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fie3-my.sharepoint.com/personal/jcuellar_ffie_com_co/Documents/Documentos/1 FFIE/1 PROCESOS/INVITACION ABIERTA/0085-2023 POLICARPA OBRA 2/RESPUESTAS A LAS OBSERVACIONES/"/>
    </mc:Choice>
  </mc:AlternateContent>
  <xr:revisionPtr revIDLastSave="43" documentId="8_{CDB53D6E-B0EA-42A7-843F-4BE8CDBE18A6}" xr6:coauthVersionLast="47" xr6:coauthVersionMax="47" xr10:uidLastSave="{1854F3AB-C943-4A93-B71A-C3BB48C22872}"/>
  <bookViews>
    <workbookView xWindow="-120" yWindow="-120" windowWidth="29040" windowHeight="15720" xr2:uid="{00000000-000D-0000-FFFF-FFFF00000000}"/>
  </bookViews>
  <sheets>
    <sheet name="ANEXO PPTO" sheetId="4" r:id="rId1"/>
  </sheets>
  <externalReferences>
    <externalReference r:id="rId2"/>
    <externalReference r:id="rId3"/>
    <externalReference r:id="rId4"/>
    <externalReference r:id="rId5"/>
    <externalReference r:id="rId6"/>
    <externalReference r:id="rId7"/>
  </externalReferences>
  <definedNames>
    <definedName name="\0" localSheetId="0">#REF!</definedName>
    <definedName name="\0">#REF!</definedName>
    <definedName name="\Y" localSheetId="0">#REF!</definedName>
    <definedName name="\Y">#REF!</definedName>
    <definedName name="_1Sin_nombre" localSheetId="0">#REF!</definedName>
    <definedName name="_1Sin_nombre">#REF!</definedName>
    <definedName name="_2Sin_nombre" localSheetId="0">#REF!</definedName>
    <definedName name="_2Sin_nombre">#REF!</definedName>
    <definedName name="_apu3" localSheetId="0">#REF!</definedName>
    <definedName name="_apu3">#REF!</definedName>
    <definedName name="_apu31" localSheetId="0">#REF!</definedName>
    <definedName name="_apu31">#REF!</definedName>
    <definedName name="_apu5" localSheetId="0">#REF!</definedName>
    <definedName name="_apu5">#REF!</definedName>
    <definedName name="_xlnm._FilterDatabase" localSheetId="0" hidden="1">'ANEXO PPTO'!$A$16:$G$1727</definedName>
    <definedName name="_xlnm._FilterDatabase" hidden="1">'[1]46W9'!#REF!</definedName>
    <definedName name="A_IMPRESIÓN_IM" localSheetId="0">#REF!</definedName>
    <definedName name="A_IMPRESIÓN_IM">#REF!</definedName>
    <definedName name="AAAA" localSheetId="0">#REF!</definedName>
    <definedName name="AAAA">#REF!</definedName>
    <definedName name="AJAH" localSheetId="0" hidden="1">[2]Presentacion!#REF!</definedName>
    <definedName name="AJAH" hidden="1">[2]Presentacion!#REF!</definedName>
    <definedName name="_xlnm.Extract" localSheetId="0">#REF!</definedName>
    <definedName name="_xlnm.Extract">#REF!</definedName>
    <definedName name="_xlnm.Print_Area" localSheetId="0">'ANEXO PPTO'!$B$1:$G$1738</definedName>
    <definedName name="_xlnm.Print_Area">#REF!</definedName>
    <definedName name="ASDAS" localSheetId="0">#REF!</definedName>
    <definedName name="ASDAS">#REF!</definedName>
    <definedName name="ASDF" localSheetId="0">#REF!</definedName>
    <definedName name="ASDF">#REF!</definedName>
    <definedName name="Base_datos_IM" localSheetId="0">#REF!</definedName>
    <definedName name="Base_datos_IM">#REF!</definedName>
    <definedName name="_xlnm.Database" localSheetId="0">#REF!</definedName>
    <definedName name="_xlnm.Database">#REF!</definedName>
    <definedName name="BuiltIn_Print_Area" localSheetId="0">#REF!</definedName>
    <definedName name="BuiltIn_Print_Area">#REF!</definedName>
    <definedName name="BuiltIn_Print_Area___0" localSheetId="0">#REF!</definedName>
    <definedName name="BuiltIn_Print_Area___0">#REF!</definedName>
    <definedName name="BuiltIn_Print_Area___0___0" localSheetId="0">#REF!</definedName>
    <definedName name="BuiltIn_Print_Area___0___0">#REF!</definedName>
    <definedName name="BuiltIn_Print_Area___0___0___0" localSheetId="0">#REF!</definedName>
    <definedName name="BuiltIn_Print_Area___0___0___0">#REF!</definedName>
    <definedName name="BuiltIn_Print_Titles" localSheetId="0">#REF!</definedName>
    <definedName name="BuiltIn_Print_Titles">#REF!</definedName>
    <definedName name="cdarferf" localSheetId="0">#REF!</definedName>
    <definedName name="cdarferf">#REF!</definedName>
    <definedName name="Corrección" localSheetId="0">#REF!</definedName>
    <definedName name="Corrección">#REF!</definedName>
    <definedName name="DAC">#REF!</definedName>
    <definedName name="DASD" localSheetId="0">#REF!</definedName>
    <definedName name="DASD">#REF!</definedName>
    <definedName name="DASDDSA" localSheetId="0" hidden="1">[1]Presentacion!#REF!</definedName>
    <definedName name="DASDDSA" hidden="1">[1]Presentacion!#REF!</definedName>
    <definedName name="dkjñklsajd´sq" localSheetId="0">#REF!</definedName>
    <definedName name="dkjñklsajd´sq">#REF!</definedName>
    <definedName name="drthrhy" localSheetId="0">#REF!</definedName>
    <definedName name="drthrhy">#REF!</definedName>
    <definedName name="DSAD" localSheetId="0">#REF!</definedName>
    <definedName name="DSAD">#REF!</definedName>
    <definedName name="DSADASFDG" localSheetId="0" hidden="1">[1]Presentacion!#REF!</definedName>
    <definedName name="DSADASFDG" hidden="1">[1]Presentacion!#REF!</definedName>
    <definedName name="DSDA" localSheetId="0">#REF!</definedName>
    <definedName name="DSDA">#REF!</definedName>
    <definedName name="dsfsd" localSheetId="0">#REF!</definedName>
    <definedName name="dsfsd">#REF!</definedName>
    <definedName name="DSSAS" localSheetId="0">#REF!</definedName>
    <definedName name="DSSAS">#REF!</definedName>
    <definedName name="DWQ" localSheetId="0">#REF!</definedName>
    <definedName name="DWQ">#REF!</definedName>
    <definedName name="e" localSheetId="0">#REF!</definedName>
    <definedName name="e">#REF!</definedName>
    <definedName name="EDGA" localSheetId="0">#REF!</definedName>
    <definedName name="EDGA">#REF!</definedName>
    <definedName name="edga2" localSheetId="0">#REF!</definedName>
    <definedName name="edga2">#REF!</definedName>
    <definedName name="EQU" localSheetId="0">#REF!</definedName>
    <definedName name="EQU">#REF!</definedName>
    <definedName name="EQUIPOS" localSheetId="0">#REF!</definedName>
    <definedName name="EQUIPOS">#REF!</definedName>
    <definedName name="error" localSheetId="0">#REF!</definedName>
    <definedName name="error">#REF!</definedName>
    <definedName name="error2" localSheetId="0">#REF!</definedName>
    <definedName name="error2">#REF!</definedName>
    <definedName name="ERROR25" localSheetId="0">#REF!</definedName>
    <definedName name="ERROR25">#REF!</definedName>
    <definedName name="ERROR258" localSheetId="0">#REF!</definedName>
    <definedName name="ERROR258">#REF!</definedName>
    <definedName name="error259" localSheetId="0">#REF!</definedName>
    <definedName name="error259">#REF!</definedName>
    <definedName name="error26" localSheetId="0">#REF!</definedName>
    <definedName name="error26">#REF!</definedName>
    <definedName name="ERROR3" localSheetId="0">#REF!</definedName>
    <definedName name="ERROR3">#REF!</definedName>
    <definedName name="ERROR5" localSheetId="0">#REF!</definedName>
    <definedName name="ERROR5">#REF!</definedName>
    <definedName name="errror556" localSheetId="0">#REF!</definedName>
    <definedName name="errror556">#REF!</definedName>
    <definedName name="ESTACION" localSheetId="0">#REF!</definedName>
    <definedName name="ESTACION">#REF!</definedName>
    <definedName name="EURO" localSheetId="0">#REF!</definedName>
    <definedName name="EURO">#REF!</definedName>
    <definedName name="eweew" localSheetId="0">#REF!</definedName>
    <definedName name="eweew">#REF!</definedName>
    <definedName name="ewfrewht" localSheetId="0">#REF!</definedName>
    <definedName name="ewfrewht">#REF!</definedName>
    <definedName name="ewfwfwefw" localSheetId="0">#REF!</definedName>
    <definedName name="ewfwfwefw">#REF!</definedName>
    <definedName name="ewwe" localSheetId="0">#REF!</definedName>
    <definedName name="ewwe">#REF!</definedName>
    <definedName name="ewwew" localSheetId="0">#REF!</definedName>
    <definedName name="ewwew">#REF!</definedName>
    <definedName name="Extracción_IM" localSheetId="0">#REF!</definedName>
    <definedName name="Extracción_IM">#REF!</definedName>
    <definedName name="factores" localSheetId="0">#REF!</definedName>
    <definedName name="factores">#REF!</definedName>
    <definedName name="FDSA" localSheetId="0">#REF!</definedName>
    <definedName name="FDSA">#REF!</definedName>
    <definedName name="FORMAS">[3]FORPLA!$AU$5:$BM$45,[3]FORPLA!$BW$2:$CD$57,[3]FORPLA!$CF$2:$CI$60</definedName>
    <definedName name="GFDG" localSheetId="0" hidden="1">[1]Presentacion!#REF!</definedName>
    <definedName name="GFDG" hidden="1">[1]Presentacion!#REF!</definedName>
    <definedName name="INVENTARIO">[4]Inventario!$A$2:$E$582</definedName>
    <definedName name="ITEM" localSheetId="0">#REF!</definedName>
    <definedName name="ITEM">#REF!</definedName>
    <definedName name="ITEMS" localSheetId="0">#REF!</definedName>
    <definedName name="ITEMS">#REF!</definedName>
    <definedName name="MALLA" localSheetId="0">[5]MATERIALES!#REF!</definedName>
    <definedName name="MALLA">[5]MATERIALES!#REF!</definedName>
    <definedName name="MAN" localSheetId="0">#REF!</definedName>
    <definedName name="MAN">#REF!</definedName>
    <definedName name="MANO_DE_OBRA" localSheetId="0">#REF!</definedName>
    <definedName name="MANO_DE_OBRA">#REF!</definedName>
    <definedName name="MARIO" localSheetId="0">#REF!</definedName>
    <definedName name="MARIO">#REF!</definedName>
    <definedName name="MAT" localSheetId="0">#REF!</definedName>
    <definedName name="MAT">#REF!</definedName>
    <definedName name="MATERIALES" localSheetId="0">#REF!</definedName>
    <definedName name="MATERIALES">#REF!</definedName>
    <definedName name="MECACE">[3]FORPLA!$BW$1:$CD$57,[3]FORPLA!$CF$2:$CI$60,[3]FORPLA!$AU$1:$BM$45</definedName>
    <definedName name="NOMBRE_1" localSheetId="0" hidden="1">[2]Presentacion!#REF!</definedName>
    <definedName name="NOMBRE_1" hidden="1">[2]Presentacion!#REF!</definedName>
    <definedName name="nuevo" localSheetId="0">#REF!</definedName>
    <definedName name="nuevo">#REF!</definedName>
    <definedName name="OLE_LINK1" localSheetId="0">'ANEXO PPTO'!#REF!</definedName>
    <definedName name="PPTO" localSheetId="0">#REF!</definedName>
    <definedName name="PPTO">#REF!</definedName>
    <definedName name="q" localSheetId="0">#REF!</definedName>
    <definedName name="q">#REF!</definedName>
    <definedName name="REVISION">#REF!</definedName>
    <definedName name="rg" localSheetId="0">#REF!</definedName>
    <definedName name="rg">#REF!</definedName>
    <definedName name="ss" localSheetId="0">#REF!</definedName>
    <definedName name="ss">#REF!</definedName>
    <definedName name="sss" localSheetId="0">#REF!</definedName>
    <definedName name="sss">#REF!</definedName>
    <definedName name="ssss" localSheetId="0">#REF!</definedName>
    <definedName name="ssss">#REF!</definedName>
    <definedName name="sxasaa" localSheetId="0">#REF!</definedName>
    <definedName name="sxasaa">#REF!</definedName>
    <definedName name="sxsaxas" localSheetId="0">#REF!</definedName>
    <definedName name="sxsaxas">#REF!</definedName>
    <definedName name="_xlnm.Print_Titles" localSheetId="0">'ANEXO PPTO'!$1:$16</definedName>
    <definedName name="TRA" localSheetId="0">#REF!</definedName>
    <definedName name="TRA">#REF!</definedName>
    <definedName name="TRANSPORTE" localSheetId="0">#REF!</definedName>
    <definedName name="TRANSPORTE">#REF!</definedName>
    <definedName name="unidad">'[6]Datos Desplegables'!$A$2:$A$39</definedName>
    <definedName name="USD" localSheetId="0">#REF!</definedName>
    <definedName name="USD">#REF!</definedName>
    <definedName name="V" localSheetId="0">#REF!</definedName>
    <definedName name="V">#REF!</definedName>
    <definedName name="VF" localSheetId="0">#REF!</definedName>
    <definedName name="VF">#REF!</definedName>
    <definedName name="w" localSheetId="0">#REF!</definedName>
    <definedName name="w">#REF!</definedName>
    <definedName name="W14.1.1" localSheetId="0">#REF!</definedName>
    <definedName name="W14.1.1">#REF!</definedName>
    <definedName name="wefewfew" localSheetId="0">#REF!</definedName>
    <definedName name="wefewfew">#REF!</definedName>
    <definedName name="wefwefew" localSheetId="0">#REF!</definedName>
    <definedName name="wefwefew">#REF!</definedName>
    <definedName name="wewww" localSheetId="0">#REF!</definedName>
    <definedName name="wewww">#REF!</definedName>
    <definedName name="wfwfewf" localSheetId="0">#REF!</definedName>
    <definedName name="wfwfewf">#REF!</definedName>
    <definedName name="wwqwqç" localSheetId="0">#REF!</definedName>
    <definedName name="wwqwqç">#REF!</definedName>
    <definedName name="www" localSheetId="0">#REF!</definedName>
    <definedName name="www">#REF!</definedName>
    <definedName name="XX" localSheetId="0">#REF!</definedName>
    <definedName name="XX">#REF!</definedName>
    <definedName name="xxzxsxsxsa" localSheetId="0">#REF!</definedName>
    <definedName name="xxzxsxsxsa">#REF!</definedName>
    <definedName name="Z_086A872D_15DF_436A_8459_CE22F6819FF4_.wvu.Rows" localSheetId="0" hidden="1">[1]Presentacion!#REF!</definedName>
    <definedName name="Z_086A872D_15DF_436A_8459_CE22F6819FF4_.wvu.Rows" hidden="1">[1]Presentacion!#REF!</definedName>
    <definedName name="Z_D55C8B2E_861A_459E_9D09_3AF38A1DE99E_.wvu.Rows" localSheetId="0" hidden="1">[1]Presentacion!#REF!</definedName>
    <definedName name="Z_D55C8B2E_861A_459E_9D09_3AF38A1DE99E_.wvu.Rows" hidden="1">[1]Presentacion!#REF!</definedName>
    <definedName name="Z_F540D718_D9AA_403F_AE49_60D937FD77E5_.wvu.Rows" localSheetId="0" hidden="1">[1]Presentacion!#REF!</definedName>
    <definedName name="Z_F540D718_D9AA_403F_AE49_60D937FD77E5_.wvu.Rows" hidden="1">[1]Presentacion!#REF!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719" i="4" l="1"/>
  <c r="G1720" i="4"/>
  <c r="G1721" i="4"/>
  <c r="G1722" i="4"/>
  <c r="G1723" i="4"/>
  <c r="G1705" i="4"/>
  <c r="G1704" i="4"/>
  <c r="G1703" i="4"/>
  <c r="G1702" i="4"/>
  <c r="G1701" i="4"/>
  <c r="G1700" i="4"/>
  <c r="G1699" i="4"/>
  <c r="G1698" i="4"/>
  <c r="G1697" i="4"/>
  <c r="G1696" i="4"/>
  <c r="G1695" i="4"/>
  <c r="G1694" i="4"/>
  <c r="G1693" i="4"/>
  <c r="G1692" i="4"/>
  <c r="G1691" i="4"/>
  <c r="G1690" i="4"/>
  <c r="G1689" i="4"/>
  <c r="G1688"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40" i="4"/>
  <c r="G1641" i="4"/>
  <c r="G1642" i="4"/>
  <c r="G1643"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8" i="4"/>
  <c r="G1607" i="4"/>
  <c r="G1606" i="4"/>
  <c r="G1605" i="4"/>
  <c r="G1604" i="4"/>
  <c r="G1602" i="4"/>
  <c r="G1601" i="4"/>
  <c r="G1599" i="4"/>
  <c r="G1598" i="4"/>
  <c r="G1597" i="4"/>
  <c r="G1596" i="4"/>
  <c r="G1595" i="4"/>
  <c r="G1594" i="4"/>
  <c r="G1593" i="4"/>
  <c r="G1592" i="4"/>
  <c r="G1591" i="4"/>
  <c r="G1590" i="4"/>
  <c r="G1589" i="4"/>
  <c r="G1588" i="4"/>
  <c r="G1587" i="4"/>
  <c r="G1586" i="4"/>
  <c r="G1585" i="4"/>
  <c r="G1584" i="4"/>
  <c r="G1583" i="4"/>
  <c r="G1582" i="4"/>
  <c r="G1581" i="4"/>
  <c r="G1579" i="4"/>
  <c r="G1578" i="4"/>
  <c r="G1577" i="4"/>
  <c r="G1576" i="4"/>
  <c r="G1575" i="4"/>
  <c r="G1574"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1" i="4"/>
  <c r="G1540" i="4"/>
  <c r="G1539" i="4"/>
  <c r="G1538" i="4"/>
  <c r="G1537" i="4"/>
  <c r="G1536" i="4"/>
  <c r="G1534" i="4"/>
  <c r="G1533" i="4"/>
  <c r="G1532" i="4"/>
  <c r="G1531" i="4"/>
  <c r="G1530" i="4"/>
  <c r="G1529" i="4"/>
  <c r="G1528" i="4"/>
  <c r="G1527" i="4"/>
  <c r="G1526" i="4"/>
  <c r="G1525" i="4"/>
  <c r="G1522" i="4"/>
  <c r="G1521" i="4"/>
  <c r="G1520" i="4"/>
  <c r="G1519" i="4"/>
  <c r="G1518" i="4"/>
  <c r="G1517" i="4"/>
  <c r="G1516" i="4"/>
  <c r="G1515" i="4"/>
  <c r="G1514" i="4"/>
  <c r="G1513" i="4"/>
  <c r="G1512" i="4"/>
  <c r="G1510" i="4"/>
  <c r="G1509" i="4"/>
  <c r="G1508" i="4"/>
  <c r="G1507" i="4"/>
  <c r="G1506" i="4"/>
  <c r="G1505" i="4"/>
  <c r="G1504" i="4"/>
  <c r="G1503" i="4"/>
  <c r="G1502" i="4"/>
  <c r="G1500" i="4"/>
  <c r="G1499" i="4"/>
  <c r="G1498" i="4"/>
  <c r="G1497" i="4"/>
  <c r="G1496" i="4"/>
  <c r="G1495" i="4"/>
  <c r="G1494" i="4"/>
  <c r="G1493" i="4"/>
  <c r="G1492" i="4"/>
  <c r="G1491" i="4"/>
  <c r="G1490" i="4"/>
  <c r="G1489" i="4"/>
  <c r="G1488" i="4"/>
  <c r="G1487" i="4"/>
  <c r="G1486" i="4"/>
  <c r="G1485" i="4"/>
  <c r="G1484"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3" i="4"/>
  <c r="G1442" i="4"/>
  <c r="G1441" i="4"/>
  <c r="G1440" i="4"/>
  <c r="G1439" i="4"/>
  <c r="G1437" i="4"/>
  <c r="G1436" i="4"/>
  <c r="G1435" i="4"/>
  <c r="G1434" i="4"/>
  <c r="G1433" i="4"/>
  <c r="G1432" i="4"/>
  <c r="G1429" i="4"/>
  <c r="G1428" i="4"/>
  <c r="G1427" i="4"/>
  <c r="G1426" i="4"/>
  <c r="G1425" i="4"/>
  <c r="G1424" i="4"/>
  <c r="G1423" i="4"/>
  <c r="G1422" i="4"/>
  <c r="G1421" i="4"/>
  <c r="G1420" i="4"/>
  <c r="G1419" i="4"/>
  <c r="G1418" i="4"/>
  <c r="G1417" i="4"/>
  <c r="G1416" i="4"/>
  <c r="G1414" i="4"/>
  <c r="G1413" i="4"/>
  <c r="G1412" i="4"/>
  <c r="G1411" i="4"/>
  <c r="G1410" i="4"/>
  <c r="G1409" i="4"/>
  <c r="G1408" i="4"/>
  <c r="G1407" i="4"/>
  <c r="G1406" i="4"/>
  <c r="G1405" i="4"/>
  <c r="G1404" i="4"/>
  <c r="G1403" i="4"/>
  <c r="G1402" i="4"/>
  <c r="G1401" i="4"/>
  <c r="G1398" i="4"/>
  <c r="G1397" i="4"/>
  <c r="G1396" i="4"/>
  <c r="G1395" i="4"/>
  <c r="G1394" i="4"/>
  <c r="G1393" i="4"/>
  <c r="G1392" i="4"/>
  <c r="G1391" i="4"/>
  <c r="G1390" i="4"/>
  <c r="G1389" i="4"/>
  <c r="G1388" i="4"/>
  <c r="G1387" i="4"/>
  <c r="G1384" i="4"/>
  <c r="G1383" i="4"/>
  <c r="G1382" i="4"/>
  <c r="G1381"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5" i="4"/>
  <c r="G1274" i="4"/>
  <c r="G1273" i="4"/>
  <c r="G1272" i="4"/>
  <c r="G1271" i="4"/>
  <c r="G1270" i="4"/>
  <c r="G1269" i="4"/>
  <c r="G1268" i="4"/>
  <c r="G1267" i="4"/>
  <c r="G1266" i="4"/>
  <c r="G1265" i="4"/>
  <c r="G1264" i="4"/>
  <c r="G1263" i="4"/>
  <c r="G1262" i="4"/>
  <c r="G1261" i="4"/>
  <c r="G1258" i="4"/>
  <c r="G1257" i="4"/>
  <c r="G1255" i="4"/>
  <c r="G1254" i="4"/>
  <c r="G1253" i="4"/>
  <c r="G1252"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3" i="4"/>
  <c r="G1132" i="4"/>
  <c r="G1131" i="4"/>
  <c r="G1130" i="4"/>
  <c r="G1129" i="4"/>
  <c r="G1128" i="4"/>
  <c r="G1127" i="4"/>
  <c r="G1126" i="4"/>
  <c r="G1125" i="4"/>
  <c r="G1124" i="4"/>
  <c r="G1123" i="4"/>
  <c r="G1122" i="4"/>
  <c r="G1121" i="4"/>
  <c r="G1120" i="4"/>
  <c r="G1119" i="4"/>
  <c r="G1118" i="4"/>
  <c r="G1117" i="4"/>
  <c r="G1115" i="4"/>
  <c r="G1114" i="4"/>
  <c r="G1113" i="4"/>
  <c r="G1112" i="4"/>
  <c r="G1111" i="4"/>
  <c r="G1110" i="4"/>
  <c r="G1109" i="4"/>
  <c r="G1107" i="4"/>
  <c r="G1106" i="4"/>
  <c r="G1105" i="4"/>
  <c r="G1104" i="4"/>
  <c r="G1103" i="4"/>
  <c r="G1102" i="4"/>
  <c r="G1101" i="4"/>
  <c r="G1100" i="4"/>
  <c r="G1099"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8" i="4"/>
  <c r="G1067" i="4"/>
  <c r="G1066" i="4"/>
  <c r="G1065" i="4"/>
  <c r="G1064" i="4"/>
  <c r="G1063" i="4"/>
  <c r="G1062" i="4"/>
  <c r="G1061" i="4"/>
  <c r="G1060" i="4"/>
  <c r="G1059" i="4"/>
  <c r="G1058" i="4"/>
  <c r="G1057" i="4"/>
  <c r="G1056" i="4"/>
  <c r="G1055" i="4"/>
  <c r="G1054" i="4"/>
  <c r="G1053" i="4"/>
  <c r="G1052" i="4"/>
  <c r="G1051" i="4"/>
  <c r="G1050" i="4"/>
  <c r="G1049" i="4"/>
  <c r="G1048" i="4"/>
  <c r="G1047" i="4"/>
  <c r="G1045" i="4"/>
  <c r="G1044" i="4"/>
  <c r="G1043" i="4"/>
  <c r="G1042" i="4"/>
  <c r="G1041" i="4"/>
  <c r="G1040" i="4"/>
  <c r="G1039" i="4"/>
  <c r="G1038" i="4"/>
  <c r="G1035" i="4"/>
  <c r="G1034" i="4"/>
  <c r="G1033" i="4"/>
  <c r="G1032" i="4"/>
  <c r="G1031" i="4"/>
  <c r="G1030" i="4"/>
  <c r="G1029" i="4"/>
  <c r="G1028" i="4"/>
  <c r="G1027" i="4"/>
  <c r="G1026" i="4"/>
  <c r="G1025" i="4"/>
  <c r="G1024" i="4"/>
  <c r="G1023" i="4"/>
  <c r="G1022" i="4"/>
  <c r="G1021" i="4"/>
  <c r="G1020" i="4"/>
  <c r="G1019"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0" i="4"/>
  <c r="G969" i="4"/>
  <c r="G968" i="4"/>
  <c r="G967" i="4"/>
  <c r="G966" i="4"/>
  <c r="G965" i="4"/>
  <c r="G964" i="4"/>
  <c r="G963" i="4"/>
  <c r="G962" i="4"/>
  <c r="G961" i="4"/>
  <c r="G960" i="4"/>
  <c r="G959" i="4"/>
  <c r="G958" i="4"/>
  <c r="G957" i="4"/>
  <c r="G956" i="4"/>
  <c r="G955" i="4"/>
  <c r="G954" i="4"/>
  <c r="G953" i="4"/>
  <c r="G952" i="4"/>
  <c r="G951" i="4"/>
  <c r="G950" i="4"/>
  <c r="G949" i="4"/>
  <c r="G948" i="4"/>
  <c r="G947" i="4"/>
  <c r="G945" i="4"/>
  <c r="G944" i="4"/>
  <c r="G943" i="4"/>
  <c r="G942" i="4"/>
  <c r="G941" i="4"/>
  <c r="G940" i="4"/>
  <c r="G939" i="4"/>
  <c r="G938" i="4"/>
  <c r="G937"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09" i="4"/>
  <c r="G908" i="4"/>
  <c r="G907" i="4"/>
  <c r="G906" i="4"/>
  <c r="G905" i="4"/>
  <c r="G904" i="4"/>
  <c r="G903" i="4"/>
  <c r="G902" i="4"/>
  <c r="G900" i="4"/>
  <c r="G899" i="4"/>
  <c r="G898" i="4"/>
  <c r="G897" i="4"/>
  <c r="G896" i="4"/>
  <c r="G895" i="4"/>
  <c r="G894" i="4"/>
  <c r="G893" i="4"/>
  <c r="G892" i="4"/>
  <c r="G891" i="4"/>
  <c r="G890" i="4"/>
  <c r="G889" i="4"/>
  <c r="G888" i="4"/>
  <c r="G887" i="4"/>
  <c r="G886" i="4"/>
  <c r="G885" i="4"/>
  <c r="G884" i="4"/>
  <c r="G883" i="4"/>
  <c r="G882" i="4"/>
  <c r="G880" i="4"/>
  <c r="G879" i="4"/>
  <c r="G878" i="4"/>
  <c r="G877" i="4"/>
  <c r="G876" i="4"/>
  <c r="G875" i="4"/>
  <c r="G874" i="4"/>
  <c r="G873" i="4"/>
  <c r="G872" i="4"/>
  <c r="G870" i="4"/>
  <c r="G869" i="4"/>
  <c r="G868" i="4"/>
  <c r="G867" i="4"/>
  <c r="G866" i="4"/>
  <c r="G865" i="4"/>
  <c r="G864" i="4"/>
  <c r="G863" i="4"/>
  <c r="G862" i="4"/>
  <c r="G861" i="4"/>
  <c r="G859" i="4"/>
  <c r="G858" i="4"/>
  <c r="G857" i="4"/>
  <c r="G856" i="4"/>
  <c r="G855" i="4"/>
  <c r="G854" i="4"/>
  <c r="G853" i="4"/>
  <c r="G852" i="4"/>
  <c r="G850" i="4"/>
  <c r="G849" i="4"/>
  <c r="G848" i="4"/>
  <c r="G847" i="4"/>
  <c r="G846" i="4"/>
  <c r="G845" i="4"/>
  <c r="G844" i="4"/>
  <c r="G843" i="4"/>
  <c r="G842" i="4"/>
  <c r="G841" i="4"/>
  <c r="G840" i="4"/>
  <c r="G839" i="4"/>
  <c r="G838" i="4"/>
  <c r="G837" i="4"/>
  <c r="G836" i="4"/>
  <c r="G835" i="4"/>
  <c r="G834" i="4"/>
  <c r="G833" i="4"/>
  <c r="G832" i="4"/>
  <c r="G831" i="4"/>
  <c r="G830" i="4"/>
  <c r="G829" i="4"/>
  <c r="G828"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6" i="4"/>
  <c r="G655" i="4"/>
  <c r="G654" i="4"/>
  <c r="G653" i="4"/>
  <c r="G652" i="4"/>
  <c r="G651" i="4"/>
  <c r="G650" i="4"/>
  <c r="G649" i="4"/>
  <c r="G648" i="4"/>
  <c r="G647" i="4"/>
  <c r="G646" i="4"/>
  <c r="G645" i="4"/>
  <c r="G644"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7" i="4"/>
  <c r="G596"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2" i="4"/>
  <c r="G461" i="4"/>
  <c r="G460" i="4"/>
  <c r="G459" i="4"/>
  <c r="G458" i="4"/>
  <c r="G457" i="4"/>
  <c r="G456" i="4"/>
  <c r="G455" i="4"/>
  <c r="G454" i="4"/>
  <c r="G453" i="4"/>
  <c r="G452"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0" i="4"/>
  <c r="G399" i="4"/>
  <c r="G398" i="4"/>
  <c r="G397" i="4"/>
  <c r="G396" i="4"/>
  <c r="G395" i="4"/>
  <c r="G393" i="4"/>
  <c r="G392" i="4"/>
  <c r="G391" i="4"/>
  <c r="G390" i="4"/>
  <c r="G389" i="4"/>
  <c r="G388" i="4"/>
  <c r="G387" i="4"/>
  <c r="G386" i="4"/>
  <c r="G385" i="4"/>
  <c r="G384" i="4"/>
  <c r="G383" i="4"/>
  <c r="G382" i="4"/>
  <c r="G381" i="4"/>
  <c r="G380" i="4"/>
  <c r="G379" i="4"/>
  <c r="G378" i="4"/>
  <c r="G377" i="4"/>
  <c r="G375" i="4"/>
  <c r="G374" i="4"/>
  <c r="G373"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7" i="4"/>
  <c r="G326" i="4"/>
  <c r="G325" i="4"/>
  <c r="G324" i="4"/>
  <c r="G323" i="4"/>
  <c r="G322" i="4"/>
  <c r="G321" i="4"/>
  <c r="G320" i="4"/>
  <c r="G319" i="4"/>
  <c r="G317" i="4"/>
  <c r="G316" i="4"/>
  <c r="G315" i="4"/>
  <c r="G314" i="4"/>
  <c r="G313" i="4"/>
  <c r="G312" i="4"/>
  <c r="G311" i="4"/>
  <c r="G310" i="4"/>
  <c r="G309" i="4"/>
  <c r="G308" i="4"/>
  <c r="G307" i="4"/>
  <c r="G306" i="4"/>
  <c r="G305" i="4"/>
  <c r="G304" i="4"/>
  <c r="G303" i="4"/>
  <c r="G302" i="4"/>
  <c r="G301" i="4"/>
  <c r="G300" i="4"/>
  <c r="G297" i="4"/>
  <c r="G296" i="4"/>
  <c r="G295" i="4"/>
  <c r="G294" i="4"/>
  <c r="G293" i="4"/>
  <c r="G292" i="4"/>
  <c r="G291" i="4"/>
  <c r="G290" i="4"/>
  <c r="G289" i="4"/>
  <c r="G288" i="4"/>
  <c r="G286" i="4"/>
  <c r="G285" i="4"/>
  <c r="G284" i="4"/>
  <c r="G283" i="4"/>
  <c r="G282" i="4"/>
  <c r="G281" i="4"/>
  <c r="G280" i="4"/>
  <c r="G279" i="4"/>
  <c r="G278"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0" i="4"/>
  <c r="G249" i="4"/>
  <c r="G248" i="4"/>
  <c r="G247" i="4"/>
  <c r="G246" i="4"/>
  <c r="G244" i="4"/>
  <c r="G243" i="4"/>
  <c r="G242" i="4"/>
  <c r="G241" i="4"/>
  <c r="G240" i="4"/>
  <c r="G238" i="4"/>
  <c r="G237" i="4"/>
  <c r="G236" i="4"/>
  <c r="G235" i="4"/>
  <c r="G234" i="4"/>
  <c r="G233"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3" i="4"/>
  <c r="G182" i="4"/>
  <c r="G181" i="4"/>
  <c r="G180" i="4"/>
  <c r="G179" i="4"/>
  <c r="G178" i="4"/>
  <c r="G177" i="4"/>
  <c r="G176" i="4"/>
  <c r="G174" i="4"/>
  <c r="G173" i="4"/>
  <c r="G172" i="4"/>
  <c r="G171" i="4"/>
  <c r="G170" i="4"/>
  <c r="G169" i="4"/>
  <c r="G168" i="4"/>
  <c r="G167" i="4"/>
  <c r="G166" i="4"/>
  <c r="G165" i="4"/>
  <c r="G164" i="4"/>
  <c r="G163" i="4"/>
  <c r="G162" i="4"/>
  <c r="G161" i="4"/>
  <c r="G160" i="4"/>
  <c r="G159" i="4"/>
  <c r="G158" i="4"/>
  <c r="G157" i="4"/>
  <c r="G156" i="4"/>
  <c r="G155" i="4"/>
  <c r="G154" i="4"/>
  <c r="G151" i="4"/>
  <c r="G150" i="4"/>
  <c r="G148" i="4"/>
  <c r="G147" i="4"/>
  <c r="G146" i="4"/>
  <c r="G145" i="4"/>
  <c r="G144" i="4"/>
  <c r="G143" i="4"/>
  <c r="G142" i="4"/>
  <c r="G141" i="4"/>
  <c r="G140" i="4"/>
  <c r="G139" i="4"/>
  <c r="G138" i="4"/>
  <c r="G137" i="4"/>
  <c r="G135" i="4"/>
  <c r="G134" i="4"/>
  <c r="G133" i="4"/>
  <c r="G132" i="4"/>
  <c r="G131" i="4"/>
  <c r="G130" i="4"/>
  <c r="G129" i="4"/>
  <c r="G128" i="4"/>
  <c r="G127" i="4"/>
  <c r="G126" i="4"/>
  <c r="G125" i="4"/>
  <c r="G124" i="4"/>
  <c r="G123" i="4"/>
  <c r="G122" i="4"/>
  <c r="G121" i="4"/>
  <c r="G120" i="4"/>
  <c r="G119" i="4"/>
  <c r="G118" i="4"/>
  <c r="G116" i="4"/>
  <c r="G115" i="4"/>
  <c r="G114" i="4"/>
  <c r="G113" i="4"/>
  <c r="G110" i="4"/>
  <c r="G109" i="4"/>
  <c r="G108" i="4"/>
  <c r="G107" i="4"/>
  <c r="G106" i="4"/>
  <c r="G105" i="4"/>
  <c r="G104" i="4"/>
  <c r="G102" i="4"/>
  <c r="G101" i="4"/>
  <c r="G100" i="4"/>
  <c r="G99" i="4"/>
  <c r="G98" i="4"/>
  <c r="G97" i="4"/>
  <c r="G96" i="4"/>
  <c r="G95" i="4"/>
  <c r="G94" i="4"/>
  <c r="G93" i="4"/>
  <c r="G92" i="4"/>
  <c r="G91" i="4"/>
  <c r="G90" i="4"/>
  <c r="G89" i="4"/>
  <c r="G88" i="4"/>
  <c r="G87" i="4"/>
  <c r="G86" i="4"/>
  <c r="G85" i="4"/>
  <c r="G84" i="4"/>
  <c r="G83"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8" i="4"/>
  <c r="G47" i="4"/>
  <c r="G46" i="4"/>
  <c r="G45" i="4"/>
  <c r="G44" i="4"/>
  <c r="G43" i="4"/>
  <c r="G42" i="4"/>
  <c r="G41" i="4"/>
  <c r="G40" i="4"/>
  <c r="G39" i="4"/>
  <c r="G38" i="4"/>
  <c r="G37" i="4"/>
  <c r="G36" i="4"/>
  <c r="G35" i="4"/>
  <c r="G34" i="4"/>
  <c r="G33" i="4"/>
  <c r="G30" i="4"/>
  <c r="G29" i="4"/>
  <c r="G28" i="4"/>
  <c r="G27" i="4"/>
  <c r="G26" i="4"/>
  <c r="G25" i="4"/>
  <c r="G24" i="4"/>
  <c r="G23" i="4"/>
  <c r="G21" i="4"/>
  <c r="G20" i="4"/>
  <c r="G1639" i="4"/>
  <c r="G1663" i="4"/>
  <c r="N1500" i="4"/>
  <c r="G1645" i="4" l="1"/>
  <c r="G1651" i="4" s="1"/>
  <c r="G1653" i="4" s="1"/>
  <c r="G1727" i="4" l="1"/>
  <c r="G1718" i="4"/>
  <c r="G1708" i="4" l="1"/>
  <c r="G19" i="4"/>
  <c r="G1730" i="4"/>
  <c r="G1732" i="4" s="1"/>
  <c r="I1295" i="4"/>
  <c r="G1634" i="4" l="1"/>
  <c r="G1724" i="4"/>
  <c r="G1710" i="4"/>
  <c r="G1712" i="4" s="1"/>
  <c r="G1734" i="4"/>
  <c r="G1647" i="4" l="1"/>
  <c r="G1649" i="4" s="1"/>
  <c r="G1736" i="4"/>
  <c r="G1656" i="4" l="1"/>
  <c r="G1738" i="4" s="1"/>
</calcChain>
</file>

<file path=xl/sharedStrings.xml><?xml version="1.0" encoding="utf-8"?>
<sst xmlns="http://schemas.openxmlformats.org/spreadsheetml/2006/main" count="4911" uniqueCount="3308">
  <si>
    <t xml:space="preserve">FONDO DE FINANCIAMIENTO DE LA INFRAESTRUCTURA EDUCATIVA "FFIE" </t>
  </si>
  <si>
    <t>DIRECCIÓN TÉCNICA</t>
  </si>
  <si>
    <t xml:space="preserve">ANEXO PRESUPUESTO DE OBRA </t>
  </si>
  <si>
    <t xml:space="preserve">INSTITUCIÓN EDUCATIVA: </t>
  </si>
  <si>
    <t xml:space="preserve">IED POLICARPA SALAVARRIETA </t>
  </si>
  <si>
    <t xml:space="preserve">NOMBRE DEL MUNICIPIO Y DEPARTAMENTO: </t>
  </si>
  <si>
    <t>BOGOTÁ</t>
  </si>
  <si>
    <t xml:space="preserve">ITEM </t>
  </si>
  <si>
    <t>DESCRIPCIÓN</t>
  </si>
  <si>
    <t>UN</t>
  </si>
  <si>
    <t>CANTIDAD</t>
  </si>
  <si>
    <t xml:space="preserve">PRECIO UNITARIO </t>
  </si>
  <si>
    <t xml:space="preserve">PRECIO TOTAL </t>
  </si>
  <si>
    <t>PRELIMINARES</t>
  </si>
  <si>
    <t>1.1</t>
  </si>
  <si>
    <t>OBRAS PRELIMINARES</t>
  </si>
  <si>
    <t>1.1.1</t>
  </si>
  <si>
    <t xml:space="preserve">LIMPIEZA, DESCAPOTE, RETIRO SOBR. - MANUAL   H = 0,20 MTS </t>
  </si>
  <si>
    <t>M2</t>
  </si>
  <si>
    <t>1.1.2</t>
  </si>
  <si>
    <t>LIMPIEZA, DESCAPOTE, RETIRO SOBR. - MECANICO</t>
  </si>
  <si>
    <t>M3</t>
  </si>
  <si>
    <t>1.1.3</t>
  </si>
  <si>
    <t xml:space="preserve">LOCALIZACIÓN Y REPLANTEO TOPOGRAFICO (AREA A PAGAR ES EL AREA DE LA HUELLA DE LA EDIFICACIÓN) </t>
  </si>
  <si>
    <t>1.2</t>
  </si>
  <si>
    <t>DEMOLICIONES - DESMONTES - RETIROS</t>
  </si>
  <si>
    <t>1.2.1</t>
  </si>
  <si>
    <t>DEMOLICION CIMIENTOS (INC. RETIRO DE SOBR.)</t>
  </si>
  <si>
    <t>1.2.2</t>
  </si>
  <si>
    <t>DEMOLICIÓN DE ESTRUCTURAS EN CONCRETO REFORZADO (INC. RETIRO DE SOBR.)</t>
  </si>
  <si>
    <t>1.2.3</t>
  </si>
  <si>
    <t>DEMOLICIÓN DE CONSTRUCCIONES EXISTENTES (INC. RETIRO DE SOBR.)</t>
  </si>
  <si>
    <t>1.2.4</t>
  </si>
  <si>
    <t>RETIRO Y DISPOSICION FINAL DE MATERIAL TOXICO (ASBESTO CEMENTO)</t>
  </si>
  <si>
    <t>KG</t>
  </si>
  <si>
    <t xml:space="preserve">1.2.5 N </t>
  </si>
  <si>
    <t>DESMONTE CERRAMIENTO EN MALLA TIPO ONDULADA Ó ESLABONADA Y ANTEPECHO EN LADRILLO  (INC. RETIRO DE SOBR.)</t>
  </si>
  <si>
    <t xml:space="preserve">1.2.6 N </t>
  </si>
  <si>
    <t>DEMOLICIÓN DE CERAMIENTO EN BLOQUE EXISTENTES (INC. RETIRO DE SOBR.)</t>
  </si>
  <si>
    <t>1.3</t>
  </si>
  <si>
    <t>VARIOS - PRELIMINARES</t>
  </si>
  <si>
    <t>1.3.1</t>
  </si>
  <si>
    <t>RETIRO DE SOBRANTES: CARGUE TRANSPORTE Y DISPOSICION FINAL DE ESCOMBROS A SITIO AUTORIZADO (APLICA PARA SOBRANTES QUE NO PERTENECEN A LAS ACTIVIDADES DE LA OBRA).</t>
  </si>
  <si>
    <t>CIMENTACION</t>
  </si>
  <si>
    <t>2.1</t>
  </si>
  <si>
    <t>EXCAVACIONES, RELLENOS Y REEMPLAZOS (MEDIDOS EN BANCA Y/O COMPACTOS)</t>
  </si>
  <si>
    <t>2.1.1</t>
  </si>
  <si>
    <t>EXCAVACION EN ROCA CON EQUIPO NEUMÁTICO (INC. CARGUE, TRANSPORTE Y DISPOSICION FINAL) SE CONSIDERA ROCA A PIEDRA CON UN ANCHO SUPERIOR A 50 CMS)</t>
  </si>
  <si>
    <t>2.1.2</t>
  </si>
  <si>
    <t>EXCAVACION MANUAL EN RECEBO COMPACTADO (INC. CARGUE, TRANSPORTE Y DISPOSICION FINAL)</t>
  </si>
  <si>
    <t>2.1.3</t>
  </si>
  <si>
    <t>EXCAVACION MANUAL TIERRA H=2.50-3.50 M. (INC. CARGUE, TRANSPORTE Y DISPOSICION FINAL)</t>
  </si>
  <si>
    <t>2.1.4</t>
  </si>
  <si>
    <t>EXCAVACION MANUAL TIERRA H=3.50-5.00 M (INC. CARGUE, TRANSPORTE Y DISPOSICION FINAL)</t>
  </si>
  <si>
    <t>2.1.5</t>
  </si>
  <si>
    <t xml:space="preserve">EXCAVACION MANUAL EN MATERIAL COMUN (INC. EXPANSION, CARGUE, RETIRO Y DISPOCIÓN FINAL) </t>
  </si>
  <si>
    <t>2.1.6</t>
  </si>
  <si>
    <t>EXCAVACION MECÁNICA (INC. EXPANSION, CARGUE, TRANSPORTE Y DISPOSICION FINAL)</t>
  </si>
  <si>
    <t>2.1.7</t>
  </si>
  <si>
    <t>RELLENO SUBBASE GRANULAR B-200 (SUMINISTRO, EXTENDIDO, NIVELACIÓN, HUMEDECIMIENTO Y COMPACTACIÓN).</t>
  </si>
  <si>
    <t>2.1.8</t>
  </si>
  <si>
    <t xml:space="preserve">RELLENO EN RECEBO COMUN (SUMINISTRO, EXTENDIDO, HUMEDECIMIENTO Y COMPACTACIÓN)  </t>
  </si>
  <si>
    <t>2.1.9</t>
  </si>
  <si>
    <t>RELLENOS COMPACTOS EN MATERIAL SELECCIONADO PROVENIENTE DE LA EXCAVACIÓN (INC. MANIPULACION, TRASIEGO E INSTALACION)</t>
  </si>
  <si>
    <t>2.1.10</t>
  </si>
  <si>
    <t>PERFILADA DE TALUDES</t>
  </si>
  <si>
    <t>2.1.11</t>
  </si>
  <si>
    <t>PAÑETE TALUDES MORTERO 1:10 INCLUYE MALLA GALLINERO</t>
  </si>
  <si>
    <t>2.1.12</t>
  </si>
  <si>
    <t>EXCAVACION MANUAL POR TRINCHERAS INCLUYE CARGUE Y RETIRO A BOTADERO AUTORIZADO</t>
  </si>
  <si>
    <t>2.1.13 N</t>
  </si>
  <si>
    <t>BASE GRANULAR (NORMA INVIAS 330)</t>
  </si>
  <si>
    <t>2.1.14 N</t>
  </si>
  <si>
    <t>RELLENO TIPO 6 "RAJÓN-PIEDRA"</t>
  </si>
  <si>
    <t>2.1.15 N</t>
  </si>
  <si>
    <t xml:space="preserve">PERFILADA DE TERRENO </t>
  </si>
  <si>
    <t>2.1.16 N</t>
  </si>
  <si>
    <t>RELLENO SUBBASE GRANULAR B-400 (SUMINISTRO, EXTENDIDO, NIVELACIÓN, HUMEDECIMIENTO Y COMPACTACIÓN).</t>
  </si>
  <si>
    <t>2.2</t>
  </si>
  <si>
    <t>CONCRETOS PARA CIMENTACION</t>
  </si>
  <si>
    <t>2.2.1</t>
  </si>
  <si>
    <t>CONCRETO CICLOPEO - 40% CONC. 2500 PSI (INCLUYE TODO LO NECESARIO PARA SU CORRECTA EJECUCIÓN)</t>
  </si>
  <si>
    <t>2.2.2</t>
  </si>
  <si>
    <t>CONCRETO CICLOPEO - 40% CONC. 3000 PSI(INCLUYE TODO LO NECESARIO PARA SU CORRECTA EJECUCIÓN)</t>
  </si>
  <si>
    <t>2.2.3</t>
  </si>
  <si>
    <t>CONCRETO CICLOPEO - 60% CONC. 2500 PSI (INCLUYE TODO LO NECESARIO PARA SU CORRECTA EJECUCIÓN)</t>
  </si>
  <si>
    <t>2.2.4</t>
  </si>
  <si>
    <t>CONCRETO CICLOPEO - 60% CONC. 3000 PSI (INCLUYE TODO LO NECESARIO PARA SU CORRECTA EJECUCIÓN)</t>
  </si>
  <si>
    <t>2.2.5</t>
  </si>
  <si>
    <t>CONCRETO DE LIMPIEZA - 2000 PSI</t>
  </si>
  <si>
    <t>2.2.6</t>
  </si>
  <si>
    <t>CONCRETO PARA VIGAS DE CIMENTACIÓN 3000 PSI(INCLUYE TODO LO NECESARIO PARA SU CORRECTA EJECUCIÓN)</t>
  </si>
  <si>
    <t>2.2.7</t>
  </si>
  <si>
    <t>CONCRETO PARA VIGAS DE CIMENTACIÓN 3500 PSI (INCLUYE TODO LO NECESARIO PARA SU CORRECTA EJECUCIÓN)</t>
  </si>
  <si>
    <t>2.2.8</t>
  </si>
  <si>
    <t>CONCRETO PARA VIGAS DE CIMENTACIÓN 4000 PSI (INCLUYE TODO LO NECESARIO PARA SU CORRECTA EJECUCIÓN)</t>
  </si>
  <si>
    <t>2.2.9</t>
  </si>
  <si>
    <t>CONCRETO  PARA ZAPATAS 3000 PSI (INCLUYE TODO LO NECESARIO PARA SU CORRECTA EJECUCIÓN)</t>
  </si>
  <si>
    <t>2.2.10</t>
  </si>
  <si>
    <t>CONCRETO PARA ZAPATAS 3500 PSI (INCLUYE TODO LO NECESARIO PARA SU CORRECTA EJECUCIÓN)</t>
  </si>
  <si>
    <t>2.2.11</t>
  </si>
  <si>
    <t>SUMINISTRO  E INSTALACIÓN DE CONCRETO PARA ZAPATAS 4000 PSI</t>
  </si>
  <si>
    <t>2.2.12</t>
  </si>
  <si>
    <t>DADOS Y PEDESTALES EN CONCRETO DE 4000 PSI PREMEZCLADO PARA RECONFORMAR VIGA DE CIMENTACIÓN EN LOS NUDOS DE COLUMNAS O ZAPATAS</t>
  </si>
  <si>
    <t>2.2.13</t>
  </si>
  <si>
    <t>PLACA CONTRAPISO DE 8 CM - CONCRETO 3000 PSI. INCLUYE CORTE Y DILATACION</t>
  </si>
  <si>
    <t>2.2.14</t>
  </si>
  <si>
    <t>PLACA CONTRAPISO DE 8 CM - CONCRETO 3500 PSI. INCLUYE CORTE Y DILATACION (INCLUYE ACERO DE REFUERZO)</t>
  </si>
  <si>
    <t>2.2.15</t>
  </si>
  <si>
    <t>PLACA CONTRAPISO DE 8 CM - CONCRETO 4000 PSI. INCLUYE CORTE Y DILATACION (INCLUYE ACERO DE REFUERZO)</t>
  </si>
  <si>
    <t>2.2.16</t>
  </si>
  <si>
    <t>PLACA CONTRAPISO DE 10 CM - CONCRETO 3000 PSI. INCLUYE CORTE Y DILATACION (INCLUYE ACERO DE REFUERZO)</t>
  </si>
  <si>
    <t>2.2.17</t>
  </si>
  <si>
    <t>PLACA CONTRAPISO DE 10 CM - CONCRETO 3500 PSI. INCLUYE CORTE Y DILATACION (INCLUYE ACERO DE REFUERZO)</t>
  </si>
  <si>
    <t>2.2.18</t>
  </si>
  <si>
    <t>PLACA CONTRAPISO DE 10 CM - CONCRETO 4000 PSI. INCLUYE CORTE Y DILATACION (INCLUYE ACERO DE REFUERZO)</t>
  </si>
  <si>
    <t>2.2.19</t>
  </si>
  <si>
    <t>PLACA CONTRAPISO DE 12 CM - CONCRETO 3000 PSI. INCLUYE CORTE Y DILATACION (INCLUYE ACERO DE REFUERZO)</t>
  </si>
  <si>
    <t>2.2.20</t>
  </si>
  <si>
    <t>PLACA CONTRAPISO DE 15 CM - CONCRETO 3000 PSI.  INCLUYE CORTE Y DILATACION  (INCLUYE ACERO DE REFUERZO)</t>
  </si>
  <si>
    <t>2.2.21</t>
  </si>
  <si>
    <t>PLACA CONTRAPISO DE 15 CM - CONCRETO 3500 PSI.  INCLUYE CORTE Y DILATACION (INCLUYE ACERO DE REFUERZO)</t>
  </si>
  <si>
    <t>2.2.22</t>
  </si>
  <si>
    <t>PLACA CONTRAPISO DE 15 CM - CONCRETO 4000 PSI. INCLUYE CORTE Y DILATACION (INCLUYE ACERO DE REFUERZO)</t>
  </si>
  <si>
    <t>2.2.23</t>
  </si>
  <si>
    <t>PLACA CONTRAPISO DE 12 CM - CONCRETO 3500 PSI.  INCLUYE CORTE Y DILATACION (INCLUYE ACERO DE REFUERZO)</t>
  </si>
  <si>
    <t>2.2.24</t>
  </si>
  <si>
    <t>PLACA CONTRAPISO DE 12 CM - CONCRETO 4000 PSI.  INCLUYE CORTE Y DILATACION (INCLUYE ACERO DE REFUERZO)</t>
  </si>
  <si>
    <t>2.2.25</t>
  </si>
  <si>
    <t>PLACA CONTRAPISO DE 30 CM - CONCRETO 3000 PSI, PARA TANQUE PLÁSTICO DE 38.000 LTS (INCLUYE ACERO DE REFUERZO)</t>
  </si>
  <si>
    <t>2.2.26 N</t>
  </si>
  <si>
    <t>ZARPA MURO DE CONTENCIÓN 3000PSI</t>
  </si>
  <si>
    <t>2.2.27 N</t>
  </si>
  <si>
    <t>ZARPA MURO DE CONTENCIÓN 4000PSI</t>
  </si>
  <si>
    <t>2.2.28 N</t>
  </si>
  <si>
    <t>PLACA CONTRAPISO DE 20 CM - CONCRETO 4000 PSI.  INCLUYE CORTE Y DILATACION (INCLUYE ACERO DE REFUERZO)</t>
  </si>
  <si>
    <t>2.2.29 N</t>
  </si>
  <si>
    <t>PLACA DE CIMENTACION F'C = 4000 PSI E=100 CM CON TORTA SUPERIOR DE 6 CM, INCLUYE CASETON DE 30 CM</t>
  </si>
  <si>
    <t>2.2.30 N</t>
  </si>
  <si>
    <t>PLACA DE CONTRAPISO F'C = 4000 PSI ALIGERADA DE 80 CM TORTA SUP E=7CM, INCLUYE CASETON DE 30 CM</t>
  </si>
  <si>
    <t>2.2.31 N</t>
  </si>
  <si>
    <t>PLACA DE CONTRAPISO F'C = 4000 PSI ALIGERADA DE 60 CM TORTA SUP E=6CM, INCLUYE CASETON DE 30 CM</t>
  </si>
  <si>
    <t>2.2.32 N</t>
  </si>
  <si>
    <t>m2</t>
  </si>
  <si>
    <t>2.3</t>
  </si>
  <si>
    <t>VARIOS - CIMENTACION PROFUNDA</t>
  </si>
  <si>
    <t>2.3.1</t>
  </si>
  <si>
    <t>DEMOLICION CABEZAS PILOTES (INCLUYE RETIRO DE SOBRANTES)</t>
  </si>
  <si>
    <t>2.3.2</t>
  </si>
  <si>
    <t>PREHUECOS PARA PILOTES (INCLUYE RETIRO DE SOBRANTES)</t>
  </si>
  <si>
    <t>2.3.3</t>
  </si>
  <si>
    <t>PILOTES PRE-EXCAVADOS CON REFUERZO - Ø 30 CM. (INCLUYE RETIRO DE SOBRANTES)</t>
  </si>
  <si>
    <t>M</t>
  </si>
  <si>
    <t>2.3.4</t>
  </si>
  <si>
    <t>PROCESO PILOTE Ø 40 CM INCLUYE MANO DE OBRA Y EQUIPO PARA  PERFORACION, HORMIGONADO Y FUNDIDA DE PILOTE (INCLUYE RETIRO DE SOBRANTES)</t>
  </si>
  <si>
    <t>2.3.5</t>
  </si>
  <si>
    <t>PROCESO PILOTE Ø 50 CM INCLUYE MANO DE OBRA Y EQUIPO PARA PERFORACION, HORMIGONADO Y FUNDIDA DE PILOTE (INCLUYE RETIRO DE SOBRANTES)</t>
  </si>
  <si>
    <t>2.3.6</t>
  </si>
  <si>
    <t>PROCESO PILOTE Ø 60 CM INCLUYE MANO DE OBRA Y EQUIPO PARA  PERFORACION, HORMIGONADO Y FUNDIDA DE PILOTE (INCLUYE RETIRO DE SOBRANTES)</t>
  </si>
  <si>
    <t>2.3.7</t>
  </si>
  <si>
    <t>PROCESO PILOTE Ø 70 CM INCLUYE MANO DE OBRA Y EQUIPO PARA  PERFORACION, HORMIGONADO Y FUNDIDA DE PILOTE (INCLUYE RETIRO DE SOBRANTES)</t>
  </si>
  <si>
    <t>2.3.8</t>
  </si>
  <si>
    <t>PROCESO PILOTE Ø 80 CM INCLUYE MANO DE OBRA Y EQUIPO PARA  PERFORACION, HORMIGONADO Y FUNDIDA DE PILOTE Y RETIRO DE SOBRANTES.</t>
  </si>
  <si>
    <t>2.3.9</t>
  </si>
  <si>
    <t>PROCESO PILOTE Ø 90 CM INCLUYE MANO DE OBRA Y EQUIPO PARA  PERFORACION, HORMIGONADO Y FUNDIDA DE PILOTE (INCLUYE RETIRO DE SOBRANTES)</t>
  </si>
  <si>
    <t>2.3.10</t>
  </si>
  <si>
    <t>CONCRETO TREMIE 2500 PSI PILOTES (INCLUYE BOMBEO)</t>
  </si>
  <si>
    <t>2.3.11</t>
  </si>
  <si>
    <t>CONCRETO TREMIE 3000 PSI PILOTES (INCLUYE BOMBEO)</t>
  </si>
  <si>
    <t>2.3.12</t>
  </si>
  <si>
    <t>CONCRETO TREMIE 3500 PSI PILOTES (INCLUYE BOMBEO)</t>
  </si>
  <si>
    <t>2.3.13</t>
  </si>
  <si>
    <t>CONCRETO TREMIE 4000 PSI PILOTES (INCLUYE BOMBEO)</t>
  </si>
  <si>
    <t>2.3.14</t>
  </si>
  <si>
    <t>ANILLOS EN CONCRETO DE 2500 PSI PARA CAISSONS</t>
  </si>
  <si>
    <t>2.3.15</t>
  </si>
  <si>
    <t>EXCAVACION PARA CAISSONS HASTA 7 M DE PROFUNDIDAD CON DIÁMETRO EXTERIOR DE 1,20M EN MATERIAL HETEROGÉNEO, CON PIEDRAS DE HASTA 5 CM DE DIÁMETRO, POZO PILOTE EN FORMALETA EN MADERA COMÚN. INCLUYE EXPANSION, MOLINETE, MOTOBOMBA, EXTRACCIÓN DEL MATERIAL DEL CAISSON CARGUE Y ACARREO INTERNO DE MATERIALES Y TODO LO NECESARIO PARA SU CORRECTA CONSTRUCCIÓN. SU MEDIDA SERÁ EN SITIO. CON NIVEL FREÁTICO</t>
  </si>
  <si>
    <t>2.3.16</t>
  </si>
  <si>
    <t>2.3.17</t>
  </si>
  <si>
    <t>ANILLOS EN CONCRETO DE 3000 PSI PARA CAISSONS</t>
  </si>
  <si>
    <t>2.3.18</t>
  </si>
  <si>
    <t>PERFORACIÓN Y VOLADURA DE ROCA CON CUÑA MECÁNICA Y/O CEMENTO EXPANSIVO (INCL SUM E INSTAL DE PERFORACIÓN Y VOLADURA DE ROCA CON CUÑA MECANICA/ HIDRÁULICA Y/O CEMENTO EXPANSIVO + PERFORACIÓN DE ROCA CON AIRE, SUMINISTRO DE DE COMPRESOR 185, COMBUSTIBLE, EQUIPOS DE PERFORACIÓN, BARRENOS, EQUIPOS DE DEMOLICIÓN + TRANSPORTE DE EQUIPOS + PERSONAL CALIFICADO Y CERTIFICADO CON PAGOS DE SEGURIDAD AL DÍA, PERMISOS DE ALTURAS Y  EPP"  + MARTILLO + MANILA Y MOLINETE + DESEMBOMBE)</t>
  </si>
  <si>
    <t>PULG/LINEAL</t>
  </si>
  <si>
    <t>2.3.19 N</t>
  </si>
  <si>
    <t>SUMINISTRO CONCRETO 3000 PSI PARA CAISSON</t>
  </si>
  <si>
    <t>2.4</t>
  </si>
  <si>
    <t xml:space="preserve">OBRAS DE MITIGACION Y ESTABILIZACION </t>
  </si>
  <si>
    <t>2.4.1</t>
  </si>
  <si>
    <t>MURO EN TIERRA ARMADA</t>
  </si>
  <si>
    <t>2.4.2</t>
  </si>
  <si>
    <t xml:space="preserve">SUMINISTRO E INSTALACIÓN DE GEODREN CIRCULAR DE 100 MM - H = 1.05 M  - INC. EXCAVACIÓN </t>
  </si>
  <si>
    <t>2.4.3</t>
  </si>
  <si>
    <t>SUMINISTRO E INSTALACIÓN DE GEODREN PLANAR DE 100 MM DETRÁS DEL MURO</t>
  </si>
  <si>
    <t>2.4.4</t>
  </si>
  <si>
    <t>SUMINISTRO E INSTALACIÓN DE FILTRO DRENANTE DETRÁS DE MURO CON GEOTEXTIL (INCLUYE TUBERIA Y GRAVA) HASTA H=1,8 M</t>
  </si>
  <si>
    <t>2.4.5</t>
  </si>
  <si>
    <t>CUNETA EN CONCRETO DE 3,000 PSI 30*30 E=10 CM</t>
  </si>
  <si>
    <t>2.4.6</t>
  </si>
  <si>
    <t xml:space="preserve">SUMINISTRO E INSTALACIÓN DE TUBERIA GRES D=6" DRENAJE UNION DE CAUCHO </t>
  </si>
  <si>
    <t>2.4.7</t>
  </si>
  <si>
    <t>SUMINISTRO E INSTALACIÓN DE GEOTEXTIL T 2400</t>
  </si>
  <si>
    <t>DESAGÜES E INSTALACIONES SUBTERRANEAS (INCLUYE ATRAQUE)</t>
  </si>
  <si>
    <t>3.1</t>
  </si>
  <si>
    <t>DESAGÜES PARA AGUAS LLUVIAS</t>
  </si>
  <si>
    <t>3.1.1</t>
  </si>
  <si>
    <t>TUBERIA PVC-L Ø 2" (INC. ACCESORIOS, BASE Y TODO LO NECESARIO PARA SU CORRECTA INSTALACIÓN)</t>
  </si>
  <si>
    <t>3.1.2</t>
  </si>
  <si>
    <t>TUBERIA PVC CORRUGADA PARA FILTRO DIAMETRO 4"  (INC. ACCESORIOS, BASE Y TODO LO NECESARIO PARA SU CORRECTA INSTALACIÓN)</t>
  </si>
  <si>
    <t>3.1.3</t>
  </si>
  <si>
    <t>TUBERIA PVC-L Ø 3"  (INC. ACCESORIOS, BASE Y TODO LO NECESARIO PARA SU CORRECTA INSTALACIÓN)</t>
  </si>
  <si>
    <t>3.1.4</t>
  </si>
  <si>
    <t>TUBERIA PVC-L Ø 4"  (INC. ACCESORIOS, BASE Y TODO LO NECESARIO PARA SU CORRECTA INSTALACIÓN)</t>
  </si>
  <si>
    <t>3.2</t>
  </si>
  <si>
    <t>DESAGÜES PARA AGUAS NEGRAS</t>
  </si>
  <si>
    <t>3.2.1</t>
  </si>
  <si>
    <t>TUBERIA PVC SANITARIA DE 2" (INCLUYE ATRAQUE EN CONCRETO) (INCLUYE ACCESORIOS)</t>
  </si>
  <si>
    <t>3.2.2</t>
  </si>
  <si>
    <t>TUBERIA PVC SANITARIA DE 3" (INCLUYE ATRAQUE EN CONCRETO) (INCLUYE ACCESORIOS)</t>
  </si>
  <si>
    <t>3.2.3</t>
  </si>
  <si>
    <t>TUBERIA PVC SANITARIA DE 4" (INCLUYE ATRAQUE EN CONCRETO) (INCLUYE ACCESORIOS)</t>
  </si>
  <si>
    <t>3.2.4</t>
  </si>
  <si>
    <t>TUBERIA PVC SANITARIA DE 6" (INCLUYE ATRAQUE EN CONCRETO) (INCLUYE ACCESORIOS)</t>
  </si>
  <si>
    <t>3.2.5</t>
  </si>
  <si>
    <t>PUNTO DESAGUE PVC Ø 2" (INCLUYE MEDIDA HASTA LA RED PRINCIPAL O CAMBIO DE DIAMETRO)</t>
  </si>
  <si>
    <t>3.2.6</t>
  </si>
  <si>
    <t>PUNTO DESAGUE PVC Ø 3" - Ø 4" (INCLUYE MEDIDA HASTA LA RED PRINCIPAL O CAMBIO DE DIAMETRO)</t>
  </si>
  <si>
    <t>3.2.7</t>
  </si>
  <si>
    <t>TUBERIA NOVAFORT - D = 110 MM - EQ  Ø 4" - (INC. HIDROSELLOS Y ACCESORIOS).</t>
  </si>
  <si>
    <t>3.2.8</t>
  </si>
  <si>
    <t xml:space="preserve">TUBERIA NOVAFORT - D = 160 MM - EQ  Ø 6" - (INC. HIDROSELLOS Y ACCESORIOS) </t>
  </si>
  <si>
    <t>3.2.9</t>
  </si>
  <si>
    <t>TUBERIA NOVAFORT - D = 200 MM - EQ  Ø 8" - (INC. HIDROSELLOS Y ACCESORIOS)</t>
  </si>
  <si>
    <t>3.2.10</t>
  </si>
  <si>
    <t>TUBERIA NOVAFORT - D = 250 MM - EQ  Ø 10" - (INC. HIDROSELLOS Y ACCESORIOS)</t>
  </si>
  <si>
    <t>3.2.11</t>
  </si>
  <si>
    <t>TUBERIA NOVAFORT - D = 315 MM - EQ  Ø 12" - (INC. HIDROSELLOS Y ACCESORIOS)</t>
  </si>
  <si>
    <t>3.2.12</t>
  </si>
  <si>
    <t>TUBERIA NOVAFORT - D = 356 MM - EQ  Ø 14" - (INC. HIDROSELLOS Y ACCESORIOS)</t>
  </si>
  <si>
    <t>3.2.13</t>
  </si>
  <si>
    <t>TUBERIA NOVAFORT - D = 450 MM - EQ  Ø 18" - (INC. HIDROSELLOS Y ACCESORIOS)</t>
  </si>
  <si>
    <t>3.3</t>
  </si>
  <si>
    <t>DRENAJES</t>
  </si>
  <si>
    <t>3.3.1</t>
  </si>
  <si>
    <t>RELLENO GRAVILLA DE RIO</t>
  </si>
  <si>
    <t>3.3.2</t>
  </si>
  <si>
    <t xml:space="preserve">SUMINISTRO E INSTALACIÓN FILTRO  GEODREN  45X45  CON TUBERIA FILTRO  DE D=100 MM  (INLCUYE GEOTEXTIL Y GRAVILLA) </t>
  </si>
  <si>
    <t>3.3.3</t>
  </si>
  <si>
    <t xml:space="preserve">SUMINISTRO E INSTALACIÓN GEOTEXTIL NT 1600 </t>
  </si>
  <si>
    <t>3.3.4</t>
  </si>
  <si>
    <t xml:space="preserve">SUMINISTRO E INSTALACIÓN GEOTEXTIL NT 2500 </t>
  </si>
  <si>
    <t>3.4</t>
  </si>
  <si>
    <t>CONSTRUCCIONES EN MAMPOSTERIA</t>
  </si>
  <si>
    <t>3.4.1</t>
  </si>
  <si>
    <t>CAJAS INSPECCION  40 X 60 X 45 CM (INC. BASE Y CAÑUELA Y TAPA CON MARCO METALICO)</t>
  </si>
  <si>
    <t>3.4.2</t>
  </si>
  <si>
    <t>CAJA INSPECCION  60 X 60 X 60 CM (INC. BASE Y CAÑUELA Y TAPA CON MARCO METALICO)</t>
  </si>
  <si>
    <t>3.4.3</t>
  </si>
  <si>
    <t>CAJA INSPECCION  80 X 80 X 95 CM (INC. BASE Y CAÑUELA Y TAPA CON MARCO METALICO)</t>
  </si>
  <si>
    <t>3.4.4</t>
  </si>
  <si>
    <t>CAJA INSPECCION  100 X 100 X 100 CM (INC. BASE Y CAÑUELA Y TAPA CON MARCO METALICO)</t>
  </si>
  <si>
    <t>3.4.5</t>
  </si>
  <si>
    <t>TRAMPA DE GRASAS 1.2 X 1.5 M (INCLUYE TODO LO NECESARIO PARA SU CORRECTO FUNCIONAMIENTO)</t>
  </si>
  <si>
    <t>UND</t>
  </si>
  <si>
    <t>3.4.6</t>
  </si>
  <si>
    <t>DESARENADOR 1.00 X 1.06 M (INCLUYE TODO LO NECESARIO PARA SU CORRECTO FUNCIONAMIENTO)</t>
  </si>
  <si>
    <t>3.4.7</t>
  </si>
  <si>
    <t>CILINDRO POZO INSPECCION EN MAMPOSTERIA E=0.25M (INC. SUMIN. Y CONST, ACERO PARA ESCALERAS, GEOTEXTIL Y PAÑETE IMPERMEAB.)</t>
  </si>
  <si>
    <t>3.4.8</t>
  </si>
  <si>
    <t>CILINDRO POZO INSPECCION EN MAMPOSTERIA E=0.37M (INC. SUMIN. Y CONST, ACERO PARA ESCALERAS, GEOTEXTIL Y PAÑETE IMPERMEAB.)</t>
  </si>
  <si>
    <t>3.4.9</t>
  </si>
  <si>
    <t>CONO POZO INSPECCION PREFABRICADO H=0.25M - E=0.10M (INC. SUM E INST, ARO-TAPA, TAPA EN CONCRETO Y ARO DE AJUSTE)</t>
  </si>
  <si>
    <t>3.4.10</t>
  </si>
  <si>
    <t xml:space="preserve">SUMIDERO LATERAL SL-100, H=1.25M (FUNDIDO EN SITIO, CONCRETO HECHO EN OBRA. INCL. SUMIN, FORM, REF. Y CONST. INCL. TAPA) </t>
  </si>
  <si>
    <t>3.4.11  N</t>
  </si>
  <si>
    <t>CAJA DE INSPECCION 0,50*0,50</t>
  </si>
  <si>
    <t>3.4.12 N</t>
  </si>
  <si>
    <t>CAJA DE INSPECCION 0,70*0,70</t>
  </si>
  <si>
    <t>3.5</t>
  </si>
  <si>
    <t>VARIOS - DESAGÜES</t>
  </si>
  <si>
    <t>3.5.1</t>
  </si>
  <si>
    <t xml:space="preserve">SUMINISTRO E INSTALACIÓN CAJA CONTADOR AGUA FIBRIT. </t>
  </si>
  <si>
    <t>3.5.2</t>
  </si>
  <si>
    <t>CINTA SIKA PVC O-22 O SIMILAR</t>
  </si>
  <si>
    <t>ESTRUCTURA</t>
  </si>
  <si>
    <t>4.1</t>
  </si>
  <si>
    <t xml:space="preserve">ELEMENTOS VERTICALES EN CONCRETO (ELEMENTOS INTEGRALES CON SECCION UNIFORME, PLOMADOS, ALINEADOS, SIN BROSAS Y LIMPIOS; CON BOCEL SI APLICA) </t>
  </si>
  <si>
    <t>4.1.1</t>
  </si>
  <si>
    <t>COLUMNAS EN CONCRETO DE 3000 PSI</t>
  </si>
  <si>
    <t>4.1.2</t>
  </si>
  <si>
    <t xml:space="preserve">COLUMNAS EN CONCRETO   DE 3500 PSI </t>
  </si>
  <si>
    <t>4.1.3</t>
  </si>
  <si>
    <t>COLUMNAS EN CONCRETO DE 4000 PSI</t>
  </si>
  <si>
    <t>4.1.4</t>
  </si>
  <si>
    <t>COLUMNAS EN CONCRETO DE 5000 PSI</t>
  </si>
  <si>
    <t>4.1.5</t>
  </si>
  <si>
    <t>MUROS DE CONTENCION EN CONCRETO DE 3000 PSI</t>
  </si>
  <si>
    <t>4.1.6</t>
  </si>
  <si>
    <t>MUROS DE CONTENCION EN CONCRETO DE 3500 PSI</t>
  </si>
  <si>
    <t>4.1.7</t>
  </si>
  <si>
    <t>MUROS DE CONTENCION EN CONCRETO DE 4000 PSI</t>
  </si>
  <si>
    <t>4.1.8</t>
  </si>
  <si>
    <t>COLUMNAS CIRCULARES U OVALADAS EN CONCRETO DE 3000 PSI</t>
  </si>
  <si>
    <t>4.1.9</t>
  </si>
  <si>
    <t>COLUMNAS CIRCULARES U OVALADAS EN CONCRETO DE 3500 PSI</t>
  </si>
  <si>
    <t>4.1.10</t>
  </si>
  <si>
    <t>COLUMNAS CIRCULARES U OVALADAS EN CONCRETO DE 4000 PSI</t>
  </si>
  <si>
    <t>4.1.11</t>
  </si>
  <si>
    <t>PANTALLAS EN CONCRETO DE  3000 PSI</t>
  </si>
  <si>
    <t>4.1.12</t>
  </si>
  <si>
    <t>PANTALLAS EN CONCRETO DE  3500 PSI</t>
  </si>
  <si>
    <t>4.1.13</t>
  </si>
  <si>
    <t>PANTALLAS EN CONCRETO DE  4000 PSI</t>
  </si>
  <si>
    <t>4.1.14 N</t>
  </si>
  <si>
    <t>MUROS DE CONTENCION EN CONCRETO DE 3000 PSI ACELERA A 3 DÍAS</t>
  </si>
  <si>
    <t>4.1.15 N</t>
  </si>
  <si>
    <t>MUROS DE CONTENCION EN CONCRETO DE 4000 PSI ACELERA A 3 DÍAS</t>
  </si>
  <si>
    <t>4.1.16 N</t>
  </si>
  <si>
    <t>MUROS DE CONTENCION EN CONCRETO DE 4500 PSI ACELERA A 3 DÍAS</t>
  </si>
  <si>
    <t>4.1.17 N</t>
  </si>
  <si>
    <t xml:space="preserve">CONCRETO PARA FOSO DE ASCENSOR  CONCRETO DE 4000PSI </t>
  </si>
  <si>
    <t>4.1.18 N</t>
  </si>
  <si>
    <t>COLUMNAS EN CONCRETO DE 4500 PSI</t>
  </si>
  <si>
    <t>4.1.19 N</t>
  </si>
  <si>
    <t>PANTALLAS EN CONCRETO DE  4500 PSI</t>
  </si>
  <si>
    <t>4.1.20 N</t>
  </si>
  <si>
    <t>MURETE E=0,25 m ALTO 0,50 m  CONCRETO DE 3000PSI</t>
  </si>
  <si>
    <t>ML</t>
  </si>
  <si>
    <t>4.1.21 N</t>
  </si>
  <si>
    <t>ESTRUCTURA METALICA ASTM-36, INCLUYE: CORREAS, TENSORES, COLUMNAS, VIGAS DE AMARRE, ANCLAJES, TORNILLERÍA, PINTURA Y PLATINERÍA. CONTEMPLA TAMBIÉN:FABRICACIÓN, SUMINISTRO Y MONTAJE</t>
  </si>
  <si>
    <t>4.2</t>
  </si>
  <si>
    <t xml:space="preserve">ELEMENTOS HORIZONTALES EN CONCRETO  VISTO (ELEMENTOS INTEGRALES CON SECCION UNIFORME, PLOMADOS, ALINEADOS, SIN BROSAS Y LIMPIOS; CON BOCEL SI APLICA) </t>
  </si>
  <si>
    <t>4.2.1</t>
  </si>
  <si>
    <t>VIGAS AÉREAS EN CONCRETO DE 3000 PSI</t>
  </si>
  <si>
    <t>4.2.2</t>
  </si>
  <si>
    <t>VIGAS AÉREAS EN CONCRETO DE 3500 PSI</t>
  </si>
  <si>
    <t>4.2.3</t>
  </si>
  <si>
    <t>VIGAS AÉREAS EN CONCRETO DE 4000 PSI</t>
  </si>
  <si>
    <t>4.2.4</t>
  </si>
  <si>
    <t>VIGAS CANALES EN CONCRETO DE 3000 PSI</t>
  </si>
  <si>
    <t>4.2.5</t>
  </si>
  <si>
    <t>VIGAS CANALES EN CONCRETO DE 4000 PSI</t>
  </si>
  <si>
    <t>4.2.6</t>
  </si>
  <si>
    <t>VIGAS CANALES EN CONCRETO DE 3500 PSI</t>
  </si>
  <si>
    <t>4.2.7</t>
  </si>
  <si>
    <t>LUCERNARIOS EN CONCRETO DE 3000 PSI E=0.10</t>
  </si>
  <si>
    <t>4.2.8</t>
  </si>
  <si>
    <t>LUCERNARIOS EN CONCRETO DE 3500 PSI E=0.10</t>
  </si>
  <si>
    <t>4.3</t>
  </si>
  <si>
    <t xml:space="preserve">LOSAS DE ENTREPSIO EN CONCRETO  VISTO (ELEMENTOS INTEGRALES CON SECCION UNIFORME, PLOMADOS, ALINEADOS, SIN BROSAS Y LIMPIOS; CON BOCEL SI APLICA) </t>
  </si>
  <si>
    <t>4.3.1</t>
  </si>
  <si>
    <t>LOSA ALIGERADA ENTREPISO H = 30 CM - CONCRETO 3000 PSI (INCLUYE VIGAS PRINCIPALES, VIGUETAS Y RIOSTRAS)</t>
  </si>
  <si>
    <t>4.3.2</t>
  </si>
  <si>
    <t>LOSA ALIGERADA ENTREPISO H = 30 CM - CONCRETO 3500 PSI (INCLUYE VIGAS PRINCIPALES, VIGUETAS Y RIOSTRAS)</t>
  </si>
  <si>
    <t>4.3.3</t>
  </si>
  <si>
    <t>LOSA ALIGERADA ENTREPISO H = 30 CM - CONCRETO 4000 PSI (INCLUYE VIGAS PRINCIPALES, VIGUETAS Y RIOSTRAS)</t>
  </si>
  <si>
    <t>4.3.4</t>
  </si>
  <si>
    <t>LOSA ALIGERADA ENTREPISO H = 35 CM - CONCRETO 3000 PSI (INCLUYE VIGAS PRINCIPALES, VIGUETAS Y RIOSTRAS)</t>
  </si>
  <si>
    <t>4.3.5</t>
  </si>
  <si>
    <t>LOSA ALIGERADA ENTREPISO H = 35 CM - CONCRETO 3500 PSI (INCLUYE VIGAS PRINCIPALES, VIGUETAS Y RIOSTRAS)</t>
  </si>
  <si>
    <t>4.3.6</t>
  </si>
  <si>
    <t>LOSA ALIGERADA ENTREPISO H = 35 CM - CONCRETO 4000 PSI (INCLUYE VIGAS PRINCIPALES, VIGUETAS Y RIOSTRAS)</t>
  </si>
  <si>
    <t>4.3.7</t>
  </si>
  <si>
    <t>LOSA ALIGERADA ENTREPISO H = 40 CM - CONCRETO 3000 PSI (INCLUYE VIGAS PRINCIPALES, VIGUETAS Y RIOSTRAS)</t>
  </si>
  <si>
    <t>4.3.8</t>
  </si>
  <si>
    <t>LOSA ALIGERADA ENTREPISO H = 40 CM - CONCRETO 3500 PSI (INCLUYE VIGAS PRINCIPALES, VIGUETAS Y RIOSTRAS)</t>
  </si>
  <si>
    <t>4.3.9</t>
  </si>
  <si>
    <t>LOSA ALIGERADA ENTREPISO H = 40 CM - CONCRETO 4000 PSI (INCLUYE VIGAS PRINCIPALES, VIGUETAS Y RIOSTRAS)</t>
  </si>
  <si>
    <t>4.3.10</t>
  </si>
  <si>
    <t>LOSA ALIGERADA ENTREPISO H = 45 CM - CONCRETO 3000 PSI (INCLUYE VIGAS PRINCIPALES, VIGUETAS Y RIOSTRAS)</t>
  </si>
  <si>
    <t>4.3.11</t>
  </si>
  <si>
    <t>LOSA ALIGERADA ENTREPISO H = 45 CM - CONCRETO 3500 PSI (INCLUYE VIGAS PRINCIPALES, VIGUETAS Y RIOSTRAS)</t>
  </si>
  <si>
    <t>4.3.12</t>
  </si>
  <si>
    <t>LOSA ALIGERADA ENTREPISO H = 45 CM - CONCRETO 4000 PSI (INCLUYE VIGAS PRINCIPALES, VIGUETAS Y RIOSTRAS)</t>
  </si>
  <si>
    <t>4.3.13</t>
  </si>
  <si>
    <t>LOSA ALIGERADA ENTREPISO H = 50 CM - CONCRETO 3000 PSI (INCLUYE VIGAS PRINCIPALES, VIGUETAS Y RIOSTRAS)</t>
  </si>
  <si>
    <t>4.3.14</t>
  </si>
  <si>
    <t>LOSA ALIGERADA CONTRAPISO H = 50 CM - CONCRETO 3500 PSI (INCL TORTA INFERIOR DE 0,03M Y CASETON NO RECUPERABLE) (INCLUYE VIGAS PRINCIPALES, VIGUETAS Y RIOSTRAS)</t>
  </si>
  <si>
    <t>4.3.15</t>
  </si>
  <si>
    <t>LOSA ALIGERADA CONTRAPISO H = 50 CM - CONCRETO 4000 PSI (INCL TORTA INFERIOR DE 0,03M Y CASETON NO RECUPERABLE) (INCLUYE VIGAS PRINCIPALES, VIGUETAS Y RIOSTRAS)</t>
  </si>
  <si>
    <t>4.3.16</t>
  </si>
  <si>
    <t>LOSA ALIGERADA ENTREPISO H = 55 CM - CONCRETO 3000 PSI (INCLUYE VIGAS PRINCIPALES, VIGUETAS Y RIOSTRAS)</t>
  </si>
  <si>
    <t>4.3.17</t>
  </si>
  <si>
    <t>LOSA ALIGERADA ENTREPISO H = 55 CM - CONCRETO 3500 PSI (INCLUYE VIGAS PRINCIPALES, VIGUETAS Y RIOSTRAS)</t>
  </si>
  <si>
    <t>4.3.18</t>
  </si>
  <si>
    <t>LOSA ALIGERADA ENTREPISO H = 55 CM - CONCRETO 4000 PSI(INCLUYE VIGAS PRINCIPALES, VIGUETAS Y RIOSTRAS)</t>
  </si>
  <si>
    <t>4.3.19</t>
  </si>
  <si>
    <t>LOSA ALIGERADA ENTREPISO H = 50 CM - CONCRETO 3500 PSI (INCL TORTA INFERIOR DE 0,03M Y CASETON NO RECUPERABLE) (INCLUYE VIGAS PRINCIPALES, VIGUETAS Y RIOSTRAS)</t>
  </si>
  <si>
    <t>4.3.20</t>
  </si>
  <si>
    <t>LOSA ALIGERADA ENTREPISO H = 50 CM - CONCRETO 4000 PSI (INCL TORTA INFERIOR DE 0,03M Y CASETON NO RECUPERABLE) (INCLUYE VIGAS PRINCIPALES, VIGUETAS Y RIOSTRAS)</t>
  </si>
  <si>
    <t>4.3.21</t>
  </si>
  <si>
    <t>LOSA ALIGERADA CONTRAPISO H = 60 CM - CONCRETO 4000 PSI (INCL TORTA INFERIOR DE 0,03M Y CASETON NO RECUPERABLE) (INCLUYE VIGAS PRINCIPALES, VIGUETAS Y RIOSTRAS)</t>
  </si>
  <si>
    <t>4.3.22</t>
  </si>
  <si>
    <t>LOSA MACIZA ENTREPISO H = 10 CM - CONCRETO  A LA VISTA 3000 PSI (INCLUYE MATERIALES, EQUIPO Y MANO DE OBRA)</t>
  </si>
  <si>
    <t>4.3.23</t>
  </si>
  <si>
    <t>LOSA MACIZA ENTREPISO H = 10 CM - CONCRETO A LA VISTA 3500 PSI (INCLUYE MATERIALES, EQUIPO Y MANO DE OBRA)</t>
  </si>
  <si>
    <t>4.3.24</t>
  </si>
  <si>
    <t>LOSA MACIZA ENTREPISO H = 10 CM - CONCRETO A LA VISTA 4000 PSI (INCLUYE MATERIALES, EQUIPO Y MANO DE OBRA)</t>
  </si>
  <si>
    <t>4.3.25</t>
  </si>
  <si>
    <t>LOSA MACIZA ENTREPISO H = 12 CM - CONCRETO A LA VISTA 3000 PSI (INCLUYE MATERIALES, EQUIPO Y MANO DE OBRA)</t>
  </si>
  <si>
    <t>4.3.26</t>
  </si>
  <si>
    <t>LOSA MACIZA ENTREPISO H = 12 CM - CONCRETO A LA VISTA 3500 PSI (INCLUYE MATERIALES, EQUIPO Y MANO DE OBRA)</t>
  </si>
  <si>
    <t>4.3.27</t>
  </si>
  <si>
    <t>LOSA MACIZA ENTREPISO H = 12 CM - CONCRETO A LA VISTA 4000 PSI (INCLUYE MATERIALES, EQUIPO Y MANO DE OBRA)</t>
  </si>
  <si>
    <t>4.3.28</t>
  </si>
  <si>
    <t>LOSA MACIZA ENTREPISO H = 15 CM - CONCRETO A LA VISTA 3000 PSI (INCLUYE MATERIALES, EQUIPO Y MANO DE OBRA)</t>
  </si>
  <si>
    <t>4.3.29</t>
  </si>
  <si>
    <t>LOSA MACIZA ENTREPISO H = 15 CM - CONCRETO A LA VISTA 3500 PSI (INCLUYE MATERIALES, EQUIPO Y MANO DE OBRA)</t>
  </si>
  <si>
    <t>4.3.30</t>
  </si>
  <si>
    <t>LOSA MACIZA ENTREPISO H = 15 CM - CONCRETO A LA VISTA 4000 PSI (INCLUYE MATERIALES, EQUIPO Y MANO DE OBRA)</t>
  </si>
  <si>
    <t>4.3.31</t>
  </si>
  <si>
    <t>LOSA STEELDECK 2" CAL 22  - E = 10 CM (INC. CONCRETO 3000 PSI Y MALLA ELECTROSOLDADA Ø 5MM - 15X15)</t>
  </si>
  <si>
    <t>4.3.32</t>
  </si>
  <si>
    <t>LOSA STEELDECK 2" CAL 22  - E = 10 CM (INC. CONCRETO 3500 PSI Y MALLA ELECTROSOLDADA Ø 5MM - 15X15)</t>
  </si>
  <si>
    <t>4.3.33</t>
  </si>
  <si>
    <t>LOSA STEELDECK 2" CAL 22  - E = 10 CM (INC. CONCRETO 4000 PSI Y MALLA ELECTROSOLDADA Ø 5MM - 15X15)</t>
  </si>
  <si>
    <t>4.3.34</t>
  </si>
  <si>
    <t>LOSA STEELDECK 3" CAL 22  - E = 12 CM (INC. CONCRETO 3000 PSI Y MALLA ELECTROSOLDADA Ø 5MM - 15X15)</t>
  </si>
  <si>
    <t>4.3.35</t>
  </si>
  <si>
    <t>LOSA STEELDECK 3" CAL 22  - E = 12 CM (INC. CONCRETO 3500 PSI Y MALLA ELECTROSOLDADA Ø 5MM - 15X15)</t>
  </si>
  <si>
    <t>4.3.36</t>
  </si>
  <si>
    <t>LOSA STEELDECK 3" CAL 22 - E = 12 CM (INC. CONCRETO 4000 PSI Y MALLA ELECTROSOLDADA Ø 5MM - 15X15)</t>
  </si>
  <si>
    <t>4.3.37</t>
  </si>
  <si>
    <t>LOSA STEELDECK 2" CAL 22  - E = 14 CM (INC. CONCRETO 3000 PSI Y MALLA ELECTROSOLDADA Ø 4.5MM - 15X15)</t>
  </si>
  <si>
    <t>4.3.38</t>
  </si>
  <si>
    <t>LOSA STEELDECK 2" CAL 12  - E = 14 CM (INC. CONCRETO 3000 PSI Y MALLA ELECTROSOLDADA Ø 5MM - 15X15)</t>
  </si>
  <si>
    <t>4.3.39</t>
  </si>
  <si>
    <t>RAMPA - LOSA MACIZA CONCRETO 3000 PSI - H = 15 CM</t>
  </si>
  <si>
    <t>4.3.40</t>
  </si>
  <si>
    <t>RAMPA - LOSA MACIZA CONCRETO 3500 PSI - H = 15 CM</t>
  </si>
  <si>
    <t>4.3.41</t>
  </si>
  <si>
    <t>RAMPA - LOSA MACIZA CONCRETO 4000 PSI - H = 15 CM</t>
  </si>
  <si>
    <t>4.3.41 N</t>
  </si>
  <si>
    <t>PLACA DE ENTREPISO ALIGERADA DE H=80CM CON TORTA INFERIOR DE 3 CM Y TORTA SUPERIOR DE 7 CM 3000PSI.</t>
  </si>
  <si>
    <t>4.3.42 N</t>
  </si>
  <si>
    <t>PLACA DE ENTREPISO ALIGERADA DE H=80CM CON TORTA INFERIOR DE 3 CM Y TORTA SUPERIOR DE 7 CM 4000PSI.</t>
  </si>
  <si>
    <t>4.3.43 N</t>
  </si>
  <si>
    <t>PLACA DE ENTREPISO ALIGERADA DE H=80CM CON TORTA SUPERIOR DE 8 CM 4000PSI. SIN TORTA INFERIOR</t>
  </si>
  <si>
    <t>4.3.44 N</t>
  </si>
  <si>
    <t>PLACA DE ENTREPISO ALIGERADA DE H=80CM CON TORTA INFERIOR DE 3 CM Y TORTA SUPERIOR DE 8 CM 4000PSI.</t>
  </si>
  <si>
    <t>4.3.45 N</t>
  </si>
  <si>
    <t xml:space="preserve">LOSA ALIGERADA CONTRAPISO H = 60 CM - CONCRETO 4000 PSI TORTA SUPERIOR DE 8CM </t>
  </si>
  <si>
    <t>4.3.46 N</t>
  </si>
  <si>
    <t>PLACA DE ENTREPISO ALIGERADA DE H=80CM CON TORTA SUPERIOR DE 8 CM 3000PSI. SIN TORTA INFERIOR</t>
  </si>
  <si>
    <t>4.4</t>
  </si>
  <si>
    <t>ELEMENTOS VARIOS EN CONCRETO VISTO (ELEMENTOS CON SECCION UNIFORME, ALINEADOS, SIN BROSAS Y LIMPIAS)</t>
  </si>
  <si>
    <t>4.4.1</t>
  </si>
  <si>
    <t>CONCRETO PARA ESCALERAS 3000 PSI</t>
  </si>
  <si>
    <t>4.4.2</t>
  </si>
  <si>
    <t>CONCRETO PARA ESCALERAS 3500 PSI</t>
  </si>
  <si>
    <t>4.4.3</t>
  </si>
  <si>
    <t>CONCRETO PARA ESCALERAS 4000 PSI</t>
  </si>
  <si>
    <t>4.4.4</t>
  </si>
  <si>
    <t>CONCRETO IMPERMEABILIZADO PARA TANQUE SUBTERRANEO 3500 PSI</t>
  </si>
  <si>
    <t>4.4.5</t>
  </si>
  <si>
    <t>CONCRETO IMPERMEABILIZADO PARA TANQUE SUBTERRANEO 4000 PSI</t>
  </si>
  <si>
    <t>4.4.6</t>
  </si>
  <si>
    <t>SUMINISTRO Y COLOCACIÓN DE SIKADUR 32 PRIMER O SIMILAR COMO PUENTE DE ADHERENCIA EPÓXICO CON PROLONGADO TIEMPO ABIERTO. INCLUYE APLICACIÓN Y ANDAMIOS PARA TRABAJO EN ALTURA</t>
  </si>
  <si>
    <t>4.5</t>
  </si>
  <si>
    <t>ACERO DE REFUERZO PARA CIMENTACION - ESTRUCTURA - MAMPOSTERIA Y OTROS</t>
  </si>
  <si>
    <t>4.5.1</t>
  </si>
  <si>
    <t>SUMINISTRO E INSTALACIÓN ACERO DE REFUERZO 60000 PSI</t>
  </si>
  <si>
    <t>4.5.2</t>
  </si>
  <si>
    <t>SUMINISTRO E INSTALACIÓN GRAFIL DE 4,0 MM A 8,5 MM</t>
  </si>
  <si>
    <t>4.5.3</t>
  </si>
  <si>
    <t>SUMINISTRO E INSTALACIÓN MALLA ELECTROSOLDADA ESTÁNDAR</t>
  </si>
  <si>
    <t>4.5.4</t>
  </si>
  <si>
    <t>SUMINISTRO E INSTALACIÓN PROCESO ACERO DE REFUERZO PARA PILOTES PRE-EXCAVADOS</t>
  </si>
  <si>
    <t>4.5.5</t>
  </si>
  <si>
    <t>SUMINISTRO E INSTALACIÓN DOVELA EN CONCRETO GROUTING. INCLUYE ACERO DE REFUERZO</t>
  </si>
  <si>
    <t>MAMPOSTERIA (UNIDAD DE MEDIDA M2, NO SE RECONOCE ML)</t>
  </si>
  <si>
    <t>5.1</t>
  </si>
  <si>
    <t>MAMPOSTERIA EN BLOQUE DE CONCRETO</t>
  </si>
  <si>
    <t>5.1.1</t>
  </si>
  <si>
    <t>MURO EN BLOQUE CONCRETO - E = 10 CM</t>
  </si>
  <si>
    <t>5.1.2</t>
  </si>
  <si>
    <t>MURO EN BLOQUE CONCRETO - E = 12 CM</t>
  </si>
  <si>
    <t>5.1.3</t>
  </si>
  <si>
    <t>MURO EN BLOQUE CONCRETO - E = 15 CM</t>
  </si>
  <si>
    <t>5.1.4</t>
  </si>
  <si>
    <t>MURO EN BLOQUE CONCRETO - E = 20 CM</t>
  </si>
  <si>
    <t>5.2</t>
  </si>
  <si>
    <t>MAMPOSTERIA EN LADRILLO TOLETE Y HUECO</t>
  </si>
  <si>
    <t>5.2.1</t>
  </si>
  <si>
    <t>MURO EN LADRILLO TOLETE PRENSADO E = 12CM</t>
  </si>
  <si>
    <t>5.2.2</t>
  </si>
  <si>
    <t>MURO EN LADRILLO TOLETE PRENSADO E = 25CM</t>
  </si>
  <si>
    <t>5.2.3</t>
  </si>
  <si>
    <t>MUROS LADRILLO TOLETE FINO PERFORADO E=12 CM</t>
  </si>
  <si>
    <t>5.2.4</t>
  </si>
  <si>
    <t>MUROS LADRILLO TOLETE FINO PERFORADO E=25 CM</t>
  </si>
  <si>
    <t>5.2.5</t>
  </si>
  <si>
    <t>MURO EN BLOQUE NO. 4  E=15 CM</t>
  </si>
  <si>
    <t>5.2.6</t>
  </si>
  <si>
    <t>MURO EN BLOQUE NO. 5  E=15 CM</t>
  </si>
  <si>
    <t>5.2.7</t>
  </si>
  <si>
    <t>MURO EN LADRILLO TOLETE COMUN E=7 CM</t>
  </si>
  <si>
    <t>5.2.8</t>
  </si>
  <si>
    <t>MURO EN LADRILLO TOLETE COMÚN E=15 CM</t>
  </si>
  <si>
    <t>5.2.9</t>
  </si>
  <si>
    <t>MURO EN LADRILLO TOLETE COMÚN E=25 CM</t>
  </si>
  <si>
    <t>5.2.10</t>
  </si>
  <si>
    <t>SOBRECIMIENTO LADRILLO TOLETE 12 X 25</t>
  </si>
  <si>
    <t>5.2.11</t>
  </si>
  <si>
    <t>SOBRECIMIENTO LADRILLO TOLETE 25 X 25</t>
  </si>
  <si>
    <t>5.2.12</t>
  </si>
  <si>
    <t>MURO EN LADRILLO TOLETE RECOCIDO E=15 CM</t>
  </si>
  <si>
    <t>5.2.13</t>
  </si>
  <si>
    <t>MURO EN LADRILLO TOLETE RECOCIDO E=25 CM</t>
  </si>
  <si>
    <t>5.2.14</t>
  </si>
  <si>
    <t>MURO EN LADRILLO ESTRUCTURAL  E=30 CM. NO INCLUYE REFUERZO</t>
  </si>
  <si>
    <t>5.2.15</t>
  </si>
  <si>
    <t>MURO EN LADRILLO ESTRUCTURAL  E=15 CM. NO INCLUYE REFUERZO</t>
  </si>
  <si>
    <t>5.2.16 N</t>
  </si>
  <si>
    <t>ENCHAPE EN MAMPOSTERÍA EN LADRILLO PORTANTE DE 29X12X9CMS, COLOR TERRACOTA DE STA. FÉ O SIMILAR</t>
  </si>
  <si>
    <t>5.2.17 N</t>
  </si>
  <si>
    <t>ENCHAPE EN MAMPOSTERÍA EN LADRILLO PORTANTE DE 29X12X9CMS (LINEAL), COLOR TERRACOTA DE STA. FÉ O SIMILAR</t>
  </si>
  <si>
    <t>5.3</t>
  </si>
  <si>
    <t>ELEMENTOS EN MAMPOSTERIA</t>
  </si>
  <si>
    <t>5.3.1</t>
  </si>
  <si>
    <t>ALFAJIAS LADRILLO PRENSADO</t>
  </si>
  <si>
    <t>5.3.2</t>
  </si>
  <si>
    <t>ALFAJIAS LADRILLO TOLETE COMUN</t>
  </si>
  <si>
    <t>5.3.3</t>
  </si>
  <si>
    <t>DINTEL LADRILLO HUECO NO. 4</t>
  </si>
  <si>
    <t>5.3.4</t>
  </si>
  <si>
    <t>DINTEL LADRILLO HUECO NO. 5</t>
  </si>
  <si>
    <t>5.3.5</t>
  </si>
  <si>
    <t>REMATES LADRILLO PORTANTE PRENSADO</t>
  </si>
  <si>
    <t>5.3.6</t>
  </si>
  <si>
    <t>REMATES LADRILLO TOLETE  PRENSADO</t>
  </si>
  <si>
    <t>5.3.7</t>
  </si>
  <si>
    <t>REMATES LADRILLO TOLETE COMUN</t>
  </si>
  <si>
    <t>5.4</t>
  </si>
  <si>
    <t>ELEMENTOS ESTRUCTURALES Y NO ESTRUCTURALES</t>
  </si>
  <si>
    <t>5.4.1</t>
  </si>
  <si>
    <t>ANCLAJE PARA REFORZAMIENTO EN CONCRETO Y EPOXICO PARA Ø 3/8" (PERFORACIÓN - LIMPIEZA - EPÓXICO SIKA ANCHORFIX O SIMILAR)</t>
  </si>
  <si>
    <t>CM</t>
  </si>
  <si>
    <t>5.4.2</t>
  </si>
  <si>
    <t>ANCLAJE PARA REFORZAMIENTO EN CONCRETO Y EPOXICO PARA Ø 1/2" (PERFORACIÓN - LIMPIEZA -EPÓXICO SIKA ANCHORFIX O SIMILAR)</t>
  </si>
  <si>
    <t>5.4.3</t>
  </si>
  <si>
    <t>ANCLAJE PARA REFORZAMIENTO EN CONCRETO Y EPOXICO PARA Ø 5/8" (PERFORACIÓN - LIMPIEZA - EPÓXICO SIKA ANCHORFIX O SIMILAR)</t>
  </si>
  <si>
    <t>5.4.4</t>
  </si>
  <si>
    <t>ANCLAJE PARA REFORZAMIENTO EN CONCRETO Y EPOXICO PARA Ø 3/4" (PERFORACIÓN - LIMPIEZA -EPÓXICO SIKA ANCHORFIX O SIMILAR)</t>
  </si>
  <si>
    <t>5.4.5</t>
  </si>
  <si>
    <t>ANCLAJE PARA REFORZAMIENTO EN CONCRETO Y EPOXICO PARA Ø 7/8" (PERFORACIÓN - LIMPIEZA - EPÓXICO SIKA ANCHORFIX O SIMILAR)</t>
  </si>
  <si>
    <t>5.4.6</t>
  </si>
  <si>
    <t>ANCLAJE PARA REFORZAMIENTO EN CONCRETO Y EPOXICO PARA Ø 1" (PERFORACIÓN - LIMPIEZA - EPÓXICO SIKA ANCHORFIX O SIMILAR)</t>
  </si>
  <si>
    <t>5.4.7</t>
  </si>
  <si>
    <t xml:space="preserve">SUMINISTRO E INSTALACIÓN ICOPOR AISLAMIENTO 1  A 3 CM ENTRE EDIFICACION </t>
  </si>
  <si>
    <t>5.4.8</t>
  </si>
  <si>
    <t>JUNTA DILATACION ICOPOR 2 CM. (INCLUYE MORTERO CON SIKALATEX)</t>
  </si>
  <si>
    <t>5.4.9</t>
  </si>
  <si>
    <t>ESCARIFICADO DE SUPERFICIES EN CONCRETO</t>
  </si>
  <si>
    <t>5.5</t>
  </si>
  <si>
    <t>VARIOS - MAMPOSTERIA</t>
  </si>
  <si>
    <t>5.5.1</t>
  </si>
  <si>
    <t>BORDILLO PARA ASEOS. H = 0.40 M</t>
  </si>
  <si>
    <t>5.5.2</t>
  </si>
  <si>
    <t>BORDILLO PARA DUCHAS. H = 0.20 MS (SIN ENCHAPE)</t>
  </si>
  <si>
    <t>5.5.3</t>
  </si>
  <si>
    <t xml:space="preserve">MURO EN DRY WALL DE 12 MM  INCLUYE ESTRUCTURA METALICA , MASILLA , CINTA Y PRIMERA MANO DE PINTURA , VISTO DOS CARAS  E=12 CMS </t>
  </si>
  <si>
    <t>5.5.4</t>
  </si>
  <si>
    <t>BORDILLO PARA DUCHAS. H = 20 CM (CON ENCHAPE)</t>
  </si>
  <si>
    <t>5.5.5</t>
  </si>
  <si>
    <t>VIGA CINTA DE CORONAMIENTO EN CONCRETO DE 3000 PSI DE 12X25 CM (INCLUYE REFUERZO)</t>
  </si>
  <si>
    <t>5.5.6</t>
  </si>
  <si>
    <t>VIGA Y/O COLUMNETA DE CONFINAMIENTO DE CONCRETO DE 3000 PSI DE .12 X .20 .(INCLUYE ACERO)</t>
  </si>
  <si>
    <t>5.5.7</t>
  </si>
  <si>
    <t xml:space="preserve">DINTEL EN LAMINA DE FIBROCEMENTO 6MM. INCLUYE ENCINTADO, MASILLADO Y DOS MANOS DE PINTURA, H&lt;0,50 </t>
  </si>
  <si>
    <t>5.5.8</t>
  </si>
  <si>
    <t xml:space="preserve">DINTEL EN LAMINA DE YESO CARTON 6MM. INCLUYE ENCINTADO, MASILLADO Y DOS MANOS DE PINTURA, H&lt;0,50 </t>
  </si>
  <si>
    <t>5.5.9 N</t>
  </si>
  <si>
    <t>VIGA CINTA  EN CONCRETO DE 3000 PSI DE 20X20 CM</t>
  </si>
  <si>
    <t xml:space="preserve">5.5.10 N </t>
  </si>
  <si>
    <t>VIGA CINTA  EN CONCRETO DE 3000 PSI DE 8X20 CM</t>
  </si>
  <si>
    <t>PREFABRICADOS EN CONCRETO Y OTROS</t>
  </si>
  <si>
    <t>6.1</t>
  </si>
  <si>
    <t>ELEMENTOS PREFABRICADOS EN CONCRETO</t>
  </si>
  <si>
    <t>6.1.1</t>
  </si>
  <si>
    <t>SARDINEL TIPO A10 (SUMINISTRO E INSTALACIÓN. INCLUYE 3 CM MORTERO 2000 PSI)  (3HUECOS)</t>
  </si>
  <si>
    <t>6.1.2</t>
  </si>
  <si>
    <t>LOSETA PREFABRICADA A50 (SUMINISTRO E INSTALACIÓN. INCLUYE BASE 4CM MORTERO 1:5 Y ARENA DE SELLO).</t>
  </si>
  <si>
    <t>6.1.3</t>
  </si>
  <si>
    <t>ALFAJIAS EN CONCRETO 0,15 M INC. GOTERO</t>
  </si>
  <si>
    <t>6.1.4</t>
  </si>
  <si>
    <t>ALFAJIAS EN CONCRETO 0,30 M INC. GOTERO</t>
  </si>
  <si>
    <t>6.1.5</t>
  </si>
  <si>
    <t>DINTEL CONCRETO 0,15M X 0,10 M</t>
  </si>
  <si>
    <t>6.1.6</t>
  </si>
  <si>
    <t>DINTEL CONCRETO 0,30M X 0,10 M</t>
  </si>
  <si>
    <t>6.1.7</t>
  </si>
  <si>
    <t>DINTEL CONCRETO 0,30M X 0,50 M</t>
  </si>
  <si>
    <t>6.1.8</t>
  </si>
  <si>
    <t>DINTEL PREFABRICADO EN CONCRETO 15 X 30 CM</t>
  </si>
  <si>
    <t>6.1.9</t>
  </si>
  <si>
    <t>DINTEL PREFABRICADO EN CONCRETO 20 X 20 CM</t>
  </si>
  <si>
    <t>6.1.10</t>
  </si>
  <si>
    <t>DINTEL PREFABRICADO EN CONCRETO 25 X 30 CM</t>
  </si>
  <si>
    <t>6.1.11</t>
  </si>
  <si>
    <t>PASOS PREFABRICADOS ESCALERA B = 30 CM</t>
  </si>
  <si>
    <t>6.1.12 N</t>
  </si>
  <si>
    <t>HUELLA DE ESCALERA CON CINTA ANTIDESLIZANTE</t>
  </si>
  <si>
    <t>6.2</t>
  </si>
  <si>
    <t>ELEMENTOS CONCRETO FUNDIDOS SITIO</t>
  </si>
  <si>
    <t>6.2.1</t>
  </si>
  <si>
    <t>SARDINEL H=0.40M, E=0.15M CONCRETO 3000 PSI (FUNDIDO EN SITIO, CONCRETO PREMEZCLADO. INC. SUMIN, FORMALET. Y CONST.)</t>
  </si>
  <si>
    <t>6.2.2</t>
  </si>
  <si>
    <t>SUMINISTRO E INSTALACIÓN BANCA EN CONCRETO TIPO M30 (NO INCLUYE MATERIAL DE BASE).</t>
  </si>
  <si>
    <t>6.2.3</t>
  </si>
  <si>
    <t xml:space="preserve">SUMINISTRO E INSTALACIÓN BANCA EN CONCRETO TIPO M31 </t>
  </si>
  <si>
    <t>6.2.4</t>
  </si>
  <si>
    <t>SUMINISTRO E INSTALACIÓN MESONES EN CONCRETO DE 40 CM</t>
  </si>
  <si>
    <t>6.2.5</t>
  </si>
  <si>
    <t>SUMINISTRO E INSTALACIÓN MESONES EN CONCRETO DE 60 CM</t>
  </si>
  <si>
    <t>INSTALACIÓN HIDRAULICA SANITARIA Y DE GAS</t>
  </si>
  <si>
    <t>7.1</t>
  </si>
  <si>
    <t>ACOMETIDA</t>
  </si>
  <si>
    <t>7.1.1</t>
  </si>
  <si>
    <t>ACOMETIDA GALVANIZADA Ø 1/2" - 5 MT</t>
  </si>
  <si>
    <t>7.1.2</t>
  </si>
  <si>
    <t>ACOMETIDA PVC-P Ø 1/2" - 5 MT</t>
  </si>
  <si>
    <t>7.1.3</t>
  </si>
  <si>
    <t>ACOMETIDA PVC-P Ø 3/4" - 5 MT</t>
  </si>
  <si>
    <t>7.1.4</t>
  </si>
  <si>
    <t>ACOMETIDA PVC-P 1 1/2"  - 5 MT</t>
  </si>
  <si>
    <t>7.1.5</t>
  </si>
  <si>
    <t>ACOMETIDA  PVC DE 2" -5 MT</t>
  </si>
  <si>
    <t>7.2</t>
  </si>
  <si>
    <t>CONEXION A TANQUES</t>
  </si>
  <si>
    <t>7.2.1</t>
  </si>
  <si>
    <t>CONEXIÓN COMPLETA A TANQUE ELEVADO EN Ø1/2" A 3/4" PVC</t>
  </si>
  <si>
    <t>7.2.2</t>
  </si>
  <si>
    <t>CONEXIÓN COMPLETA A TANQUE ELEVADO EN Ø GALVANIZADO</t>
  </si>
  <si>
    <t>7.3</t>
  </si>
  <si>
    <t>RED GENERAL DE AGUA FRIA</t>
  </si>
  <si>
    <t>7.3.1</t>
  </si>
  <si>
    <t>RED SUMINISTRO PVCP DE 1/2" (INC. ACCESORIOS)</t>
  </si>
  <si>
    <t>7.3.2</t>
  </si>
  <si>
    <t>RED SUMINISTRO PVCP DE 3/4" (INC. ACCESORIOS).</t>
  </si>
  <si>
    <t>7.3.3</t>
  </si>
  <si>
    <t>RED SUMINISTRO PVCP DE 1" (INC. ACCESORIOS)</t>
  </si>
  <si>
    <t>7.3.4</t>
  </si>
  <si>
    <t>RED SUMINISTRO PVCP DE 1 1/4" (INC. ACCESORIOS)</t>
  </si>
  <si>
    <t>7.3.5</t>
  </si>
  <si>
    <t>RED SUMINISTRO PVCP DE 1 1/2" (INC. ACCESORIOS)</t>
  </si>
  <si>
    <t>7.3.6</t>
  </si>
  <si>
    <t>RED SUMINISTRO PVCP DE 2" (INC. ACCESORIOS)</t>
  </si>
  <si>
    <t>7.3.7</t>
  </si>
  <si>
    <t>RED SUMINISTRO PVCP DE 2 1/2" (INC. ACCESORIOS)</t>
  </si>
  <si>
    <t>7.3.8</t>
  </si>
  <si>
    <t>RED SUMINISTRO PVCP DE 3" (INC. ACCESORIOS)</t>
  </si>
  <si>
    <t>7.3.9</t>
  </si>
  <si>
    <t>RED SUMINISTRO PVCP DE 4" (INC. ACCESORIOS)</t>
  </si>
  <si>
    <t>7.3.10</t>
  </si>
  <si>
    <t>TUBERIA HG DE 1/2" (INC. ACCESORIOS)</t>
  </si>
  <si>
    <t>7.3.11</t>
  </si>
  <si>
    <t>TUBERIA HG DE 3/4" (INC. ACCESORIOS)</t>
  </si>
  <si>
    <t>7.3.12</t>
  </si>
  <si>
    <t>TUBERIA HG  DE 1" (INC. ACCESORIOS)</t>
  </si>
  <si>
    <t>7.3.13</t>
  </si>
  <si>
    <t>TUBERIA HG  DE 1 1/4" (INC. ACCESORIOS)</t>
  </si>
  <si>
    <t>7.3.14</t>
  </si>
  <si>
    <t>TUBERIA HG DE 1 1/2"  (INC. ACCESORIOS)</t>
  </si>
  <si>
    <t>7.3.15</t>
  </si>
  <si>
    <t>TUBERIA HG DE 2"  (INC. ACCESORIOS)</t>
  </si>
  <si>
    <t>7.3.16</t>
  </si>
  <si>
    <t>TUBERIA HG DE 2 1/2"  (INC. ACCESORIOS)</t>
  </si>
  <si>
    <t>7.3.17</t>
  </si>
  <si>
    <t>TUBERIA HG DE 3"  (INC. ACCESORIOS)</t>
  </si>
  <si>
    <t>7.3.18</t>
  </si>
  <si>
    <t>TUBERIA HG DE 4"  (INC. ACCESORIOS)</t>
  </si>
  <si>
    <t>7.3.19</t>
  </si>
  <si>
    <t>TUBERIA PVC-P RDE 21 1" AGUA FRIA RED DE SUMINISTRO, INCLUYE INSTALACION Y ACCESORIOS</t>
  </si>
  <si>
    <t>7.3.20</t>
  </si>
  <si>
    <t>REGISTRO P/D RED WHITE  Ø 1/2" O EQUIVALENTE</t>
  </si>
  <si>
    <t>7.3.21</t>
  </si>
  <si>
    <t>REGISTRO P/D RED WHITE  Ø 3/4" O EQUIVALENTE</t>
  </si>
  <si>
    <t>7.3.22</t>
  </si>
  <si>
    <t>REGISTRO P/D RED WHITE  Ø 1" O EQUIVALENTE</t>
  </si>
  <si>
    <t>7.3.23</t>
  </si>
  <si>
    <t>REGISTRO PASO DIRECTO RED WHITE DE 1 1/4"</t>
  </si>
  <si>
    <t>7.3.24</t>
  </si>
  <si>
    <t xml:space="preserve">REGISTRO PASO DIRECTO DE 1 1/2"" KITZ O SIMILAR </t>
  </si>
  <si>
    <t>7.3.25</t>
  </si>
  <si>
    <t xml:space="preserve">REGISTRO RED WHITE DE 1 1/2" O EQUIVALENTE </t>
  </si>
  <si>
    <t>7.3.26</t>
  </si>
  <si>
    <t>REGISTRO P/D RED WHITE  Ø 2" O EQUIVALENTE</t>
  </si>
  <si>
    <t>7.3.27</t>
  </si>
  <si>
    <t xml:space="preserve">REGISTRO PASO DIRECTO DE 2" KITZ O SIMILAR </t>
  </si>
  <si>
    <t>7.3.28</t>
  </si>
  <si>
    <t xml:space="preserve">REGISTRO PASO DIRECTO DE 3" KITZ O SIMILAR </t>
  </si>
  <si>
    <t>7.3.29</t>
  </si>
  <si>
    <t xml:space="preserve">REGISTRO PASO DIRECTO DE 4" KITZ O SIMILAR </t>
  </si>
  <si>
    <t>7.3.30</t>
  </si>
  <si>
    <t>REGISTRO DE BOLA 200 LB. -  Ø 1/2"</t>
  </si>
  <si>
    <t>7.3.31</t>
  </si>
  <si>
    <t>CHEQUE P/D RED WHITE  Ø 1/2" O EQUIVALENTE</t>
  </si>
  <si>
    <t>7.3.32</t>
  </si>
  <si>
    <t>CHEQUE P/D RED WHITE  Ø 3/4" O EQUIVALENTE</t>
  </si>
  <si>
    <t>7.3.33</t>
  </si>
  <si>
    <t>CHEQUE P/D RED WHITE  Ø 1" O EQUIVALENTE</t>
  </si>
  <si>
    <t>7.3.34</t>
  </si>
  <si>
    <t>CHEQUE P/D RED WHITE  Ø 1 1/4" O EQUIVALENTE</t>
  </si>
  <si>
    <t>7.3.35</t>
  </si>
  <si>
    <t>CHEQUE P/D RED WHITE  Ø 1 1/2" O EQUIVALENTE</t>
  </si>
  <si>
    <t>7.3.36</t>
  </si>
  <si>
    <t>CHEQUE P/D RED WHITE  Ø 2" O EQUIVALENTE</t>
  </si>
  <si>
    <t>7.3.37</t>
  </si>
  <si>
    <t>CHEQUE P/D RED WHITE  Ø 3" O EQUIVALENTE</t>
  </si>
  <si>
    <t>7.3.38</t>
  </si>
  <si>
    <t xml:space="preserve">CHEQUE CORTINA HIERRO 4" </t>
  </si>
  <si>
    <t>7.3.39</t>
  </si>
  <si>
    <t xml:space="preserve">CHEQUE HIDRO DE 2" </t>
  </si>
  <si>
    <t>7.3.40</t>
  </si>
  <si>
    <t xml:space="preserve">CHEQUE HIDRO DE 3" </t>
  </si>
  <si>
    <t>7.3.41</t>
  </si>
  <si>
    <t xml:space="preserve">CHEQUE HIDRO DE 4" </t>
  </si>
  <si>
    <t>7.3.42</t>
  </si>
  <si>
    <t xml:space="preserve">CHEQUE RED WHITE ROSCADO DE 4" </t>
  </si>
  <si>
    <t xml:space="preserve">7.3.43 N </t>
  </si>
  <si>
    <t>SUMINISTRO E INSTALACION DE ESTACIÓN REDUCTORA DE PRESION D=3"</t>
  </si>
  <si>
    <t>7.4</t>
  </si>
  <si>
    <t>PUNTOS HIDRAULICOS</t>
  </si>
  <si>
    <t>7.4.1</t>
  </si>
  <si>
    <t>PUNTO SUMINISTRO GALVANIZADO 3/4" (INCLUYE ACCESORIOS E INCLUYE RECORRIDO HASTA LA CONEXIÓN A LA RED PRINCIPAL, Y/O CAMBIO DE DIAMETRO)</t>
  </si>
  <si>
    <t>7.4.2</t>
  </si>
  <si>
    <t>PUNTO AGUA FRIA  PVC 1/2" (INCLUYE ACCESORIOS E INCLUYE RECORRIDO HASTA LA CONEXIÓN A LA RED PRINCIPAL, Y/O CAMBIO DE DIAMETRO)</t>
  </si>
  <si>
    <t>7.3.46 N</t>
  </si>
  <si>
    <t>PUNTO AGUA CALIENTE  PVC (INCLUYE ACCESORIOS E INCLUYE RECORRIDO HASTA LA CONEXIÓN A LA RED PRINCIPAL, Y/O CAMBIO DE DIAMETRO)</t>
  </si>
  <si>
    <t>7.5</t>
  </si>
  <si>
    <t>SALIDAS SANITARIAS</t>
  </si>
  <si>
    <t>7.5.1</t>
  </si>
  <si>
    <t>PUNTO DESAGUE PVC Ø 2"</t>
  </si>
  <si>
    <t>7.5.2</t>
  </si>
  <si>
    <t>PUNTO DESAGUE PVC Ø 3" - Ø 4"</t>
  </si>
  <si>
    <t>7.5.3</t>
  </si>
  <si>
    <t>SUMINISTRO E INSTALACION REJILLA EN ALUMINIO TIPO GRANADA PARA BALL CON TRAGANTE DE 4"</t>
  </si>
  <si>
    <t>7.3.50 N</t>
  </si>
  <si>
    <t>TUBERIA POLIPROPILENO 4"</t>
  </si>
  <si>
    <t>7.3.51 N</t>
  </si>
  <si>
    <t>ACCESORIOS POLIPROPILENO 4"</t>
  </si>
  <si>
    <t>7.3.52 N</t>
  </si>
  <si>
    <t>TUBERIA POLIPROPILENO 2"</t>
  </si>
  <si>
    <t>7.3.53 N</t>
  </si>
  <si>
    <t>ACCESORIOS POLIPROPILENO 2"</t>
  </si>
  <si>
    <t>7.3.54 N</t>
  </si>
  <si>
    <t>TUBERIA POLIPROPILENO 1.1/2"</t>
  </si>
  <si>
    <t>7.3.55 N</t>
  </si>
  <si>
    <t>ACCESORIOS POLIPROPILENO 1.1/2"</t>
  </si>
  <si>
    <t>7.3.56 N</t>
  </si>
  <si>
    <t>VALVULA DE PIE 4"</t>
  </si>
  <si>
    <t>7.3.57 N</t>
  </si>
  <si>
    <t>VALVULA PASO DIRECTO 4"</t>
  </si>
  <si>
    <t>7.3.58 N</t>
  </si>
  <si>
    <t>VALVULA PD 2"</t>
  </si>
  <si>
    <t>7.3.60 N</t>
  </si>
  <si>
    <t>VALVULA PD 1.1/2"</t>
  </si>
  <si>
    <t>7.3.61 N</t>
  </si>
  <si>
    <t>POLIPROPILENO Ø2" PARA DESAGUES PN 20</t>
  </si>
  <si>
    <t>7.3.62 N</t>
  </si>
  <si>
    <t>POLIPROPILENO Ø3" PARA DESAGUES PN 20</t>
  </si>
  <si>
    <t>7.3.63 N</t>
  </si>
  <si>
    <t>ACCESORIOS POLIPROPILENO Ø2" PARA DESAGUES PN 20</t>
  </si>
  <si>
    <t>7.3.64 N</t>
  </si>
  <si>
    <t>ACCESORIOS POLIPROPILENO Ø3" PARA DESAGUES PN 20</t>
  </si>
  <si>
    <t>7.6</t>
  </si>
  <si>
    <t>BAJANTES - VENTILACIONES - REVENTILACIONES A.N. (INCLUYEN SOPORTERIA Y ABRASADERAS)</t>
  </si>
  <si>
    <t>7.6.1</t>
  </si>
  <si>
    <t>BAJANTE A.N.  PVC Ø 3" (INC. ACCESORIOS)</t>
  </si>
  <si>
    <t>7.6.2</t>
  </si>
  <si>
    <t>BAJANTE A.N.  PVC Ø 4" (INC. ACCESORIOS)</t>
  </si>
  <si>
    <t>7.6.3</t>
  </si>
  <si>
    <t>BAJANTE A.N.  PVC Ø 6" (INC. ACCESORIOS)</t>
  </si>
  <si>
    <t>7.6.4</t>
  </si>
  <si>
    <t>VENTILACION Y REVENTILACION PVC Ø 1 1/2" (INC. ACCESORIOS)</t>
  </si>
  <si>
    <t>7.6.5</t>
  </si>
  <si>
    <t>VENTILACION Y REVENTILACION PVC Ø 2" (INC. ACCESORIOS)</t>
  </si>
  <si>
    <t>7.6.6</t>
  </si>
  <si>
    <t>VENTILACION Y REVENTILACION PVC Ø 3" (INC. ACCESORIOS)</t>
  </si>
  <si>
    <t>7.7</t>
  </si>
  <si>
    <t>RED DE GAS</t>
  </si>
  <si>
    <t>7.7.1</t>
  </si>
  <si>
    <t>ACOMETIDA DE GAS 1" (SUMISTRO E INSTALACIÓN)</t>
  </si>
  <si>
    <t>7.7.2</t>
  </si>
  <si>
    <t>SUMINISTRO E INSTALACION DE CAJA MEDIDOR GAS 45X45, INCLUYE COMPUERTA</t>
  </si>
  <si>
    <t>7.7.3</t>
  </si>
  <si>
    <t>CONDUCTO EVACUACION GAS 15 X 22 (SUMISTRO E INSTALACIÓN)</t>
  </si>
  <si>
    <t>7.7.4</t>
  </si>
  <si>
    <t>COPA DE COBRE 3/4" X 1/2" (SUMISTRO E INSTALACIÓN)</t>
  </si>
  <si>
    <t>7.7.5</t>
  </si>
  <si>
    <t>COPA DE COBRE 1" X 1/2"  (SUMISTRO E INSTALACIÓN)</t>
  </si>
  <si>
    <t>7.7.6</t>
  </si>
  <si>
    <t>COPA DE COBRE 1" X 3/4" (SUMISTRO E INSTALACIÓN)</t>
  </si>
  <si>
    <t>7.7.7</t>
  </si>
  <si>
    <t>COPA DE COBRE 2" X 1"  (SUMISTRO E INSTALACIÓN)</t>
  </si>
  <si>
    <t>7.7.8</t>
  </si>
  <si>
    <t>SUMINISTRO E INSTALACION ELEVADOR DE GAS Ø 1/2" (SUMISTRO E INSTALACIÓN)</t>
  </si>
  <si>
    <t>7.7.9</t>
  </si>
  <si>
    <t>SUMINISTRO E INSTALACION DE ELEVADOR DE GAS Ø 3/4" (SUMISTRO E INSTALACIÓN)</t>
  </si>
  <si>
    <t>7.7.10</t>
  </si>
  <si>
    <t>SUMINISTRO E INSTALACION DE ELEVADOR DE GAS Ø 1" (SUMISTRO E INSTALACIÓN)</t>
  </si>
  <si>
    <t>7.7.11</t>
  </si>
  <si>
    <t>MANGUERA DE CONEXION FLEXIBLE (SUMISTRO E INSTALACIÓN)</t>
  </si>
  <si>
    <t>7.7.12</t>
  </si>
  <si>
    <t>REGULADOR UNICA ETAPA  10M3/H A 30 M3/H (SUMISTRO E INSTALACIÓN)</t>
  </si>
  <si>
    <t>7.7.13</t>
  </si>
  <si>
    <t>REGULADOR PRIMERA ETAPA  10M3/H A 30 H/M3 (SUMISTRO E INSTALACIÓN)</t>
  </si>
  <si>
    <t>7.7.14</t>
  </si>
  <si>
    <t>REGULADOR SEGUNDA ETAPA  10M3/H A 30 H/M3 (SUMISTRO E INSTALACIÓN)</t>
  </si>
  <si>
    <t>7.7.15</t>
  </si>
  <si>
    <t>REGULADOR ASOCIADO ETAPA  (SUMISTRO E INSTALACIÓN)</t>
  </si>
  <si>
    <t>7.7.16</t>
  </si>
  <si>
    <t>TUBERIA HIERRO GALVANIZADO DE 1/2" (SUMISTRO E INSTALACIÓN)</t>
  </si>
  <si>
    <t>7.7.17</t>
  </si>
  <si>
    <t>TUBERIA DE ACERO GALVANIZADO Ø 3/4"  (INC. ACCESORIOS (SUMISTRO E INSTALACIÓN)</t>
  </si>
  <si>
    <t>7.7.18</t>
  </si>
  <si>
    <t>TUBERIA HG DE Ø 1"  (SUMISTRO E INSTALACIÓN)</t>
  </si>
  <si>
    <t>7.7.19</t>
  </si>
  <si>
    <t>ACCESORIOS HG   1/2" (SUMISTRO E INSTALACIÓN)</t>
  </si>
  <si>
    <t>7.7.20</t>
  </si>
  <si>
    <t>ACCESORIOS HG   3/4" (SUMISTRO E INSTALACIÓN)</t>
  </si>
  <si>
    <t>7.7.21</t>
  </si>
  <si>
    <t>ACCESORIOS HG   1" (SUMISTRO E INSTALACIÓN)</t>
  </si>
  <si>
    <t>7.7.22</t>
  </si>
  <si>
    <t>TUBERIA DE COBRE TIPO L DE 1/2" (INCLUYE ACCESORIOS) (SUMISTRO E INSTALACIÓN)</t>
  </si>
  <si>
    <t>7.7.23</t>
  </si>
  <si>
    <t>TUBERIA DE COBRE TIPO L DE 3/4" (INCLUYE ACCESORIOS) (SUMISTRO E INSTALACIÓN)</t>
  </si>
  <si>
    <t>7.7.24</t>
  </si>
  <si>
    <t>TUBERIA DE COBRE TIPO L DE 1" (INCLUYE ACCESORIOS) (SUMISTRO E INSTALACIÓN)</t>
  </si>
  <si>
    <t>7.7.25</t>
  </si>
  <si>
    <t>TUBERIA DE COBRE TIPO L DE 1 1/4" (INCLUYE ACCESORIOS) (SUMISTRO E INSTALACIÓN)</t>
  </si>
  <si>
    <t>7.7.26</t>
  </si>
  <si>
    <t>TUBERIA DE POLIETILENO Ø 1/2"  (SUMISTRO E INSTALACIÓN)</t>
  </si>
  <si>
    <t>7.7.27</t>
  </si>
  <si>
    <t>TUBERIA DE POLIETILENO Ø 3/4" (SUMISTRO E INSTALACIÓN)</t>
  </si>
  <si>
    <t>7.7.28</t>
  </si>
  <si>
    <t>TUBERIA DE POLIETILENO Ø 1" (SUMISTRO E INSTALACIÓN)</t>
  </si>
  <si>
    <t>7.7.29</t>
  </si>
  <si>
    <t>TUBERIA DE POLIETILENO Ø 2" (SUMISTRO E INSTALACIÓN)</t>
  </si>
  <si>
    <t>7.7.30</t>
  </si>
  <si>
    <t>UNIVERSAL HG Ø 1/2" (SUMISTRO E INSTALACIÓN)</t>
  </si>
  <si>
    <t>7.7.31</t>
  </si>
  <si>
    <t>UNIVERSAL HG Ø 3/4"  (SUMISTRO E INSTALACIÓN)</t>
  </si>
  <si>
    <t>7.7.32</t>
  </si>
  <si>
    <t>UNIVERSAL HG DE Ø 1" (SUMISTRO E INSTALACIÓN)</t>
  </si>
  <si>
    <t>7.7.33</t>
  </si>
  <si>
    <t>UNIVERSAL HG DE Ø 1 1/2"  (SUMISTRO E INSTALACIÓN)</t>
  </si>
  <si>
    <t>7.7.34</t>
  </si>
  <si>
    <t>UNIVERSAL HG DE Ø 2" (SUMISTRO E INSTALACIÓN)</t>
  </si>
  <si>
    <t>7.7.35</t>
  </si>
  <si>
    <t>UNIVERSAL HG DE Ø 3" (SUMISTRO E INSTALACIÓN)</t>
  </si>
  <si>
    <t>7.7.36</t>
  </si>
  <si>
    <t>PUNTO DE GAS DE 1"  (INCLUYE ACCESORIOS E INCLUYE RECORRIDO VERTICAL, Y/O CAMBIO DE DIAMETRO) (SUMISTRO E INSTALACIÓN)</t>
  </si>
  <si>
    <t>7.7.37</t>
  </si>
  <si>
    <t>PUNTO DE GAS DE 1/2"  (INCLUYE ACCESORIOS E INCLUYE RECORRIDO VERTICAL, Y/O CAMBIO DE DIAMETRO) (SUMISTRO E INSTALACIÓN)</t>
  </si>
  <si>
    <t>7.7.38</t>
  </si>
  <si>
    <t>PUNTO DE GAS DE 3/4"  (INCLUYE ACCESORIOS E INCLUYE RECORRIDO VERTICAL, Y/O CAMBIO DE DIAMETRO) (SUMISTRO E INSTALACIÓN)</t>
  </si>
  <si>
    <t>7.7.39</t>
  </si>
  <si>
    <t>REGISTRO DE BOLA PARA GAS 1/2" (SUMISTRO E INSTALACIÓN)</t>
  </si>
  <si>
    <t>7.7.40</t>
  </si>
  <si>
    <t>REGISTRO DE BOLA PARA GAS DE 3/4" (SUMISTRO E INSTALACIÓN)</t>
  </si>
  <si>
    <t>7.7.41</t>
  </si>
  <si>
    <t>REGISTRO DE BOLA PARA GAS DE 1" (SUMISTRO E INSTALACIÓN)</t>
  </si>
  <si>
    <t>7.7.42 N</t>
  </si>
  <si>
    <t>ACCESORIO POLIETILENO GAS Ø=1"</t>
  </si>
  <si>
    <t>7.7.43 N</t>
  </si>
  <si>
    <t>TUBERIA ACERO GALVANIZADO GAS Ø=1"</t>
  </si>
  <si>
    <t xml:space="preserve">ML </t>
  </si>
  <si>
    <t>7.7.44 N</t>
  </si>
  <si>
    <t>ACCESORIO ACERO GALVANIZADO GAS Ø=1"</t>
  </si>
  <si>
    <t>7.7.45 N</t>
  </si>
  <si>
    <t>ACCESORIO ACERO GALVANIZADO GAS Ø=3/4"</t>
  </si>
  <si>
    <t>7.7.46 N</t>
  </si>
  <si>
    <t>ACCESORIO ACERO GALVANIZADO GAS Ø=1/2"</t>
  </si>
  <si>
    <t>7.7.47 N</t>
  </si>
  <si>
    <t>ABRAZADERAS GAS Ø=3/4"</t>
  </si>
  <si>
    <t>7.7.48 N</t>
  </si>
  <si>
    <t>ABRAZADERAS GAS Ø=1/2"</t>
  </si>
  <si>
    <t>7.7.49 N</t>
  </si>
  <si>
    <t>CINTA DE SEÑALIZACIÓN</t>
  </si>
  <si>
    <t>7.8</t>
  </si>
  <si>
    <t>TUBERIA PVC UNION MECANICA</t>
  </si>
  <si>
    <t>7.8.1</t>
  </si>
  <si>
    <t>ACCESORIO PVC U.M DE 3" (SUMISTRO E INSTALACIÓN)</t>
  </si>
  <si>
    <t>7.8.2</t>
  </si>
  <si>
    <t>ACCESORIOS PVC U.M DE 4" (SUMISTRO E INSTALACIÓN)</t>
  </si>
  <si>
    <t>7.8.3</t>
  </si>
  <si>
    <t>TUBERIA PVC U.M DE 2" (SUMISTRO E INSTALACIÓN)</t>
  </si>
  <si>
    <t>7.8.4</t>
  </si>
  <si>
    <t>TUBERIA PVC U.M DE 3" (SUMISTRO E INSTALACIÓN)</t>
  </si>
  <si>
    <t>7.8.5</t>
  </si>
  <si>
    <t>TUBERIA PVC U.M DE 4" (SUMISTRO E INSTALACIÓN)</t>
  </si>
  <si>
    <t>7.9</t>
  </si>
  <si>
    <t>TANQUE ALMACENAMIENTO EN CONCRETO</t>
  </si>
  <si>
    <t>7.9.1</t>
  </si>
  <si>
    <t>SUMISTRO E INSTALACIÓN ESCALERA DE GATO, TUBERIA EN ACERO INOXIDABLE 1 1/2"</t>
  </si>
  <si>
    <t>7.9.2</t>
  </si>
  <si>
    <t>SUMISTRO E INSTALACIÓN FLOTADOR MECANICO  3/4"</t>
  </si>
  <si>
    <t>7.9.3</t>
  </si>
  <si>
    <t xml:space="preserve">SUMISTRO E INSTALACIÓN FLOTADOR MECANICO DE 1" </t>
  </si>
  <si>
    <t>7.9.4</t>
  </si>
  <si>
    <t>SUMISTRO E INSTALACIÓN FLOTADOR MECANICO 1 1/2"</t>
  </si>
  <si>
    <t>7.9.5</t>
  </si>
  <si>
    <t xml:space="preserve">SUMISTRO E INSTALACIÓN FLOTADOR MECANICO DE 2" </t>
  </si>
  <si>
    <t>7.10</t>
  </si>
  <si>
    <t>TUBERIA Y ACCESORIOS RED CONTRAINCENDIO (INCLUYEN PINTURA)</t>
  </si>
  <si>
    <t>7.10.1</t>
  </si>
  <si>
    <t>SUMINISTRO E INSTALACION DE TUBERIA ACERO AL CARBON SCH 40 Ø 1" (INCLUYE ACCESORIOS Y SOPORTES)</t>
  </si>
  <si>
    <t>7.10.2</t>
  </si>
  <si>
    <t>SUMINISTRO E INSTALACION DE TUBERIA ACERO AL CARBON SCH 40 Ø 1 1/4" (INCLUYE ACCESORIOS Y SOPORTES)</t>
  </si>
  <si>
    <t>7.10.3</t>
  </si>
  <si>
    <t>SUMINISTRO E INSTALACION DE TUBERIA ACERO AL CARBON C/C SCH 10 1 1/2" RANURADA</t>
  </si>
  <si>
    <t>7.10.4</t>
  </si>
  <si>
    <t>SUMINISTRO E INSTALACION DE TUBERIA ACERO AL CARBON C/C SCH 10 2" RANURADA</t>
  </si>
  <si>
    <t>7.10.5</t>
  </si>
  <si>
    <t>SUMINISTRO E INSTALACION DE TUBERIA ACERO AL CARBON C/C SCH 10 2 1/2" RANURADA</t>
  </si>
  <si>
    <t>7.10.6</t>
  </si>
  <si>
    <t>SUMINISTRO E INSTALACION DE TUBERIA ACERO AL CARBON C/C SCH 10 3" RANURADA</t>
  </si>
  <si>
    <t>7.10.7</t>
  </si>
  <si>
    <t>SUMINISTRO E INSTALACION DE TUBERIA ACERO AL CARBON C/C SCH 10 4" RANURADA</t>
  </si>
  <si>
    <t>7.10.8</t>
  </si>
  <si>
    <t>SUMINISTRO E INSTALACION DE TUBERIA PVC C 900 4" - INCLUYE SELLO ELASTOMÉRICO, RESTRICTORES, ACCESORIOS Y ANCLAJE</t>
  </si>
  <si>
    <t>7.10.9</t>
  </si>
  <si>
    <t>SUMINISTRO E INSTALACION DE ACCESORIOS TUBERIA ACERO NEGRO 1"</t>
  </si>
  <si>
    <t>7.10.10</t>
  </si>
  <si>
    <t>SUMINISTRO E INSTALACION DE ACCESORIOS TUBERIA ACERO NEGRO 1 1/4"</t>
  </si>
  <si>
    <t>7.10.11</t>
  </si>
  <si>
    <t>SUMINISTRO E INSTALACION DE ACCESORIOS TUBERIA ACERO NEGRO 1 1/2"</t>
  </si>
  <si>
    <t>7.10.12</t>
  </si>
  <si>
    <t>SUMINISTRO E INSTALACION DE ACCESORIOS TUBERIA ACERO NEGRO 2"</t>
  </si>
  <si>
    <t>7.10.13</t>
  </si>
  <si>
    <t>SUMINISTRO E INSTALACION DE ACCESORIOS TUBERIA ACERO NEGRO 2 1/2"</t>
  </si>
  <si>
    <t>7.10.14</t>
  </si>
  <si>
    <t>SUMINISTRO E INSTALACION DE ACCESORIOS TUBERIA ACERO NEGRO 3"</t>
  </si>
  <si>
    <t>7.10.15</t>
  </si>
  <si>
    <t>SUMINISTRO E INSTALACION DE ACCESORIOS TUBERIA ACERO NEGRO 4"</t>
  </si>
  <si>
    <t>7.10.16</t>
  </si>
  <si>
    <t>SUMINISTRO E INSTALACIÓN DE ACOPLAMIENTO COUPLING RIGIDO Ø 1¼"</t>
  </si>
  <si>
    <t>7.10.17</t>
  </si>
  <si>
    <t>SUMINISTRO E INSTALACIÓN DE ACOPLAMIENTO COUPLING RIGIDO Ø 1½"</t>
  </si>
  <si>
    <t>7.10.18</t>
  </si>
  <si>
    <t>SUMINISTRO E INSTALACION DE ACOPLAMIENTO COUPLING RIGIDO Ø 2"</t>
  </si>
  <si>
    <t>7.10.19</t>
  </si>
  <si>
    <t>SUMINISTRO E INSTALACION DE ACOPLAMIENTO COUPLING RIGIDO Ø 2 1/2"</t>
  </si>
  <si>
    <t>7.10.20</t>
  </si>
  <si>
    <t>SUMINISTRO E INSTALACION DE ACOPLAMIENTO COUPLING RIGIDO Ø 3"</t>
  </si>
  <si>
    <t>7.10.21</t>
  </si>
  <si>
    <t>SUMINISTRO E INSTALACION DE ACOPLAMIENTO COUPLING RIGIDO Ø 4"</t>
  </si>
  <si>
    <t>7.10.22</t>
  </si>
  <si>
    <t xml:space="preserve">ACOPLE FLEXIBLE, ASTM A-536, RANURADO, LISTADO UL/FM Ø4"   </t>
  </si>
  <si>
    <t>7.10.23</t>
  </si>
  <si>
    <t xml:space="preserve">SUMINISTRO, TRANSPORTE E INSTALACIÓN DE ACOPLE FLEXIBLE, ASTM A-536, RANURADO, LISTADO UL/FM Ø4"   </t>
  </si>
  <si>
    <t>7.10.24 N</t>
  </si>
  <si>
    <t xml:space="preserve">SUMINISTRO E INSTALACION DE TUBERIA ACERO SCH 40 ASTM A 53 DE 6" </t>
  </si>
  <si>
    <t>7.10.25 N</t>
  </si>
  <si>
    <t xml:space="preserve">ACCESORIOS HD RANURADOS ASTM A-536 DE 6" </t>
  </si>
  <si>
    <t>7.10.26 N</t>
  </si>
  <si>
    <t xml:space="preserve">TUBERIA ACERO SCH 40 ASTM A 53 DE 4" </t>
  </si>
  <si>
    <t>7.10.27 N</t>
  </si>
  <si>
    <t xml:space="preserve">ACCESORIOS HD RANURADOS ASTM A -536 DE 4" </t>
  </si>
  <si>
    <t>7.10.28 N</t>
  </si>
  <si>
    <t xml:space="preserve">TUBERIA ACERO SCH 40 ASTM A 53 DE 2" </t>
  </si>
  <si>
    <t>7.10.29 N</t>
  </si>
  <si>
    <t xml:space="preserve">ACCESORIOS HD RANURADOS ASTM A -536 DE 2" </t>
  </si>
  <si>
    <t>7.10.30 N</t>
  </si>
  <si>
    <t xml:space="preserve">TUBERIA ACERO SCH 40 ASTM A 53 DE 3/4" </t>
  </si>
  <si>
    <t>7.10.31 N</t>
  </si>
  <si>
    <t xml:space="preserve">ACCESORIOS ROSCADOS ASME B.16.3 DE 3/4" </t>
  </si>
  <si>
    <t>7.10.32 N</t>
  </si>
  <si>
    <t xml:space="preserve">TUBERIA CU TL ASTM B 88 DE 1/2" </t>
  </si>
  <si>
    <t>7.10.33 N</t>
  </si>
  <si>
    <t xml:space="preserve">ACCESORIOS CU TK  ASTM B 88 DE 1/2" </t>
  </si>
  <si>
    <t>7.10.34 N</t>
  </si>
  <si>
    <t>VALVULA CHEQUE LISTADA UL DE 4"</t>
  </si>
  <si>
    <t>7.11</t>
  </si>
  <si>
    <t>VALVULAS Y ADITAMENTOS RED CONTRAINCENDIO</t>
  </si>
  <si>
    <t>7.11.1</t>
  </si>
  <si>
    <t>PUNTO ROCIADOR 1/2" (INCLUYE ROCIADOR PENDENT RESPUESTA RAPIDA DE 1/2")</t>
  </si>
  <si>
    <t>7.11.2</t>
  </si>
  <si>
    <t xml:space="preserve">SUMINISTRO E INSTALACION GABINETE CONTRA INCENDIO TIPO II (Completo Boquilla, Válvula angular 2-1/2", manguera 30 m llave spanner doble servicio, extintor) </t>
  </si>
  <si>
    <t>7.11.3</t>
  </si>
  <si>
    <t xml:space="preserve">SUMINISTRO E INSTALACION GABINETE CONTRA INCENDIO TIPO III (Completo Boquilla, Válvula angular 2-1/2", manguera 30 m llave spanner doble servicio, extintor) </t>
  </si>
  <si>
    <t>7.11.4</t>
  </si>
  <si>
    <t>SUMINISTRO E INSTALACION ESTACION DE CONTROL PRUEBA Y DRENAJE 4"</t>
  </si>
  <si>
    <t>7.11.5</t>
  </si>
  <si>
    <t>SUMINISTRO E INSTALACION SIAMESA EN BRONCE 4" X 2 1/2" X 2 1/2"</t>
  </si>
  <si>
    <t>7.11.6</t>
  </si>
  <si>
    <t>SUMINISTRO E INSTALACIÓN ESTACION DE CONTROL PRUEBA Y DRENAJE 2"</t>
  </si>
  <si>
    <t>7.11.7</t>
  </si>
  <si>
    <t xml:space="preserve">SUMINISTRO E INSTALACION CABEZAL DE PRUEBAS 4 X 2 1/2" </t>
  </si>
  <si>
    <t>7.11.8</t>
  </si>
  <si>
    <t>SUMINISTRO E INSTALACION ESTACION DE CONTROL PRUEBA Y DRENAJE 2 1/2"</t>
  </si>
  <si>
    <t>7.11.9</t>
  </si>
  <si>
    <t>SUMINISTRO E INSTALACIÓN ESTACION DE CONTROL PRUEBA Y DRENAJE 3"</t>
  </si>
  <si>
    <t>7.11.10</t>
  </si>
  <si>
    <t>SUMINISTRO E INSTALACIÓN SOPORTE ANTISISMICO LONGITUDINAL / TRANSVERSAL 1 1/2"</t>
  </si>
  <si>
    <t>7.11.11</t>
  </si>
  <si>
    <t>SUMINISTRO E INSTALACIÓN SOPORTE ANTISISMICO LONGITUDINAL /  TRANSVERSAL 2"</t>
  </si>
  <si>
    <t>7.11.12</t>
  </si>
  <si>
    <t>SUMINISTRO E INSTALACIÓN SOPORTE ANTISISMICO LONGITUDINAL /  TRANSVERSAL 2½"</t>
  </si>
  <si>
    <t>7.11.13</t>
  </si>
  <si>
    <t>SUMINISTRO E INSTALACIÓN SOPORTE ANTISISMICO LONGITUDINAL /  TRANSVERSAL 3"</t>
  </si>
  <si>
    <t>7.11.14</t>
  </si>
  <si>
    <t>SUMINISTRO E INSTALACIÓN SOPORTE ANTISISMICO LONGITUDINAL /  TRANSVERSAL 4"</t>
  </si>
  <si>
    <t>7.11.15</t>
  </si>
  <si>
    <t>SUMINISTRO E INSTALACIÓN SOPORTE ANTISISMICO 4 VÍAS 2"</t>
  </si>
  <si>
    <t>7.11.16</t>
  </si>
  <si>
    <t>SUMINISTRO E INSTALACIÓN SOPORTE ANTISISMICO 4 VÍAS 3"</t>
  </si>
  <si>
    <t>7.11.17</t>
  </si>
  <si>
    <t>SUMINISTRO E INSTALACIÓN SOPORTE ANTISISMICO 4 VÍAS 4"</t>
  </si>
  <si>
    <t>7.11.18</t>
  </si>
  <si>
    <t>SUMINISTRO E INSTALACIÓN DE SOPORTE TIPO PERA 1"</t>
  </si>
  <si>
    <t>7.11.19</t>
  </si>
  <si>
    <t>SUMINISTRO E INSTALACIÓN DE SOPORTE TIPO PERA 1 1/4"</t>
  </si>
  <si>
    <t>7.11.20</t>
  </si>
  <si>
    <t>SUMINISTRO E INSTALACIÓN DE SOPORTE TIPO PERA 1-1/2"</t>
  </si>
  <si>
    <t>7.11.21</t>
  </si>
  <si>
    <t>SUMINISTRO E INSTALACIÓN DE SOPORTE TIPO PERA 2"</t>
  </si>
  <si>
    <t>7.11.22</t>
  </si>
  <si>
    <t>SUMINISTRO E INSTALACIÓN DE SOPORTE TIPO PERA 2 1/2"</t>
  </si>
  <si>
    <t>7.11.23</t>
  </si>
  <si>
    <t>SUMINISTRO E INSTALACIÓN DE SOPORTE TIPO PERA 3"</t>
  </si>
  <si>
    <t>7.11.24</t>
  </si>
  <si>
    <t>SUMINISTRO E INSTALACIÓN DE SOPORTE TIPO PERA 4"</t>
  </si>
  <si>
    <t>7.11.25</t>
  </si>
  <si>
    <t>SOPORTE TIPO MENSULA EMPOTRADO EN CONCRETO Ø4"</t>
  </si>
  <si>
    <t>7.11.26</t>
  </si>
  <si>
    <t>SENSOR DE FLUJO PARA TUBO DE 4" X 2-1/2"</t>
  </si>
  <si>
    <t>7.11.27</t>
  </si>
  <si>
    <t>MANÓMETROS DE PRESIÓN - CONEXIÓN VERTICAL</t>
  </si>
  <si>
    <t>7.11.28</t>
  </si>
  <si>
    <t>SUMINISTRO E INSTALACIÓN DE EXTINTOR MULTIPROPOSITO (TIPO ABC) 20LB</t>
  </si>
  <si>
    <t>7.11.29</t>
  </si>
  <si>
    <t>SUMINISTRO E INSTALACIÓN DE EXTINTOR TIPO B (ROJO)</t>
  </si>
  <si>
    <t>7.11.30</t>
  </si>
  <si>
    <t>SUMINISTRO E INSTALACIÓN DE EXTINTOR TIPO K (ROJO)</t>
  </si>
  <si>
    <t>7.11.31</t>
  </si>
  <si>
    <t>ACCESORIO NIPLE PASA MUROS PARA TANQUE DE ALMACENAMIENTO 1" - 0.5 M</t>
  </si>
  <si>
    <t>7.11.32</t>
  </si>
  <si>
    <t>ACCESORIO NIPLE PASA MUROS PARA TANQUE DE ALMACENAMIENTO 1.1/2" - 0.5 M</t>
  </si>
  <si>
    <t>7.11.33</t>
  </si>
  <si>
    <t>ACCESORIO NIPLE PASA MUROS PARA TANQUE DE ALMACENAMIENTO 2" - 0.5 M</t>
  </si>
  <si>
    <t>7.11.34</t>
  </si>
  <si>
    <t>ACCESORIO NIPLE PASA MUROS PARA TANQUE DE ALMACENAMIENTO 3" - 0.25 M</t>
  </si>
  <si>
    <t>7.11.35</t>
  </si>
  <si>
    <t>ACCESORIO NIPLE PASA MUROS PARA TANQUE DE ALMACENAMIENTO 4" - 0.5 M</t>
  </si>
  <si>
    <t>7.11.36</t>
  </si>
  <si>
    <t>ACCESORIO NIPLE PASA MUROS PARA TANQUE DE ALMACENAMIENTO 6" - 0.25 M</t>
  </si>
  <si>
    <t>7.11.37</t>
  </si>
  <si>
    <t xml:space="preserve">SENSOR DE FLUJO PARA TUBO DE 2 1-2 X 1 1-4 </t>
  </si>
  <si>
    <t>7.11.38</t>
  </si>
  <si>
    <t>SUMINISTRO E INSTALACIÓN VÁLVULA TOMA Y DESCARGA DE AIRE Ø 1" UL/FM</t>
  </si>
  <si>
    <t>7.11.39</t>
  </si>
  <si>
    <t>SUMINISTRO E INSTALACIÓN VÁLVULA DESAIREADORA DE 1/2"</t>
  </si>
  <si>
    <t>7.11.40</t>
  </si>
  <si>
    <t>SUMINISTRO E INSTALACION DE VALVULA DE CORTE DE 4" EN TANQUE DE ABASTECIMIENTO</t>
  </si>
  <si>
    <t>7.11.41</t>
  </si>
  <si>
    <t xml:space="preserve">SUMINISTRO E INSTALACIÓN VALVULA MARIPOSA RANURADA UL/FM CON SENSOR POSICION DE 2" 1/2 </t>
  </si>
  <si>
    <t>7.11.42</t>
  </si>
  <si>
    <t>SUMINISTRO E INSTALACIÓN VALVULA MARIPOSA RANURADA 3" UL/FM</t>
  </si>
  <si>
    <t>7.11.43</t>
  </si>
  <si>
    <t>SUMINISTRO E INSTALACIÓN VALVULA MARIPOSA RANURADA 4" UL/FM</t>
  </si>
  <si>
    <t>7.11.44</t>
  </si>
  <si>
    <t>SUMINISTRO E INSTALACIÓN VÁLVULA DE 4" OS&amp;Y BRIDADA</t>
  </si>
  <si>
    <t>7.11.45</t>
  </si>
  <si>
    <t>SUMINISTRO E INSTALACIÓN VALVULA TIPO COMPUERTA ROSCADO A/C  11/4"</t>
  </si>
  <si>
    <t>7.11.46</t>
  </si>
  <si>
    <t>SUMINISTRO E INSTALACIÓN CHEQUE CORTINA HIERRO 4"</t>
  </si>
  <si>
    <t>7.11.47</t>
  </si>
  <si>
    <t xml:space="preserve">SUMINISTRO E INSTALACIÓN VALVULA CHEQUE RANURADA CON KIT MANOMETROS DE 2 1/2 </t>
  </si>
  <si>
    <t>7.11.48</t>
  </si>
  <si>
    <t>SUMINISTRO E INSTALACIÓN VALVULA CHEQUE RANURADO 3"  UL /FM</t>
  </si>
  <si>
    <t>7.11.49</t>
  </si>
  <si>
    <t>SUMINISTROE E INSTALACIÓN DE VALVULA CHEQUE ROSCADO A/C 11/4"</t>
  </si>
  <si>
    <t>7.11.50</t>
  </si>
  <si>
    <t>SUMINISTRO, TRANSPORTE E INSTALACIÓN DE VALVULA PRUEBA Y DRENAJE 1"  UL /FM</t>
  </si>
  <si>
    <t>7.11.52 N</t>
  </si>
  <si>
    <t>SUMINISTRO E INSTALACIÓN CHEQUE CORTINA HIERRO 2"</t>
  </si>
  <si>
    <t>7.11.53 N</t>
  </si>
  <si>
    <t>VALVULA CHEQUE 1.1/2"</t>
  </si>
  <si>
    <t>7.11.54 N</t>
  </si>
  <si>
    <t>JUNTA DE EXPANSIÓN 4"</t>
  </si>
  <si>
    <t>7.11.55 N</t>
  </si>
  <si>
    <t>JUNTA EXPANSIÓN Ø=3"</t>
  </si>
  <si>
    <t>7.11.56 N</t>
  </si>
  <si>
    <t>JUNTA DE EXPANSIÓN 2"</t>
  </si>
  <si>
    <t>7.11.57 N</t>
  </si>
  <si>
    <t>BRIDA 4"</t>
  </si>
  <si>
    <t>7.11.58 N</t>
  </si>
  <si>
    <t>BRIDA 2"</t>
  </si>
  <si>
    <t>7.11.59 N</t>
  </si>
  <si>
    <t xml:space="preserve">BRIDA HD ASTM A 536  PARA 200 PSI 6" </t>
  </si>
  <si>
    <t>7.11.60 N</t>
  </si>
  <si>
    <t xml:space="preserve">BRIDA HD ASTM A 536  PARA 200 PSI 4" </t>
  </si>
  <si>
    <t>7.11.61 N</t>
  </si>
  <si>
    <t>NIPLE PASAMURO ACERO INOXIDABLE 4"</t>
  </si>
  <si>
    <t>7.11.62 N</t>
  </si>
  <si>
    <t>NIPLE PASAMURO ACERO INOXIDABLE 1.1/2"</t>
  </si>
  <si>
    <t>7.11.63 N</t>
  </si>
  <si>
    <t>NIPLE PASAMURO ACERO INOXIDABLE DE 3/4"</t>
  </si>
  <si>
    <t>7.11.64 N</t>
  </si>
  <si>
    <t>FILTRO Y 1.1/2"</t>
  </si>
  <si>
    <t>7.11.65 N</t>
  </si>
  <si>
    <t>REGISTRO PASO DIRECTO O COMPUERTA Ø=4"</t>
  </si>
  <si>
    <t>7.11.66 N</t>
  </si>
  <si>
    <t>REGISTRO PASO DIRECTO O COMPUERTA Ø=3"</t>
  </si>
  <si>
    <t>7.11.67 N</t>
  </si>
  <si>
    <t>REGISTRO PASO DIRECTO O COMPUERTA Ø=2"</t>
  </si>
  <si>
    <t>7.11.68 N</t>
  </si>
  <si>
    <t>REGISTRO PASO DIRECTO O COMPUERTA Ø=1.1/2"</t>
  </si>
  <si>
    <t>7.11.69 N</t>
  </si>
  <si>
    <t>REGISTRO PASO DIRECTO O COMPUERTA Ø=1"</t>
  </si>
  <si>
    <t>7.11.70 N</t>
  </si>
  <si>
    <t>REGISTRO PASO DIRECTO O COMPUERTA Ø=3/4"</t>
  </si>
  <si>
    <t>7.11.71 N</t>
  </si>
  <si>
    <t>REGISTRO PASO DIRECTO O COMPUERTA Ø=1/2"</t>
  </si>
  <si>
    <t>7.11.72 N</t>
  </si>
  <si>
    <t>VALVULA EXPULSORA DE AIRE  Ø=1/2"</t>
  </si>
  <si>
    <t>7.11.73 N</t>
  </si>
  <si>
    <t>ABRAZADERAS Ø=2 Y 3"</t>
  </si>
  <si>
    <t>7.11.74 N</t>
  </si>
  <si>
    <t>ABRAZADERAS Ø=4"</t>
  </si>
  <si>
    <t>7.11.75 N</t>
  </si>
  <si>
    <t>SUMINISTRO E INSTALACION VALVULA MINIVENT Ø2"</t>
  </si>
  <si>
    <t>7.11.76 N</t>
  </si>
  <si>
    <t>SUMINISTRO E INSTALACION VALVULA MAXIVENT Ø3"</t>
  </si>
  <si>
    <t>7.11.77 N</t>
  </si>
  <si>
    <t>VALVULA OS&amp;Y 6" LISTADA UL CON SUPERVISIÓN</t>
  </si>
  <si>
    <t>7.11.78 N</t>
  </si>
  <si>
    <t xml:space="preserve">VALVULA CHEQUE LISTADA UL 6" </t>
  </si>
  <si>
    <t>7.11.79 N</t>
  </si>
  <si>
    <t>VALVULA BRONCE DE ALIVIO 3/4" x 1/2".</t>
  </si>
  <si>
    <t>7.11.80 N</t>
  </si>
  <si>
    <t>JUNTA ACERO INOXIDABLE 6" UNION BRIDA</t>
  </si>
  <si>
    <t>7.11.81 N</t>
  </si>
  <si>
    <t xml:space="preserve">VALVULA BRONCE DE COMPUERTA 2" PARA 200 PSI. </t>
  </si>
  <si>
    <t>7.11.82 N</t>
  </si>
  <si>
    <t>JUNTA ACERO INOXIDABLE 2" UNION BRIDA</t>
  </si>
  <si>
    <t>7.11.83 N</t>
  </si>
  <si>
    <t xml:space="preserve">SENSOR DE FLUJO PARA TUBERIA DE ACERO DE 6". LISTADO UL. </t>
  </si>
  <si>
    <t>7.11.84 N</t>
  </si>
  <si>
    <t>VALVULA BRONCE CON CIERRE DE BOLA 1" ROSCADA.</t>
  </si>
  <si>
    <t>7.11.85 N</t>
  </si>
  <si>
    <t>SOPORTES TIPO PERA UL, FM, 6" (INCLUYE VARILLA ROSCADA ZONCADA Y CHAZO EXPANSIVO)</t>
  </si>
  <si>
    <t>7.11.86 N</t>
  </si>
  <si>
    <t xml:space="preserve">PINTURA ANTICORROSIVA </t>
  </si>
  <si>
    <t>7.11.88 N</t>
  </si>
  <si>
    <t xml:space="preserve">PINTURA ESMALTE ROJO </t>
  </si>
  <si>
    <t>7.11.89 N</t>
  </si>
  <si>
    <t xml:space="preserve">VALVULA RISER CHECK + TRIM LISTADA DE 3" </t>
  </si>
  <si>
    <t>7.11.90 N</t>
  </si>
  <si>
    <t xml:space="preserve">VALVULA RISER CHECK + TRIM LISTADA UL DE 2,1/2" </t>
  </si>
  <si>
    <t>7.11.91 N</t>
  </si>
  <si>
    <t xml:space="preserve">SENSOR DE FLUJO PARA TUBERIA DE ACERO DE 3". LISTADO UL. </t>
  </si>
  <si>
    <t>7.11.92 N</t>
  </si>
  <si>
    <t>VALVULA de ANGULO 2,1/2". ENTRADA ROSCA HEMBRA NPT, SALIDA ROSCA MACHO NH, BRONCE PARA 300 PSI, BRONCE LISTADA UL.</t>
  </si>
  <si>
    <t>7.11.93 N</t>
  </si>
  <si>
    <t>VALVULA DE ANGULO DE BRONCE PARA DRENAJE 2"</t>
  </si>
  <si>
    <t>7.11.94 N</t>
  </si>
  <si>
    <t xml:space="preserve">VALVULA BOLA DE BRONCE PARA 200 PSI EN 1" </t>
  </si>
  <si>
    <t>7.11.95 N</t>
  </si>
  <si>
    <t xml:space="preserve">VALVULA EXPULSORA DE AIRE DE 1" </t>
  </si>
  <si>
    <t>7.11.96 N</t>
  </si>
  <si>
    <t xml:space="preserve">GABINETE PARA ROCIADORES DE RESERVA </t>
  </si>
  <si>
    <t>7.11.97 N</t>
  </si>
  <si>
    <t>VALVULA DE ALIVIO DE 2"</t>
  </si>
  <si>
    <t>7.11.98 N</t>
  </si>
  <si>
    <t xml:space="preserve">HIDRANTE 4" </t>
  </si>
  <si>
    <t>7.12</t>
  </si>
  <si>
    <t xml:space="preserve">SISTEMA DE BOMBEO </t>
  </si>
  <si>
    <t>7.12.1 N</t>
  </si>
  <si>
    <t xml:space="preserve">EQUIPO DE PRESION AGUA POTABLE 3 BOMBAS C/U PARA EL 50% CON ALTERNANCIA AUTOMATICA QT=12,8 L/S; CDT= 54 M.C.A; UN TANQUE HIDROACUMULADOR DE 200 LITROS </t>
  </si>
  <si>
    <t>7.12.2 N</t>
  </si>
  <si>
    <t xml:space="preserve">EQUIPO DE BOMBEO LISTADO UL Y APROBADO FM Q=500 GPM P=120PSI  BOMBA JOCKEY 10 GPM A UNA PRESIÓN DE 130 PSI, TABLERO DE CONTROL, UL LISTEDL VÁLVULA PRINCIPAL DE ALIVIO Y COPA DE 6” A 4”, CONO CERRADO, CABEZAL DE PRUEBAS. DOS (2) VÁLVULAS PARA MANGUERA CON TAPAS Y CADENAS 2.1/2”. MEDIDOR DE CAUDAL DE 6” SKID BASE METÁLICA COMÚN PARA EL GRUPO MOTOBOMBA, Y TABLERO PRECONECTADO EN FÁBRICA AL MOTOR. CONSTRUIDO EN HIERRO FUNDIDO CON DRENAJE DE TUBERÍA GALVANIZADA DE UNA PULGADA DE DIÁMETRO HASTA EL DRENAJE MÁS CERCANO.. </t>
  </si>
  <si>
    <t>INSTALACIÓN ELECTRICA, TELEFÓNICA Y COMUNICACIONES</t>
  </si>
  <si>
    <t>8.1</t>
  </si>
  <si>
    <t>SALIDAS PARA ALUMBRADO Y TOMAS (INCLUYEN TUBERIA Y CABLEADO HASTA UNA DISTANCIA DE 3,00 METROS)</t>
  </si>
  <si>
    <t xml:space="preserve"> </t>
  </si>
  <si>
    <t>8.1.1</t>
  </si>
  <si>
    <t>SALIDA + INTERRUPTOR SENCILLO LUMINEX O EQUIVALENTE - INCLUYE CAJA, TUBERIA PVC  DE 1/2", CONDUCTORES DE COBRE #12 AWG, LS ZH, APARATO ELECTRICO CORRESPONDIENTE Y DEMÁS ACCESORIOS NECESARIOS PARA SU CORRECTA INSTALACIÓN. SALIDA HASTA UNA DISTANCIA DE 3,00M</t>
  </si>
  <si>
    <t>8.1.2</t>
  </si>
  <si>
    <t>SALIDA + INTERRUPTOR SENCILLO CONMUTABLE LUMINEX O EQUIVALENTE - INCLUYE CAJA, TUBERIA PVC  DE 1/2", CONDUCTORES DE COBRE #12 AWG, LS ZH, APARATO ELECTRICO CORRESPONDIENTE Y DEMÁS ACCESORIOS NECESARIOS PARA SU CORRECTA INSTALACIÓN. SALIDA HASTA UNA DISTANCIA DE 3,00M</t>
  </si>
  <si>
    <t>8.1.3</t>
  </si>
  <si>
    <t>SALIDA + INTERRUPTOR DOBLE LUMINEX O EQUIVALENTE - INCLUYE CAJA, TUBERIA PVC DE 1/2", CONDUCTORES DE COBRE #12 AWG, PE, HF, FR, LS, CT, APARATO ELECTRICO CORRESPONDIENTE Y DEMÁS ACCESORIOS NECESARIOS PARA SU CORRECTA INSTALACIÓN. SALIDA HASTA UNA DISTANCIA DE 3,00M</t>
  </si>
  <si>
    <t>8.1.4</t>
  </si>
  <si>
    <t>SALIDA + INTERRUPTOR TRIPLE LUMINEX O EQUIVALENTE - INCLUYE CAJA, TUBERIA PVC DE 1/2", CONDUCTORES DE COBRE #12 AWG, LS ZH, APARATO ELECTRICO CORRESPONDIENTE Y DEMÁS ACCESORIOS NECESARIOS PARA SU CORRECTA INSTALACIÓN. SALIDA HASTA UNA DISTANCIA DE 3,00M</t>
  </si>
  <si>
    <t>8.1.5</t>
  </si>
  <si>
    <t>SALIDA + INTERRUPTOR SENCILLO LUMINEX O EQUIVALENTE - INCLUYE CAJA, TUBERIA EMT DE 1/2", CONDUCTORES DE COBRE #12 AWG, LS ZH, APARATO ELECTRICO CORRESPONDIENTE Y DEMÁS ACCESORIOS NECESARIOS PARA SU CORRECTA INSTALACIÓN. SALIDA HASTA UNA DISTANCIA DE 3,00M</t>
  </si>
  <si>
    <t>8.1.6</t>
  </si>
  <si>
    <t>SALIDA + INTERRUPTOR SENCILLO CONMUTABLE LUMINEX O EQUIVALENTE - INCLUYE CAJA, TUBERIA EMT DE 1/2", CONDUCTORES DE COBRE #12 AWG LS ZH, APARATO ELECTRICO CORRESPONDIENTE Y DEMÁS ACCESORIOS NECESARIOS PARA SU CORRECTA INSTALACIÓN. SALIDA HASTA UNA DISTANCIA DE 3,00M</t>
  </si>
  <si>
    <t>8.1.7</t>
  </si>
  <si>
    <t>SALIDA + INTERRUPTOR DOBLE LUMINEX O EQUIVALENTE - INCLUYE CAJA, TUBERIA EMT DE 1/2", CONDUCTORES DE COBRE #12 AWG, PE, HF, FR, LS, CT, APARATO ELECTRICO CORRESPONDIENTE Y DEMÁS ACCESORIOS NECESARIOS PARA SU CORRECTA INSTALACIÓN. SALIDA HASTA UNA DISTANCIA DE 3,00M</t>
  </si>
  <si>
    <t>8.1.8</t>
  </si>
  <si>
    <t>SALIDA + INTERRUPTOR TRIPLE LUMINEX O EQUIVALENTE - INCLUYE CAJA, TUBERIA EMT DE 1/2", CONDUCTORES DE COBRE #12 LS ZH, APARATO ELECTRICO CORRESPONDIENTE Y DEMÁS ACCESORIOS NECESARIOS PARA SU CORRECTA INSTALACIÓN. SALIDA HASTA UNA DISTANCIA DE 3,00M</t>
  </si>
  <si>
    <t>8.1.9</t>
  </si>
  <si>
    <t>SALIDA + INTERRUPTOR SENCILLO LUMINEX O EQUIVALENTE - INCLUYE CAJA, TUBERIA PVC  DE 3/4", CONDUCTORES DE COBRE #12 AWG  LS ZH, APARATO ELECTRICO CORRESPONDIENTE Y DEMÁS ACCESORIOS NECESARIOS PARA SU CORRECTA INSTALACIÓN. SALIDA HASTA UNA DISTANCIA DE 3,00M</t>
  </si>
  <si>
    <t>8.1.10</t>
  </si>
  <si>
    <t>SALIDA + INTERRUPTOR SENCILLO CONMUTABLE LUMINEX O EQUIVALENTE - INCLUYE CAJA, TUBERIA PVC  DE 3/4", CONDUCTORES DE COBRE #12 AWG, PE, HF, FR, LS, CT, APARATO ELECTRICO CORRESPONDIENTE Y DEMÁS ACCESORIOS NECESARIOS PARA SU CORRECTA INSTALACIÓN. SALIDA HASTA UNA DISTANCIA DE 3,00M</t>
  </si>
  <si>
    <t>8.1.11</t>
  </si>
  <si>
    <t>SALIDA + INTERRUPTOR DOBLE LUMINEX O EQUIVALENTE - INCLUYE CAJA, TUBERIA PVC DE 3/4", CONDUCTORES DE COBRE #12 AWG,LS ZH, APARATO ELECTRICO CORRESPONDIENTE Y DEMÁS ACCESORIOS NECESARIOS PARA SU CORRECTA INSTALACIÓN. SALIDA HASTA UNA DISTANCIA DE 3,00M</t>
  </si>
  <si>
    <t>8.1.12</t>
  </si>
  <si>
    <t>SALIDA + INTERRUPTOR TRIPLE LUMINEX O EQUIVALENTE - INCLUYE CAJA, TUBERIA PVC DE 3/4", CONDUCTORES DE COBRE #12 AWG, PE, HF, FR, LS, CT, APARATO ELECTRICO CORRESPONDIENTE Y DEMÁS ACCESORIOS NECESARIOS PARA SU CORRECTA INSTALACIÓN. SALIDA HASTA UNA DISTANCIA DE 3,00M</t>
  </si>
  <si>
    <t>8.1.13</t>
  </si>
  <si>
    <t>SALIDA + INTERRUPTOR SENCILLO LUMINEX O EQUIVALENTE - INCLUYE CAJA, TUBERIA EMT DE 3/4", CONDUCTORES DE COBRE #12 AWG LS ZH, APARATO ELECTRICO CORRESPONDIENTE Y DEMÁS ACCESORIOS NECESARIOS PARA SU CORRECTA INSTALACIÓN. SALIDA HASTA UNA DISTANCIA DE 3,00M</t>
  </si>
  <si>
    <t>8.1.14</t>
  </si>
  <si>
    <t>SALIDA + INTERRUPTOR SENCILLO CONMUTABLE LUMINEX O EQUIVALENTE - INCLUYE CAJA, TUBERIA EMT DE 3/4", CONDUCTORES DE COBRE #12 AWG, PE, HF, FR, LS, CT, APARATO ELECTRICO CORRESPONDIENTE Y DEMÁS ACCESORIOS NECESARIOS PARA SU CORRECTA INSTALACIÓN. SALIDA HASTA UNA DISTANCIA DE 3,00M</t>
  </si>
  <si>
    <t>8.1.15</t>
  </si>
  <si>
    <t>SALIDA + INTERRUPTOR DOBLE LUMINEX O EQUIVALENTE - INCLUYE CAJA, TUBERIA EMT DE 3/4", CONDUCTORES DE COBRE #12 AWG LS ZH, APARATO ELECTRICO CORRESPONDIENTE Y DEMÁS ACCESORIOS NECESARIOS PARA SU CORRECTA INSTALACIÓN. SALIDA HASTA UNA DISTANCIA DE 3,00M</t>
  </si>
  <si>
    <t>8.1.16</t>
  </si>
  <si>
    <t>SALIDA + INTERRUPTOR TRIPLE LUMINEX O EQUIVALENTE- INCLUYE CAJA, TUBERIA EMT DE 3/4", CONDUCTORES DE COBRE #12 AWG, PE, HF, FR, LS, CT, APARATO ELECTRICO CORRESPONDIENTE Y DEMÁS ACCESORIOS NECESARIOS PARA SU CORRECTA INSTALACIÓN. SALIDA HASTA UNA DISTANCIA DE 3,00M</t>
  </si>
  <si>
    <t>8.1.17</t>
  </si>
  <si>
    <t>SUMINISTRO E INSTALACIÓN CONDULETAS EN TEE SALIDA 3/4"</t>
  </si>
  <si>
    <t>8.1.18</t>
  </si>
  <si>
    <t>SUMINISTRO E INSTALACIÓN CONDULETAS EN ELE SALIDA 3/4"</t>
  </si>
  <si>
    <t>8.1.19</t>
  </si>
  <si>
    <t>SALIDA + BOTON TIMBRE - INCLUYE CAJA, TUBERIA PVC DE 1/2", CONDUCTORES DE COBRE #12 AWG LS ZH, APARATO ELECTRICO CORRESPONDIENTE Y DEMÁS ACCESORIOS NECESARIOS PARA SU CORRECTA INSTALACIÓN. SALIDA HASTA UNA DISTANCIA DE 3,00M</t>
  </si>
  <si>
    <t>8.1.20</t>
  </si>
  <si>
    <t>SALIDA + CAMPANA TIMBRE - INCLUYE CAJA, TUBERIA PVC DE 1/2", CONDUCTORES DE COBRE #12 AWG LS ZH, APARATO ELECTRICO CORRESPONDIENTE Y DEMÁS ACCESORIOS NECESARIOS PARA SU CORRECTA INSTALACIÓN. SALIDA HASTA UNA DISTANCIA DE 3,00M</t>
  </si>
  <si>
    <t>8.1.21</t>
  </si>
  <si>
    <t>SALIDA PARA LUMINARIA  - INCLUYE CAJA, TUBERIA PVC DE 1/2", CONDUCTORES DE COBRE #12 AWG, LS ZH, APARATO ELECTRICO CORRESPONDIENTE Y DEMÁS ACCESORIOS NECESARIOS PARA SU CORRECTA INSTALACIÓN. SALIDA HASTA UNA DISTANCIA DE 3,00M</t>
  </si>
  <si>
    <t>8.1.22</t>
  </si>
  <si>
    <t>SUMINISTRO INSTALACION DE SALIDA ELÉCTRICA PARA LUMINARIA LED. INCLUYE TUBERÍA EMT 1/2", CONDUCTORES DE COBRE #12 AWG, LS ZH, APARATO ELECTRICO CORRESPONDIENTE Y DEMÁS ACCESORIOS NECESARIOS PARA SU CORRECTA INSTALACIÓN. SALIDA HASTA UNA DISTANCIA DE 3,00M</t>
  </si>
  <si>
    <t>8.1.23</t>
  </si>
  <si>
    <t>SALIDA + TOMACORRIENTE DOBLE MONOFASICA  - INCLUYE CAJA, TUBERIA PVC DE 1/2", CONDUCTORES DE COBRE #12 AWG, LS ZH, APARATO ELECTRICO CORRESPONDIENTE Y DEMÁS ACCESORIOS NECESARIOS PARA SU CORRECTA INSTALACIÓN. SALIDA HASTA UNA DISTANCIA DE 3,00M</t>
  </si>
  <si>
    <t>8.1.24</t>
  </si>
  <si>
    <t>SALIDA + TOMACORRIENTE DOBLE (GFCI) PARA BAÑOS, LABORATORIOS Y COCINAS - INCLUYE TAPA INTEMPERIE TERMOPLASTICA, TUBERIA PVC DE 1/2", CONDUCTORES DE COBRE #12 AWG CON BAJO DE HALOGENOS LSZH, APARATO ELECTRICO CORRESPONDIENTE Y DEMÁS ACCESORIOS NECESARIOS PARA SU CORRECTA INSTALACIÓN. SALIDA HASTA UNA DISTANCIA DE 3,00M</t>
  </si>
  <si>
    <t>8.1.25</t>
  </si>
  <si>
    <t>SALIDA + BOTON TIMBRE - INCLUYE CAJA, TUBERIA EMT DE 1/2", CONDUCTORES DE COBRE #12 AWG LS ZH Y ACCESORIOS (INCLUYE APARATO TIMBRE ALAMBRICO TERMOPLASTICO  AXE O SIMILAR)</t>
  </si>
  <si>
    <t>8.1.26</t>
  </si>
  <si>
    <t>SALIDA + TOMACORRIENTE DOBLE MONOFASICA  (REF: 5028-I LEVITON O SIMILAR)- INCLUYE CAJA, TUBERIA EMT DE 1/2", CONDUCTORES DE COBRE #12 AWG LS ZH, APARATO ELECTRICO CORRESPONDIENTE Y DEMÁS ACCESORIOS NECESARIOS PARA SU CORRECTA INSTALACIÓN. SALIDA HASTA UNA DISTANCIA DE 3,00M</t>
  </si>
  <si>
    <t>8.1.27</t>
  </si>
  <si>
    <t>SALIDA + TOMACORRIENTE DOBLE (GFCI) PARA BAÑOS, LABORATORIOS Y COCINAS - INCLUYE TAPA INTEMPERIE TERMOPLASTICA, TUBERIA EMT DE 1/2", CONDUCTORES DE COBRE #12 AWG LS ZH, APARATO ELECTRICO CORRESPONDIENTE Y DEMÁS ACCESORIOS NECESARIOS PARA SU CORRECTA INSTALACIÓN. SALIDA HASTA UNA DISTANCIA DE 3,00M</t>
  </si>
  <si>
    <t>8.1.28</t>
  </si>
  <si>
    <t>SALIDA + TOMACORRIENTE TRIFÀSICA, INCLUYE PROTECCION PARA EXTERIORES CAJA, TUBERIA PVC DE 3/4", CONDUCTORES DE COBRE #12 AWG LS ZH, APARATO ELECTRICO CORRESPONDIENTE Y DEMÁS ACCESORIOS NECESARIOS PARA SU CORRECTA INSTALACIÓN. SALIDA HASTA UNA DISTANCIA DE 3,00M</t>
  </si>
  <si>
    <t>8.1.29</t>
  </si>
  <si>
    <t>SALIDA PARA FLOTADOR, TUBERIA PVC  DE 1/2", COBRE #12 ENCAUCHETADO  LSZH ENCAUCHETADO Y DEMÁS ACCESORIOS NECESARIOS PARA SU CORRECTA INSTALACIÓN. SALIDA HASTA UNA DISTANCIA DE 3,00M</t>
  </si>
  <si>
    <t>8.1.30 N</t>
  </si>
  <si>
    <t>SALIDA PARA  SENSOR  - INCLUYE CAJA, TUBERIA PVC DE 1/2", CONDUCTORES DE COBRE #12 AWG, LS ZH, APARATO ELECTRICO CORRESPONDIENTE Y DEMÁS ACCESORIOS NECESARIOS PARA SU CORRECTA INSTALACIÓN. SALIDA HASTA UNA DISTANCIA DE 3,00M</t>
  </si>
  <si>
    <t>8.1.31 N</t>
  </si>
  <si>
    <t>SALIDA PARA TOMACORRIENTE BIFÁSICO, EN CONDUCTOR CU 3#8 AWG, LSHF PROMEDIO 17 ML, INCLUYE APARATO</t>
  </si>
  <si>
    <t>8.1.32 N</t>
  </si>
  <si>
    <t>SALIDA POSTE METALICO 6M. BRAZO SENCILLO (NO INCLUYE LUMINARIA, INCLUYE,TUBERIA 1/2" PVC Y ALAMBRADO EN NO 2#12+12T CU HFLSFR DESDE BASE POSTE-LUMINARIA )</t>
  </si>
  <si>
    <t>8.1.33 N</t>
  </si>
  <si>
    <t>SALIDA POSTE METALICO 6M. BRAZO DOBLE (NO INCLUYE LUMINARIA, INCLUYE,TUBERIA 1/2" PVC Y ALAMBRADO EN NO 2#12+12T CU HFLSFR DESDE BASE POSTE-LUMINARIA )</t>
  </si>
  <si>
    <t>8.1.34 N</t>
  </si>
  <si>
    <t>SALIDA LED REFLECTOR (NO INCLUYE LUMINARIA, INCLUYE,TUBERIA 1/2"EMT,PVC E IMC ALAMBRADO EN NO 2#12+12T CU HFLSFR  LONG 20M )</t>
  </si>
  <si>
    <t>8.1.35 N</t>
  </si>
  <si>
    <t>SUMINISTRO TRANSPORTE E INSTALACION DE SENSOR LEVITON OSWLR-I0W IR 30.48M - ALTURA DE INSTALACIÓN (3M)</t>
  </si>
  <si>
    <t>8.1.36 N</t>
  </si>
  <si>
    <t>SUMINISTRO TRANSPORTE E INSTALACION DE  SENSOR LEVITON IPVD6-1LZ</t>
  </si>
  <si>
    <t>8.1.37 N</t>
  </si>
  <si>
    <t>SUMINISTRO TRANSPORTE E INSTALACION DE  SENSOR LEVITON OSC15-I0W</t>
  </si>
  <si>
    <t>8.1.38 N</t>
  </si>
  <si>
    <t>SUMINISTRO TRANSPORTE E INSTALACION DE  SENSOR LEVITON OSWWV-10W</t>
  </si>
  <si>
    <t>8.1.39 N</t>
  </si>
  <si>
    <t>SUMINISTRO TRANSPORTE E INSTALACION DE  SENSOR LEVITON OSC10-M0W</t>
  </si>
  <si>
    <t>8.1.40 N</t>
  </si>
  <si>
    <t>SUMINISTRO TRANSPORTE E INSTALACION DE  SENSOR LEVITON IR IPSD6 32.51M2 180°</t>
  </si>
  <si>
    <t>8.1.41 N</t>
  </si>
  <si>
    <t>SUMINISTRO TRANSPORTE E INSTALACION DE  SENSOR LEVITON ODC0S-I1W</t>
  </si>
  <si>
    <t>8.1.42 N</t>
  </si>
  <si>
    <t>SUMINISTRO TRANSPORTE E INSTALACION DE  BOTONERA AUXILIAR</t>
  </si>
  <si>
    <t>8.1.43 N</t>
  </si>
  <si>
    <t>SUMINISTRO TRANSPORTE E INSTALACION DE  POWERPACK</t>
  </si>
  <si>
    <t>8.2</t>
  </si>
  <si>
    <t>BANDEJAS DE DISTRIBUCION (INCLUYE BANDEJA DUCTO, SOPORTES Y ATERRIZADA)</t>
  </si>
  <si>
    <t>8.2.1</t>
  </si>
  <si>
    <t>BANDEJA PORTACABLES TIPO ESCALERA 30 X 8 PORTA CABLE CON SOPORTERIA, FIJACIONES Y ACCESORIOS</t>
  </si>
  <si>
    <t>8.2.2</t>
  </si>
  <si>
    <t>BANDEJA PORTACABLES TIPO DUCTO CERRADO, EN PINTURA ELECTROSTATICA 10 X 4 CON DIVISION INCLUYE ACCESORIOS CON PINTURA ELECTROSTATICA CON DIVISION INCLUYE TAPA, SOPORTERIA, FIJACIONES Y ACCESORIOS</t>
  </si>
  <si>
    <t>8.2.3</t>
  </si>
  <si>
    <t>DUCTOS HORIZONTAL O VERTICAL 30 X 8 INCLUYE ACCESORIOS CON PINTURA ELECTROSTATICA</t>
  </si>
  <si>
    <t>8.2.4</t>
  </si>
  <si>
    <t>SUMINISTRO, TRANSPORTE E INSTALACIÓN DE CANALETA METÁLICA (12 X 5) CM CON DIVISIÓN. INCLUYE: PINTURA ELECTROSTATICA, PUESTA A TIERRA, TAPA TORNILLO, ELEMENTOS DE FIJACIÓN EN PARED Y DEMÁS ACCESORIOS PARA SU CORRECTA INSTALACIÓN</t>
  </si>
  <si>
    <t>8.2.5</t>
  </si>
  <si>
    <t>SUMINISTRO, TRANSPORTE E INSTALACIÓN DE CANALETA METÁLICA (20 X 5) CM CON DIVISIÓN. INCLUYE: PINTURA ELECTROSTATICA, PUESTA A TIERRA, TAPA TORNILLO, ELEMENTOS DE FIJACIÓN EN PARED Y DEMÁS ACCESORIOS PARA SU CORRECTA INSTALACIÓN</t>
  </si>
  <si>
    <t>8.2.6</t>
  </si>
  <si>
    <t>SUMINISTRO, TRANSPORTE E INSTALACIÓN DE CANALETA METÁLICA (20 X 8) CM CON DIVISIÓN. INCLUYE: PINTURA ELECTROSTATICA, PUESTA A TIERRA, TAPA TORNILLO, ELEMENTOS DE FIJACIÓN EN PARED Y DEMÁS ACCESORIOS PARA SU CORRECTA INSTALACIÓN</t>
  </si>
  <si>
    <t xml:space="preserve">M </t>
  </si>
  <si>
    <t>8.2.7</t>
  </si>
  <si>
    <t>SUMINISTRO, TRANSPORTE E INSTALACIÓN DE CANALETA PLASTICA (12 X 5) CM CON DIVISIÓN. INCLUYE: PUESTA A TIERRA, TAPA TORNILLO, ELEMENTOS DE FIJACIÓN EN PARED Y DEMÁS ACCESORIOS PARA SU CORRECTA INSTALACIÓN</t>
  </si>
  <si>
    <t>8.2.8</t>
  </si>
  <si>
    <t>SUMINISTRO, TRANSPORTE E INSTALACIÓN DE CANALETA PLASTICA (20 X 5) CM CON DIVISIÓN. INCLUYE: PINTURA ELECTROSTATICA, PUESTA A TIERRA, TAPA TORNILLO, ELEMENTOS DE FIJACIÓN EN PARED Y DEMÁS ACCESORIOS PARA SU CORRECTA INSTALACIÓN</t>
  </si>
  <si>
    <t>8.2.9</t>
  </si>
  <si>
    <t>SUMINISTRO, TRANSPORTE E INSTALACIÓN DE CANALETA PLASTICA (20 X 8) CM CON DIVISIÓN. INCLUYE: PINTURA ELECTROSTATICA, PUESTA A TIERRA, TAPA TORNILLO, ELEMENTOS DE FIJACIÓN EN PARED Y DEMÁS ACCESORIOS PARA SU CORRECTA INSTALACIÓN</t>
  </si>
  <si>
    <t>8.2.10 N</t>
  </si>
  <si>
    <t>BANDEJA PORTACABLES TIPO DUCTO CERRADO DE 50CM</t>
  </si>
  <si>
    <t>8.2.11 N</t>
  </si>
  <si>
    <t>SUMINISTRO E INSTALACIÓN DE BANDEJA PORTACABLES TIPO DUCTO CERRADO DE 30X20CM</t>
  </si>
  <si>
    <t>8.2.12 N</t>
  </si>
  <si>
    <t>SUMINISTRO E INSTALACIÓN DE BANDEJA DE FIBRA ÓPTICA (3 MÓDULOS)</t>
  </si>
  <si>
    <t>8.2.13 N</t>
  </si>
  <si>
    <t>SUMINISTRO E INSTALACIÓN DE ADAPTADOR DE FIBRA 12 HILOS</t>
  </si>
  <si>
    <t>8.3</t>
  </si>
  <si>
    <t>ACOMETIDAS Y CONDUCTORES</t>
  </si>
  <si>
    <t>8.3.1</t>
  </si>
  <si>
    <t>TUBERIA PVC 1/2" EMBEBIDA. INC. ACCESORIOS</t>
  </si>
  <si>
    <t>8.3.2</t>
  </si>
  <si>
    <t>TUBERIA PVC 3/4" EMBEBIDA. INC. ACCESORIOS</t>
  </si>
  <si>
    <t>8.3.3</t>
  </si>
  <si>
    <t>TUBERIA PVC 1" EMBEBIDA. INC. ACCESORIOS</t>
  </si>
  <si>
    <t>8.3.4</t>
  </si>
  <si>
    <t>TUBERIA PVC 1 1/4" EMBEBIDA. INC. ACCESORIOS</t>
  </si>
  <si>
    <t>8.3.5</t>
  </si>
  <si>
    <t>TUBERIA PVC 1 1/2"  EMBEBIDA. INC. ACCESORIOS</t>
  </si>
  <si>
    <t>8.3.6</t>
  </si>
  <si>
    <t>TUBERIA PVC 2" EMBEBIDA. INC. ACCESORIOS</t>
  </si>
  <si>
    <t>8.3.7</t>
  </si>
  <si>
    <t>TUBERIA EMT 1/2" - SUSPENDIDA INCLUYE ACCESORIOS Y FIJACIONES</t>
  </si>
  <si>
    <t>8.3.8</t>
  </si>
  <si>
    <t>TUBERIA EMT 3/4" - SUSPENDIDA INCLUYE ACCESORIOS Y FIJACIONES</t>
  </si>
  <si>
    <t>8.3.9</t>
  </si>
  <si>
    <t>TUBERIA EMT 1" - SUSPENDIDA INCLUYE ACCESORIOS Y FIJACIONES</t>
  </si>
  <si>
    <t>8.3.10</t>
  </si>
  <si>
    <t>TUBERIA EMT 1 1/2" - SUSPENDIDA INCLUYE ACCESORIOS Y FIJACIONES</t>
  </si>
  <si>
    <t>8.3.11</t>
  </si>
  <si>
    <t>TUBERIA EMT 2" - SUSPENDIDA INCLUYE ACCESORIOS Y FIJACIONES</t>
  </si>
  <si>
    <t>8.3.12</t>
  </si>
  <si>
    <t>TUBERIA EMT 2 1/2" - SUSPENDIDA INCLUYE ACCESORIOS Y FIJACIONES</t>
  </si>
  <si>
    <t>8.3.13</t>
  </si>
  <si>
    <t>SUMINISTRO E INSTALACION TUBERIA IMC 3/4" ADOSADA A FACHADA PARA BAJANTE PUESTA A TIERRA, INCLUYE ACCESORIOS Y FIJACION</t>
  </si>
  <si>
    <t>8.3.14</t>
  </si>
  <si>
    <t>SUMINISTRO E INSTALACION TUBERIA IMC 1" ADOSADA A FACHADA PARA BAJANTE PUESTA A TIERRA, INCLUYE ACCESORIOS Y FIJACION</t>
  </si>
  <si>
    <t>8.3.15</t>
  </si>
  <si>
    <t>SUMINISTRO E INSTALACION TUBERIA IMC 2" ADOSADA A FACHADA PARA BAJANTE PUESTA A TIERRA, INCLUYE ACCESORIOS Y FIJACION</t>
  </si>
  <si>
    <t>8.3.16</t>
  </si>
  <si>
    <t>SUMINISTRO E INSTALACION TUBERIA IMC 4" ADOSADA A FACHADA PARA BAJANTE PUESTA A TIERRA, INCLUYE ACCESORIOS Y FIJACION</t>
  </si>
  <si>
    <t>8.3.17</t>
  </si>
  <si>
    <t>CABLEADO 1#12 PE HF LS TC POR TUBERÍA, CANALETA O BANDEJA</t>
  </si>
  <si>
    <t>8.3.18</t>
  </si>
  <si>
    <t>CABLEADO 1#10 PE HF LS TC POR TUBERÍA, CANALETA O BANDEJA</t>
  </si>
  <si>
    <t>8.3.19</t>
  </si>
  <si>
    <t>CABLEADO 2#12 PE HF LS TC POR TUBERÍA, CANALETA O BANDEJA</t>
  </si>
  <si>
    <t>8.3.20</t>
  </si>
  <si>
    <t>CABLEADO 2#10 PE HF LS TC POR TUBERÍA, CANALETA O BANDEJA</t>
  </si>
  <si>
    <t>8.3.21</t>
  </si>
  <si>
    <t>CABLEADO 2#8 PE HF LS TC POR TUBERÍA, CANALETA O BANDEJA</t>
  </si>
  <si>
    <t>8.3.22</t>
  </si>
  <si>
    <t>CABLEADO 3#10 PE HF LS TC POR TUBERÍA, CANALETA O BANDEJA</t>
  </si>
  <si>
    <t>8.3.23</t>
  </si>
  <si>
    <t>CABLEADO 3#8 PE HF LS TC POR TUBERÍA, CANALETA O BANDEJA</t>
  </si>
  <si>
    <t>8.3.24</t>
  </si>
  <si>
    <t>CABLEADO 2#8 + 1#10 PE HF LS TC POR TUBERÍA, CANALETA O BANDEJA</t>
  </si>
  <si>
    <t>8.3.25</t>
  </si>
  <si>
    <t>CABLEADO 4#10 PE HF LS TC POR TUBERÍA, CANALETA O BANDEJA</t>
  </si>
  <si>
    <t>8.3.26</t>
  </si>
  <si>
    <t>CABLEADO 5#10 PE HF LS TC POR TUBERÍA, CANALETA O BANDEJA</t>
  </si>
  <si>
    <t>8.3.27</t>
  </si>
  <si>
    <t>CABLEADO 4#8 PE HF LS TC POR TUBERÍA, CANALETA O BANDEJA</t>
  </si>
  <si>
    <t>8.3.28</t>
  </si>
  <si>
    <t>CABLEADO 2#6 + 1#10 PE HF LS TC POR TUBERÍA, CANALETA O BANDEJA</t>
  </si>
  <si>
    <t>8.3.29</t>
  </si>
  <si>
    <t>CABLEADO 3#8 + 1#10 PE HF LS TC POR TUBERÍA, CANALETA O BANDEJA</t>
  </si>
  <si>
    <t>8.3.30</t>
  </si>
  <si>
    <t>CABLEADO  1#8 + 1#10 + 1#12T PE HF LS TC POR TUBERÍA, CANALETA O BANDEJA</t>
  </si>
  <si>
    <t>8.3.31</t>
  </si>
  <si>
    <t>CABLEADO 3#8 + 2#10 PE HF LS TC POR TUBERÍA, CANALETA O BANDEJA</t>
  </si>
  <si>
    <t>8.3.32</t>
  </si>
  <si>
    <t>CABLEADO 2#6 + 1#6 PE HF LS TC POR TUBERÍA, CANALETA O BANDEJA</t>
  </si>
  <si>
    <t>8.3.33</t>
  </si>
  <si>
    <t>CABLEADO 2#8 + 1#10 + 1#12T PE HF LS TC POR TUBERÍA, CANALETA O BANDEJA</t>
  </si>
  <si>
    <t>8.3.34</t>
  </si>
  <si>
    <t>CABLEADO 3#6 + 1#10 PE HF LS TC POR TUBERÍA, CANALETA O BANDEJA</t>
  </si>
  <si>
    <t>8.3.35</t>
  </si>
  <si>
    <t>CABLEADO 1#6 + 1#8 + 1#10T PE HF LS TC POR TUBERÍA, CANALETA O BANDEJA</t>
  </si>
  <si>
    <t>8.3.36</t>
  </si>
  <si>
    <t>CABLEADO 3#8 + 1#6 + 2#10 PE HF LS TC POR TUBERÍA, CANALETA O BANDEJA</t>
  </si>
  <si>
    <t>8.3.37</t>
  </si>
  <si>
    <t>CABLEADO 3#8 + 1#10 + 1#12T PE HF LS TC POR TUBERÍA, CANALETA O BANDEJA</t>
  </si>
  <si>
    <t>8.3.38</t>
  </si>
  <si>
    <t>CABLEADO 2#6 + 1#8 + 1#10T PE HF LS TC POR TUBERÍA, CANALETA O BANDEJA</t>
  </si>
  <si>
    <t>8.3.39</t>
  </si>
  <si>
    <t>CABLEADO 3#6 + 1#8 + 1#10T PE HF LS TC POR TUBERÍA, CANALETA O BANDEJA</t>
  </si>
  <si>
    <t>8.3.40</t>
  </si>
  <si>
    <t>CABLEADO 3#6 + 1#8 + 2#10T PE HF LS TC POR TUBERÍA, CANALETA O BANDEJA</t>
  </si>
  <si>
    <t>8.3.41</t>
  </si>
  <si>
    <t>CABLEADO 1#4 + 1#6 + 1#8T PE HF LS TC POR TUBERÍA, CANALETA O BANDEJA</t>
  </si>
  <si>
    <t>8.3.42</t>
  </si>
  <si>
    <t>CABLEADO 3#8 + 1#4 + 1#8 PE HF LS TC POR TUBERÍA, CANALETA O BANDEJA</t>
  </si>
  <si>
    <t>8.3.43</t>
  </si>
  <si>
    <t>CABLEADO 2#4 + 1#6 + 1#8T PE HF LS TC POR TUBERÍA, CANALETA O BANDEJA</t>
  </si>
  <si>
    <t>8.3.44</t>
  </si>
  <si>
    <t>CABLEADO 3#4 + 1#6 + 1#8T PE HF LS TC POR TUBERÍA, CANALETA O BANDEJA</t>
  </si>
  <si>
    <t>8.3.45</t>
  </si>
  <si>
    <t>CABLEADO 3#6 + 1#4 + 2#6T PE HF LS TC POR TUBERÍA, CANALETA O BANDEJA</t>
  </si>
  <si>
    <t>8.3.46</t>
  </si>
  <si>
    <t>CABLEADO 3#4 + 1#6 + 1#6T PE HF LS TC POR TUBERÍA, CANALETA O BANDEJA</t>
  </si>
  <si>
    <t>8.3.47</t>
  </si>
  <si>
    <t>CABLEADO 3#2 + 1#8 PE HF LS TC POR TUBERÍA, CANALETA O BANDEJA</t>
  </si>
  <si>
    <t>8.3.48</t>
  </si>
  <si>
    <t>CABLEADO 3#4 + 1#2 + 2#6T PE HF LS TC POR TUBERÍA, CANALETA O BANDEJA</t>
  </si>
  <si>
    <t>8.3.49</t>
  </si>
  <si>
    <t>CABLEADO 3#2 + 1#4 + 1#8 PE HF LS TC POR TUBERÍA, CANALETA O BANDEJA</t>
  </si>
  <si>
    <t>8.3.50</t>
  </si>
  <si>
    <t>CABLEADO 3#2 + 1#4 + 1#6T PE HF LS TC POR TUBERÍA, CANALETA O BANDEJA</t>
  </si>
  <si>
    <t>8.3.51</t>
  </si>
  <si>
    <t>CABLEADO 3#4 + 1#1/0 + 1#4T PE HF LS TC POR TUBERÍA, CANALETA O BANDEJA</t>
  </si>
  <si>
    <t>8.3.52</t>
  </si>
  <si>
    <t>CABLEADO 3#2 + 1#2/0 + 1#2 PE HF LS TC POR TUBERÍA, CANALETA O BANDEJA</t>
  </si>
  <si>
    <t>8.3.53</t>
  </si>
  <si>
    <t>CABLEADO 3#2 + 1#1/0 + 2#6T PE HF LS TC POR TUBERÍA, CANALETA O BANDEJA</t>
  </si>
  <si>
    <t>8.3.54</t>
  </si>
  <si>
    <t>CABLEADO 3#1/0 + 1#2 + 1#6 PE HF LS TC POR TUBERÍA, CANALETA O BANDEJA</t>
  </si>
  <si>
    <t>8.3.55</t>
  </si>
  <si>
    <t>CABLEADO 3#1/0 + 1#2 + 1#4T PE HF LS TC POR TUBERÍA, CANALETA O BANDEJA</t>
  </si>
  <si>
    <t>8.3.56</t>
  </si>
  <si>
    <t>CABLEADO 3#2/0 + 1#1/0 + 1#6 PE HF LS TC POR TUBERÍA, CANALETA O BANDEJA</t>
  </si>
  <si>
    <t>8.3.57</t>
  </si>
  <si>
    <t>SUMINISTRO, TRANSPORTE E INSTALACIÓN DE CABLE CUBIERTO, PARA RED COMPACTA 1NO.1/0 AAC 15KV + 1NO.2 ACSR. INCLUYE: ESPACIADORES POLIMERICOS Y DEMAS ELEMENTOS PARA SUS CORRECTA INSTALACIÓN.</t>
  </si>
  <si>
    <t>8.3.58</t>
  </si>
  <si>
    <t>SUMINISTRO E INSTALACIÓN DE ACOMETIDA PRIMARIA EN MEDIA TENSIÓN EN CABLE DE COBRE AWG: 3Nº1/0 AWG, AL, AISLADO XLPE/LLDPE, 15KV, ECOLOGICO</t>
  </si>
  <si>
    <t>8.3.59 N</t>
  </si>
  <si>
    <t>SUMINISTRO E INSTALACIÓN Red de Media Tensión 11.4 kV en 3x185 mm², AL XLPE 100% Aislamiento 15KV, Neutro concéntrico, pantalla en hilos.</t>
  </si>
  <si>
    <t>8.3.60 N</t>
  </si>
  <si>
    <t>CABLEADO 2x(3#350+1#350+1#1/0) AWG, Al AA8000 LH-FR-LS TC 600V 75ºC</t>
  </si>
  <si>
    <t>8.3.61  N</t>
  </si>
  <si>
    <t>CABLEADO 3#6 + 1#6 + 1#6T PE HF LS TC POR TUBERÍA, CANALETA O BANDEJA</t>
  </si>
  <si>
    <t>8.3.62 N</t>
  </si>
  <si>
    <t xml:space="preserve">CABLEADO 3x(3#500+1#500+1#4/0) AWG, Al AA8000 LH-FR-LS TC 600V 75ºC </t>
  </si>
  <si>
    <t>8.3.63 N</t>
  </si>
  <si>
    <t xml:space="preserve">CABLEADO 2x(3#2/0+1#2/0+1#2) AWG, Al AA8000 LH-FR-LS TC 600V 75ºC </t>
  </si>
  <si>
    <t>8.3.64 N</t>
  </si>
  <si>
    <t xml:space="preserve">CABLEADO 3#6+1#2+1#6 AWG, Al + 1#6(TA) AWG Cu, AA8000 LH-FR-LS TC 600V 75ºC </t>
  </si>
  <si>
    <t>8.3.65 N</t>
  </si>
  <si>
    <t xml:space="preserve">CABLEADO 3#2+1#2+1#6 AWG, Al AA8000 LH-FR-LS TC 600V 75ºC </t>
  </si>
  <si>
    <t>8.3.66 N</t>
  </si>
  <si>
    <t xml:space="preserve">CABLEADO 2x(3#4/0+1#4/0+1#4) AWG, Al AA8000 LH-FR-LS TC 600V 75ºC </t>
  </si>
  <si>
    <t>8.3.67 N</t>
  </si>
  <si>
    <t>CABLEADO  3#2/0+1#2/0+1#4 AWG, Al AA8000 LH-FR-LS TC 600V 75ºC</t>
  </si>
  <si>
    <t>8.3.68 N</t>
  </si>
  <si>
    <t>CABLEADO 3#4+1#4+1#6 AWG, Al AA8000 LH-FR-LS TC 600V 75ºC</t>
  </si>
  <si>
    <t>8.3.69 N</t>
  </si>
  <si>
    <t>CABLEADO 3#2+1#2/0+1#6 AWG, Al + 1#6(TA) AWG Cu, AA8000 LH-FR-LS TC 600V 75ºC</t>
  </si>
  <si>
    <t>8.3.70 N</t>
  </si>
  <si>
    <t xml:space="preserve">CABLEADO 2x(3#4/0+1#4/0+1#6) AWG, Al + 2x(1#6(TA)) AWG Cu, AA8000 LH-FR-LS TC 600V 75ºC </t>
  </si>
  <si>
    <t>8.3.71 N</t>
  </si>
  <si>
    <t>CABLEADO 3#4+1#1/0+1#6 AWG, Al + 1#6(TA) AWG Cu, AA8000 LH-FR-LS TC 600V 75ºC</t>
  </si>
  <si>
    <t>8.3.72 N</t>
  </si>
  <si>
    <t>CABLEADO 3#4+1#4+1#6 AWG, Al + 1#6(TA) AWG Cu, AA8000 LH-FR-LS TC 600V 75ºC</t>
  </si>
  <si>
    <t>8.3.73 N</t>
  </si>
  <si>
    <t>CABLEADO 3#12 PE HF LS TC  POR TUBERÍA, CANALETA O BANDEJA</t>
  </si>
  <si>
    <t>8.3.74 N</t>
  </si>
  <si>
    <t>CABLEADO 3#10 +1#12 PE HF LS TC  POR TUBERÍA, CANALETA O BANDEJA</t>
  </si>
  <si>
    <t>8.3.75 N</t>
  </si>
  <si>
    <t>TUBERIA EMT 1 1/4" - SUSPENDIDA INCLUYE ACCESORIOS Y FIJACIONES</t>
  </si>
  <si>
    <t>8.3.76 N</t>
  </si>
  <si>
    <t>TUBERIA EMT 2Ø3"" - SUSPENDIDA INCLUYE ACCESORIOS Y FIJACIONES</t>
  </si>
  <si>
    <t>8.3.77 N</t>
  </si>
  <si>
    <t>TUBERIA PVC SCH40 1Ø1-1/4"</t>
  </si>
  <si>
    <t>8.3.78 N</t>
  </si>
  <si>
    <t>TUBERIA PVC SCH40 1Ø1-1/2"</t>
  </si>
  <si>
    <t>8.3.79 N</t>
  </si>
  <si>
    <t>TUBERIA PVC SCH40 1Ø2"</t>
  </si>
  <si>
    <t>8.3.80 N</t>
  </si>
  <si>
    <t>TUBERIA PVC SCH40 2Ø2"</t>
  </si>
  <si>
    <t>8.3.81 N</t>
  </si>
  <si>
    <t>CABLEADO 1#6 PE HF LS TC POR TUBERÍA, CANALETA O BANDEJA</t>
  </si>
  <si>
    <t>8.3.82 N</t>
  </si>
  <si>
    <t>CABLEADO 1#3/0 PE HF LS TC POR TUBERÍA, CANALETA O BANDEJA</t>
  </si>
  <si>
    <t>8.3.83 N</t>
  </si>
  <si>
    <t>CABLEADO 1#2/0 PE HF LS TC POR TUBERÍA, CANALETA O BANDEJA</t>
  </si>
  <si>
    <t>8.4</t>
  </si>
  <si>
    <t>TABLEROS E INTERRUPTORES</t>
  </si>
  <si>
    <t>8.4.1</t>
  </si>
  <si>
    <t>TABLERO DE AUTOMÁTICOS DE 12 CIRCUITOS TIPO PESADO CON PUERTA Y CERRADURA DE CIERRE, CERRADURA Y ESPACIO TOTALIZADOR INDUSTRIAL NTQ-412T Y BARRAJE DE TIERRA AISLADA. (SUMINISTRO E INSTALACIÓN)</t>
  </si>
  <si>
    <t>8.4.2</t>
  </si>
  <si>
    <t>TABLERO DE AUTOMÁTICOS DE 18 CIRCUITOS TIPO PESADO CON PUERTA Y CERRADURA DE CIERRE, CERRADURA Y ESPACIO TOTALIZADOR INDUSTRIAL NTQ-412T Y BARRAJE DE TIERRA AISLADA.</t>
  </si>
  <si>
    <t>8.4.3</t>
  </si>
  <si>
    <t>TABLERO DE AUTOMÁTICOS DE 24 CIRCUITOS TIPO PESADO CON PUERTA Y CERRADURA DE CIERRE, CERRADURA Y ESPACIO TOTALIZADOR INDUSTRIAL NTQ-412T Y BARRAJE DE TIERRA AISLADA. (SUMINISTRO E INSTALACIÓN)</t>
  </si>
  <si>
    <t>8.4.4</t>
  </si>
  <si>
    <t>TABLERO DE AUTOMÁTICOS DE 30 CIRCUITOS TIPO PESADO CON PUERTA Y CERRADURA DE CIERRE, CERRADURA Y ESPACIO TOTALIZADOR INDUSTRIAL NTQ-412T Y BARRAJE DE TIERRA AISLADA. (SUMINISTRO E INSTALACIÓN)</t>
  </si>
  <si>
    <t>8.4.5</t>
  </si>
  <si>
    <t>TABLERO DE AUTOMÁTICOS DE 36 CIRCUITOS TIPO PESADO CON PUERTA Y CERRADURA DE CIERRE, CERRADURA Y ESPACIO TOTALIZADOR INDUSTRIAL NTQ-412T Y BARRAJE DE TIERRA AISLADA.</t>
  </si>
  <si>
    <t>8.4.6</t>
  </si>
  <si>
    <t>TABLERO DE AUTOMÁTICOS DE 42 CIRCUITOS TIPO PESADO CON PUERTA Y CERRADURA DE CIERRE, CERRADURA Y ESPACIO TOTALIZADOR INDUSTRIAL NTQ-412T Y BARRAJE DE TIERRA AISLADA. (SUMINISTRO E INSTALACIÓN)</t>
  </si>
  <si>
    <t>8.4.7</t>
  </si>
  <si>
    <t>INTERRUPTOR AUTOMATICO ENCHUFABLE 1 POLO 15/60 A (SUMINISTRO E INSTALACIÓN)</t>
  </si>
  <si>
    <t>8.4.8</t>
  </si>
  <si>
    <t>INTERRUPTOR AUTOMATICO ENCHUFABLE 2 POLO 15/30 A (SUMINISTRO E INSTALACIÓN)</t>
  </si>
  <si>
    <t>8.4.9</t>
  </si>
  <si>
    <t>INTERRUPTOR AUTOMATICO ENCHUFABLE 2 POLO 40/60 A (SUMINISTRO E INSTALACIÓN)</t>
  </si>
  <si>
    <t>8.4.10</t>
  </si>
  <si>
    <t>INTERRUPTOR AUTOMATICO ENCHUFABLE 2 POLO 70/100 A (SUMINISTRO E INSTALACIÓN)</t>
  </si>
  <si>
    <t>8.4.11</t>
  </si>
  <si>
    <t>INTERRUPTOR AUTOMATICO ENCHUFABLE 3 POLO 15/60 A (SUMINISTRO E INSTALACIÓN)</t>
  </si>
  <si>
    <t>8.4.12</t>
  </si>
  <si>
    <t>INTERRUPTOR AUTOMATICO ENCHUFABLE 3 POLO 70/100 A (SUMINISTRO E INSTALACIÓN)</t>
  </si>
  <si>
    <t>8.4.13</t>
  </si>
  <si>
    <t>BREAKER INDUSTRIAL 3 X 15/60 A (SUMINISTRO E INSTALACIÓN)</t>
  </si>
  <si>
    <t>8.4.14</t>
  </si>
  <si>
    <t>BREAKER INDUSTRIAL 3 X 75/100 A (SUMINISTRO E INSTALACIÓN)</t>
  </si>
  <si>
    <t>8.4.15</t>
  </si>
  <si>
    <t>BREAKER INDUSTRIAL 3 X 125/225 A (SUMINISTRO E INSTALACIÓN)</t>
  </si>
  <si>
    <t>8.4.16</t>
  </si>
  <si>
    <t>BREAKER INDUSTRIAL 3 X 250/400 A (SUMINISTRO E INSTALACIÓN)</t>
  </si>
  <si>
    <t>8.4.17</t>
  </si>
  <si>
    <t>BREAKER INDUSTRIAL 3 X 500/600 A (SUMINISTRO E INSTALACIÓN)</t>
  </si>
  <si>
    <t>8.4.18</t>
  </si>
  <si>
    <t>BREAKER INDUSTRIAL 3 X 700/800 A (SUMINISTRO E INSTALACIÓN)</t>
  </si>
  <si>
    <t>8.4.19</t>
  </si>
  <si>
    <t>BREAKER RIEL MONOPOLAR 1 X 6/63 A (SUMINISTRO E INSTALACIÓN)</t>
  </si>
  <si>
    <t>8.4.20</t>
  </si>
  <si>
    <t>BREAKER RIEL BIPOLAR 2 X 20/50 A (SUMINISTRO E INSTALACIÓN)</t>
  </si>
  <si>
    <t>8.4.21</t>
  </si>
  <si>
    <t>BREAKER RIEL TRIPOLAR 1 X 40/63 A (SUMINISTRO E INSTALACIÓN)</t>
  </si>
  <si>
    <t>8.4.22 N</t>
  </si>
  <si>
    <t>TABLERO GENERAL DE DISTRIBUCIÓN -TDG</t>
  </si>
  <si>
    <t>8.4.23 N</t>
  </si>
  <si>
    <t>TABLERO GENERAL DE DISTRIBUCIÓN 1 EDIFICIO SUR - TGD1_EDS</t>
  </si>
  <si>
    <t>8.4.24 N</t>
  </si>
  <si>
    <t>TABLERO GENERAL DE DISTRIBUCIÓN 2 EDIFICIO SUR - TGD2_EDS</t>
  </si>
  <si>
    <t>8.4.25 N</t>
  </si>
  <si>
    <t>TABLERO GENERAL DE DISTRIBUCIÓN 3 EDIFICIO SUR - TGD3_EDS</t>
  </si>
  <si>
    <t>8.4.26 N</t>
  </si>
  <si>
    <t>TABLERO GENERAL DE DISTRIBUCIÓN 1 EDIFICIO NORTE - TGD1_EDN</t>
  </si>
  <si>
    <t>8.4.27 N</t>
  </si>
  <si>
    <t>TABLERO GENERAL DE DISTRIBUCIÓN 2 EDIFICIO NORTE - TGD2_EDN</t>
  </si>
  <si>
    <t>8.4.28 N</t>
  </si>
  <si>
    <t>TABLERO DE DISTRIBCIÓN RED REGULADA EDIFICIO NORTE - T_REG_EDN</t>
  </si>
  <si>
    <t>8.4.29 N</t>
  </si>
  <si>
    <t>TABLERO DE DISTRIBCIÓN RED REGULADA PLANTA BAJA - T_REG_BP</t>
  </si>
  <si>
    <t>8.4.30 N</t>
  </si>
  <si>
    <t>TABLERO DE TRANSFERENCIA EDIFICIO SUR - T_TRANSF</t>
  </si>
  <si>
    <t>8.4.31 N</t>
  </si>
  <si>
    <t>TABLERO DE DISTRIBCIÓN RED REGULADA 1 EDIFICIO SUR - T_REG1_EDS</t>
  </si>
  <si>
    <t>8.4.32 N</t>
  </si>
  <si>
    <t>TABLERO DE DISTRIBCIÓN RED REGULADA 2 EDIFICIO SUR - T_REG2_EDS</t>
  </si>
  <si>
    <t>8.4.33 N</t>
  </si>
  <si>
    <t>TABLERO GENERAL DE DISTRIBUCIÓN SOTANO - TGD_S</t>
  </si>
  <si>
    <t>8.4.34 N</t>
  </si>
  <si>
    <t>TABLERO DE AUTOMÁTICOS DE 12 CIRCUITOS TIPO PESADO CON PUERTA Y CERRADURA DE CIERRE, CERRADURA SIN ESPACIO TOTALIZADOR INDUSTRIAL NTQ-412T Y BARRAJE DE TIERRA AISLADA. (SUMINISTRO E INSTALACIÓN)</t>
  </si>
  <si>
    <t xml:space="preserve">8.4.35 N </t>
  </si>
  <si>
    <t>TABLERO DE AUTOMÁTICOS DE 18 CIRCUITOS TIPO PESADO CON PUERTA Y CERRADURA DE CIERRE, CERRADURA SIN ESPACIO TOTALIZADOR INDUSTRIAL NTQ-412T Y BARRAJE DE TIERRA AISLADA. (SUMINISTRO E INSTALACIÓN)</t>
  </si>
  <si>
    <t>8.4.36 N</t>
  </si>
  <si>
    <t>TABLERO DE AUTOMÁTICOS DE 24 CIRCUITOS TIPO PESADO CON PUERTA Y CERRADURA DE CIERRE, CERRADURA SIN ESPACIO TOTALIZADOR INDUSTRIAL NTQ-412T Y BARRAJE DE TIERRA AISLADA. (SUMINISTRO E INSTALACIÓN)</t>
  </si>
  <si>
    <t>8.4.37 N</t>
  </si>
  <si>
    <t>TABLERO DE DISTRIBUCIÓN 3Ø TIPO ENCHUFABLE DE 30 CIRCUITOS, SIN ESPACIO PARA TOTALIZADOR - C3.1</t>
  </si>
  <si>
    <t>8.4.38 N</t>
  </si>
  <si>
    <t>TABLERO CONTROL DE ILUMINACIÓN 8 RELÉS ON-OFF</t>
  </si>
  <si>
    <t>8.5</t>
  </si>
  <si>
    <t>TELEVISION Y TELEFONOS</t>
  </si>
  <si>
    <t>8.5.1</t>
  </si>
  <si>
    <t>CAJA DE PASO 60X50 MAMPOSTERIA (SUMINISTRO E INSTALACIÓN)</t>
  </si>
  <si>
    <t>8.5.2</t>
  </si>
  <si>
    <t>CAJA DE PASO 10X10 (SUMINISTRO E INSTALACIÓN)</t>
  </si>
  <si>
    <t>8.5.3</t>
  </si>
  <si>
    <t>CABLE TELEFONICO 2 PARES (SUMINISTRO E INSTALACIÓN)</t>
  </si>
  <si>
    <t>8.5.4</t>
  </si>
  <si>
    <t>SALIDA PARA ANTENA DE TV EN TUBERÍA DE Ø 1/2" PVC (L=12M) (SUMINISTRO E INSTALACIÓN)</t>
  </si>
  <si>
    <t>8.5.5</t>
  </si>
  <si>
    <t>MASTIL CON CAPACETE FI=1-1/4" X 3 MTS. (SUMINISTRO E INSTALACIÓN)</t>
  </si>
  <si>
    <t>8.6</t>
  </si>
  <si>
    <t>CABLEADO ESTRUCTURADO, VOZ Y DATOS</t>
  </si>
  <si>
    <t>8.6.1</t>
  </si>
  <si>
    <t>CABLE UTP CAT 6 TENDIDO Y CERTIFICADO. INCLUYE TERMINALES RJ45 Y MARCACION (SUMINISTRO E INSTALACIÓN)</t>
  </si>
  <si>
    <t>8.6.2</t>
  </si>
  <si>
    <t>SUMINISTRO E INSTALACION DE CABLE UTP CAT 6A TENDIDO Y CERTIFICADO. INCLUYE TERMINALES RJ45 Y MARCACION (SUMINISTRO E INSTALACIÓN)</t>
  </si>
  <si>
    <t>8.6.3</t>
  </si>
  <si>
    <t>SUMINISTRO E INSTALACION FIBRA OPTICA  6 HILOS  MULTIMODO 50/125</t>
  </si>
  <si>
    <t>8.6.4</t>
  </si>
  <si>
    <t>PATCH CORD CATEGORIA 6A X 1 M CERTIFICADO (SUMINISTRO E INSTALACIÓN)</t>
  </si>
  <si>
    <t>8.6.5</t>
  </si>
  <si>
    <t>PATCH CORD CATEGORIA 6A X 3 M CERTIFICADO (SUMINISTRO E INSTALACIÓN)</t>
  </si>
  <si>
    <t>8.6.6</t>
  </si>
  <si>
    <t>SUMINISTRO E INSTALACIÓN DE SALIDA LÓGICA PARA VOZ Y DATOS SENCILLO CATEGORIA 6A. INCLUYE: JACK RJ-45 COLOR AZUL (AUTOPONCHABLE), TAPA ABATIBLE PARA PROTECCIÓN AL POLVO, FACEPLATE SENCILLO, EN CANALETA INCLUYENDO TROQUEL Y CAJA CON TAPA.  (SALIDA EN DISTANCIA HASTA 3M).</t>
  </si>
  <si>
    <t>8.6.7</t>
  </si>
  <si>
    <t>SUMINISTRO E INSTALACIÓN DE SALIDA LÓGICA PARA VOZ Y DATOS SENCILLO CATEGORIA 6A. INCLUYE: JACK RJ-45 COLOR AZUL (AUTOPONCHABLE), TAPA ABATIBLE PARA PROTECCIÓN AL POLVO, FACEPLATE SENCILLO, TUBERÍA PVC Ø3/4" Y CAJA CON TAPA.</t>
  </si>
  <si>
    <t>8.6.8</t>
  </si>
  <si>
    <t>SUMINISTRO E INSTALACIÓN DE SALIDA LÓGICA PARA VOZ Y DATOS SENCILLO CATEGORIA 6A. INCLUYE: JACK RJ-45 COLOR AZUL (AUTOPONCHABLE), TAPA ABATIBLE PARA PROTECCIÓN AL POLVO, FACEPLATE SENCILLO, TUBERÍA EMT Ø3/4" Y CAJA CON TAPA.</t>
  </si>
  <si>
    <t>8.6.9</t>
  </si>
  <si>
    <t>PATCH PANEL 24 PUERTOS CATEGORIA 6A (SUMINISTRO E INSTALACIÓN)</t>
  </si>
  <si>
    <t>8.6.10</t>
  </si>
  <si>
    <t>PATCH PANEL 48 PUERTOS CATEGORIA 6A (SUMINISTRO E INSTALACIÓN)</t>
  </si>
  <si>
    <t>8.6.11</t>
  </si>
  <si>
    <t>ACCESS POINT 3COM O EQUIVALENTE, CONEXIÓN INALAMBRICA, VELOCIDAD MINIMA 1300MBPS, BANDA DOBLE DE 2,4GHZ Y 5 GHZ, 3 PUERTOS DE CONEXIÓN, SOPORTE PARA PROTOCOLOS DE SEGURIDAD WEP, WPA, WPA2 (SUMINISTRO E INSTALACIÓN)</t>
  </si>
  <si>
    <t>8.6.12</t>
  </si>
  <si>
    <t>SALIDA PARA TOMACORRIENTE DOBLE MONOFASICA EN CANALETA, INCLUYE TROQUEL Y APARATO ELECTRICO, CONDUCTORES COBRE #12 AWG, PE, HF, FR, LS, CT Y DEMÁS ACCESORIOS NECESARIOS PARA SU CORRECTA INSTALACIÓN. (SUMINISTRO E INSTALACIÓN)</t>
  </si>
  <si>
    <t>8.6.13</t>
  </si>
  <si>
    <t>TOMACORRIENTE DOBLE  POLO A TIERRA REGULADA COLOR NARANJA EN CANALETA,  INCLUYE TROQUEL Y APARATO ELECTRICO, CONDUCTORES COBRE #12 AWG, PE, HF, FR, LS, CT Y DEMÁS ACCESORIOS NECESARIOS PARA SU CORRECTA INSTALACIÓN.</t>
  </si>
  <si>
    <t>8.6.14</t>
  </si>
  <si>
    <t>GABINETE 60X60 HOMOLOGADO (SUMINISTRO E INSTALACIÓN)</t>
  </si>
  <si>
    <t>8.6.15</t>
  </si>
  <si>
    <t>GABINETE 90X90 HOMOLOGADO INCLUYE VENTILADOR Y MULTITOMA (SUMINISTRO E INSTALACIÓN)</t>
  </si>
  <si>
    <t>8.6.16</t>
  </si>
  <si>
    <t>SUMINISTRO, TRANSPORTE, INSTALACIÓN DE MINIRACK CERRADO DE 11RU, 0.6M X 0.6M X 0.6M, FABRICADO EN ALUMINIO, COLOR NEGRO. INCLUYE ANCLAJES, FIJACIONES Y MULTITOMA PDU HORIZONTAL 120V, 15A, 8 SALIDAS. (SUMINISTRO E INSTALACIÓN)</t>
  </si>
  <si>
    <t>8.6.17</t>
  </si>
  <si>
    <t>SUMINISTRO, TRANSPORTE, INSTALACIÓN DE RACK CERRADO DE 24RU, 0.6M X 0.6M X 1.2M, FABRICADO EN ALUMINIO, COLOR NEGRO. INCLUYE ANCLAJES Y FIJACIONES EN PISO. (SUMINISTRO E INSTALACIÓN)</t>
  </si>
  <si>
    <t>8.6.18</t>
  </si>
  <si>
    <t>SWITCH 24 PUERTOS MARCA 3COM O EQUIVALENTE (SUMINISTRO E INSTALACIÓN)</t>
  </si>
  <si>
    <t>8.6.19</t>
  </si>
  <si>
    <t>SWITCH 48 PUERTOS MARCA 3COM O EQUIVALENTE (SUMINISTRO E INSTALACIÓN)</t>
  </si>
  <si>
    <t>8.6.20</t>
  </si>
  <si>
    <t>REGULADOR TRIFASICO DE 5 KVA (SUMINISTRO E INSTALACIÓN)</t>
  </si>
  <si>
    <t>8.6.21</t>
  </si>
  <si>
    <t>REGULADOR TRIFASICO DE 10 KVA (SUMINISTRO E INSTALACIÓN)</t>
  </si>
  <si>
    <t>8.6.22</t>
  </si>
  <si>
    <t>REGULADOR TRIFASICO DE 15 KVA (SUMINISTRO E INSTALACIÓN)</t>
  </si>
  <si>
    <t>8.6.23</t>
  </si>
  <si>
    <t>CERTIFICACIONES DE PUNTOS DE UTP CAT. 6A, INCLUYE REGISTRO ORIGINAL ARROJADO POR EL EQUIPO EN MEDIO MAGNÉTICO E IMPRESO, POR CADA ENLACE CERTIFICADO QUE PASE SIN RESTRICCIONES.</t>
  </si>
  <si>
    <t>8.6.24 N</t>
  </si>
  <si>
    <t>SUMINISTRO, TRANSPORTE, INSTALACIÓN DE MINIRACK CERRADO DE 36RU, FABRICADO EN ALUMINIO, COLOR NEGRO. INCLUYE ANCLAJES, FIJACIONES Y MULTITOMA PDU HORIZONTAL 120V, 15A, 8 SALIDAS. (SUMINISTRO E INSTALACIÓN)</t>
  </si>
  <si>
    <t>8.6.25 N</t>
  </si>
  <si>
    <t>SUMINISTRO, TRANSPORTE, INSTALACIÓN DE RACK CERRADO DE 18RU, FABRICADO EN ALUMINIO, COLOR NEGRO. INCLUYE ANCLAJES, FIJACIONES Y MULTITOMA PDU HORIZONTAL 120V, 15A, 8 SALIDAS. (SUMINISTRO E INSTALACIÓN)</t>
  </si>
  <si>
    <t>8.6.26 N</t>
  </si>
  <si>
    <t>SUMINISTRO E INSTALACIÓN DE MÓDULO SFP</t>
  </si>
  <si>
    <t>8.6.27 N</t>
  </si>
  <si>
    <t>PATCH CORD CATEGORIA 6A X 2 M CERTIFICADO (SUMINISTRO E INSTALACIÓN)</t>
  </si>
  <si>
    <t>8.6.28 N</t>
  </si>
  <si>
    <t>SUMINISTRO E INSTALACIÓN DE SALIDA HDMI</t>
  </si>
  <si>
    <t>8.6.29 N</t>
  </si>
  <si>
    <t>SUMINISTRO E INSTALACIÓN DE CABLE HDMI 20 METROS</t>
  </si>
  <si>
    <t>8.6.30 N</t>
  </si>
  <si>
    <t>SUMINISTRO E INSTALACIÓN DE PATCH CORD DE FIBRA MULTIMODO LC-LC 2 METROS</t>
  </si>
  <si>
    <t>8.6.31N</t>
  </si>
  <si>
    <t>SUMINISTRO E INSTALACIÓN DE SALIDA LÓGICA PARA VOZ Y DATOS DOBLE CATEGORIA 6A. INCLUYE: JACK RJ-45 COLOR AZUL (AUTOPONCHABLE), TAPA ABATIBLE PARA PROTECCIÓN AL POLVO, FACEPLATE SENCILLO, TUBERÍA PVC Ø3/4" Y CAJA CON TAPA.</t>
  </si>
  <si>
    <t>8.7</t>
  </si>
  <si>
    <t>EQUIPOS ACTIVOS</t>
  </si>
  <si>
    <t>8.7.1</t>
  </si>
  <si>
    <t>SUMINISTRO E INSTALACION DE UPS MONOFASICA DE 3KVA/2,7KW, ONDA SENO PURA, DOBLE CONVERSION</t>
  </si>
  <si>
    <t>8.7.2</t>
  </si>
  <si>
    <t>SUMINISTRO E INSTALACION DE UPS BIFASICA DE 6KVA/6KW, ONDA SENO PURA, DOBLE CONVERSION</t>
  </si>
  <si>
    <t>8.7.3</t>
  </si>
  <si>
    <t>SUMINISTRO E INSTALACION DE UPS BIFASICA DE 10KVA/10KW, ONDA SENO PURA, DOBLE CONVERSION</t>
  </si>
  <si>
    <t>8.7.4</t>
  </si>
  <si>
    <t>SUMINISTRO E INSTALACION DE UPS TRIFASICA DE 15KVA, ONDA SENO PURA, DOBLE CONVERSION</t>
  </si>
  <si>
    <t>8.7.5</t>
  </si>
  <si>
    <t>SUMINISTRO E INSTALACION DE TRANSFERENCIA MANUAL EN COFRE METALICO PARA UPS</t>
  </si>
  <si>
    <t>8.7.6N</t>
  </si>
  <si>
    <t>SUMINISTRO E INSTALACION DE UPS TRIFASICA  DE 2KVA/10KW, ONDA SENO PURA, DOBLE CONVERSION</t>
  </si>
  <si>
    <t>8.7.7N</t>
  </si>
  <si>
    <t>SUMINISTRO E INSTALACION DE UPS TRIFASICA DE 10KVA/10KW, ONDA SENO PURA, DOBLE CONVERSION</t>
  </si>
  <si>
    <t>8.7.8N</t>
  </si>
  <si>
    <t>SUMINISTRO E INSTALACION DE UPS TRIFASICA DE 20KVA/10KW, ONDA SENO PURA, DOBLE CONVERSION</t>
  </si>
  <si>
    <t>8.8</t>
  </si>
  <si>
    <t>PUESTA A TIERRA Y PROTECCIÓN CONTRA DESCARGAS ATMOSFÉRICAS</t>
  </si>
  <si>
    <t>8.8.1</t>
  </si>
  <si>
    <t>SUMINISTRO E INSTALACION DE UN KIT DE MONTAJE PARA PUNTA CAPTADORA COMPUESTO DE LOS SIGUIENTES ELEMENTOS: BASE EN BRONCE CON TORNILLOS DE FIJACIÓN A LA SUPERFICIE DE CONCRETO. PUNTA CAPTADORA FRANKLIN DE 0.6 M. DE ALTURA. EN ACERO INOXIDABLE DE Ø 3/8 “ TIPO 1 “. ABRAZADERA PARA FIJACIÓN DE CABLE</t>
  </si>
  <si>
    <t>8.8.2</t>
  </si>
  <si>
    <t>SUMINISTRO E INSTALACION DE UN KIT DE MONTAJE PARA PUNTA CAPTADORA COMPUESTO DE LOS SIGUIENTES ELEMENTOS: BASE EN BRONCE CON TORNILLOS DE FIJACIÓN A LA SUPERFICIE DE CONCRETO. PUNTA CAPTADORA FRANKLIN DE 0.80 M. DE ALTURA. EN ACERO INOXIDABLE DE Ø 3/8 “ TIPO 1 “. ABRA</t>
  </si>
  <si>
    <t>8.8.3</t>
  </si>
  <si>
    <t>SUMINISTRO E INSTALACION DE UN KIT DE MONTAJE PARA PUNTA CAPTADORA COMPUESTO DE LOS SIGUIENTES ELEMENTOS: BASE EN BRONCE CON TORNILLOS DE FIJACIÓN A LA SUPERFICIE DE CONCRETO. PUNTA CAPTADORA FRANKLIN DE 1.00 M. DE ALTURA. EN ACERO INOXIDABLE DE Ø 3/8 “ TIPO 1 “. ABRA</t>
  </si>
  <si>
    <t>8.8.4</t>
  </si>
  <si>
    <t>SUMINISTRO, TRANSPORTE E INSTALACIÓN DE CABLE DE ALUMINIO DESNUDO 1/0 AWG, PARA ANILLO SUPERIOR Y BAJANTE DE PUESTA A TIERRA, INCLUYE SOPORTES TIPO CLIP Y CONECTORES</t>
  </si>
  <si>
    <t>8.8.5</t>
  </si>
  <si>
    <t>SUMINISTRO E INSTALACION DE TUBERÍA Ø 1” GALVANIZADO IMC EMBEBIDO EN LAS COLUMNAS DE CONCRETO, DESDE LA CUBIERTA HASTA EL TERRENO.</t>
  </si>
  <si>
    <t>8.8.6</t>
  </si>
  <si>
    <t>SUMINISTRO E INSTALACION DE CAJA 10X30 PARA USO EN INTEMPERIE, INCLUYE ACCESORIOS Y FIJACION</t>
  </si>
  <si>
    <t>8.8.7</t>
  </si>
  <si>
    <t>SUMINISTRO E INSTALACION DE CABLE DE COBRE DESNUDO 2/0 AWG PARA MALLA PUESTA A TIERRA PARA ANILLO INFERIOR E INTERCONEXIONES</t>
  </si>
  <si>
    <t>8.8.8</t>
  </si>
  <si>
    <t>SUMINISTRO E INSTALACION DE CONEXIÓN EXOTÉRMICA VARILLA-CABLE. INCLUYE SUMINISTRO DE MOLDE FUNDENTE Y DEMÁS ACCESORIOS.</t>
  </si>
  <si>
    <t>8.8.9</t>
  </si>
  <si>
    <t xml:space="preserve">SUMINISTRO E INSTALACION DE CAJA DE INSPECCION PARA ELECTRODO DE PUESTA A TIERRA 30 X 30. INCLUYE MARCO Y TAPA </t>
  </si>
  <si>
    <t>8.8.10</t>
  </si>
  <si>
    <t>MALLA A TIERRA PARA PARARAYOS COMPUESTA CON TRES (3) VARILLAS DE PUESTA A TIERRA DE COBRE DE 5/8 X 2,44 MTS, UNIDAS ENTRE SI CON CABLE NO. 2 DE CU DESNUDO. LA UNÓN ENTRE VARILLA Y CABLE SERÁ CON SOLDADURA EXOTÉRMICA CAD WELD O SIMILAR</t>
  </si>
  <si>
    <t>8.8.11 N</t>
  </si>
  <si>
    <t>SUMINISTRO E INSTALACIÓN DE BARRAJE PARA EQUIPOTENCIALIZACIÓN DE TIERRAS, UBICADO EN SUBESTACIÓN EN CAJA DE PASO METELICA DE 40X40CM.</t>
  </si>
  <si>
    <t>8.8.12 N</t>
  </si>
  <si>
    <t>BARRAJE DE PUESTA A TIERRA PARA EQUIPOTENCIALIZAR GABINETES TMGB 50X10X0.635CM</t>
  </si>
  <si>
    <t>8.8.13 N</t>
  </si>
  <si>
    <t>SUMINISTRO E INSTALACIÓN DE CONDUCTOR CU DESNUDO 3/0 AWG EN TUBERIA PVC 1" INCLUYE EXCAVACIÓN, PARA INTERCONEXIÓN DE TMGB CON TGB EN CUARTO DE VYD - RACK NO. 6</t>
  </si>
  <si>
    <t>8.8.14 N</t>
  </si>
  <si>
    <t>SUMINISTRO E INSTALACIÓN DE CONDUCTOR CU DESNUDO 3/0 AWG EN TUBERIA EMT 1", PARA INTERCONEXIÓN DE TGB RACK NO. 2 CON TGB RACK NO. 3, 4 Y 5</t>
  </si>
  <si>
    <t>8.8.15 N</t>
  </si>
  <si>
    <t xml:space="preserve">SIMINISTRO E INSTALACIÓN ALAMBRON  AL 8MM INCLUYE SOPORTE </t>
  </si>
  <si>
    <t>8.8.16 N</t>
  </si>
  <si>
    <t>CONECTOR AL-AL EN T, CRUZ O PARALELO PARA UNIÓN DE TRAMOS DE ALAMBRÓN Y PUNTA DE CAPTACIÓN</t>
  </si>
  <si>
    <t>8.8.17 N</t>
  </si>
  <si>
    <t>CAJA PARA INSPECCIÓN BIMETÁLICA 14X14X7CM</t>
  </si>
  <si>
    <t>8.8.18 N</t>
  </si>
  <si>
    <t>CONECTOR BIMETALICO AL-CU 2/0 AWG</t>
  </si>
  <si>
    <t>8.8.19 N</t>
  </si>
  <si>
    <t>VARILLA DE PUESTA A TIERRA CU 5/8X2.4M - ELECTROLITICA PARA CONTRAPESO DE BAJANTES</t>
  </si>
  <si>
    <t>8.8.20 N</t>
  </si>
  <si>
    <t>SUMINISTRO E INSTALACION DE UN KIT DE MONTAJE PARA PUNTA CAPTADORA COMPUESTO DE LOS SIGUIENTES ELEMENTOS: BASE EN BRONCE CON TORNILLOS DE FIJACIÓN A LA SUPERFICIE DE CONCRETO. PUNTA CAPTADORA FRANKLIN DE 1,20 M. DE ALTURA. EN ACERO INOXIDABLE DE Ø 3/8 “ TIPO 1 “. ABRA</t>
  </si>
  <si>
    <t>8.8.21 N</t>
  </si>
  <si>
    <t>SUMINISTRO E INSTALACION DE UN KIT DE MONTAJE PARA PUNTA CAPTADORA COMPUESTO DE LOS SIGUIENTES ELEMENTOS: BASE EN BRONCE CON TORNILLOS DE FIJACIÓN A LA SUPERFICIE DE CONCRETO. PUNTA CAPTADORA FRANKLIN DE 2.00 M. DE ALTURA. EN ACERO INOXIDABLE DE Ø 3/8 “ TIPO 1 “. ABRA</t>
  </si>
  <si>
    <t>8.8.22 N</t>
  </si>
  <si>
    <t>MALLA A TIERRA PARA PARARAYOS COMPUESTA CON CUATRO (4) VARILLAS DE PUESTA A TIERRA DE COBRE DE 5/8 X 2,44 MTS, UNIDAS ENTRE SI CON CABLE NO. 2 DE CU DESNUDO. LA UNÓN ENTRE VARILLA Y CABLE SERÁ CON SOLDADURA EXOTÉRMICA CAD WELD O SIMILAR</t>
  </si>
  <si>
    <t>8.8.23 N</t>
  </si>
  <si>
    <t>SUMINISTRO E INSTALACIÓN DE POSTE METALICO DE 6 METROS DE 2" ANCLADO A PLACA (INCLUYE ELEMENTOS DE FIJACIÓN)</t>
  </si>
  <si>
    <t>8.9</t>
  </si>
  <si>
    <t>PUESTA A TIERRA SUBESTACION Y TABLEROS</t>
  </si>
  <si>
    <t>8.9.1</t>
  </si>
  <si>
    <t>ABRAZADERAS DE BRONCE PARA SOPORTAR EL CABLE AL MURO DE CONCRETO APROBADAS PARA INTEMPERIE. (SUMINISTRO E INSTALACIÓN)</t>
  </si>
  <si>
    <t>8.9.2</t>
  </si>
  <si>
    <t>GRAPA DERIVACIÓN EN T DE BRONCE PARA SOPORTAR EL CABLE AL MURO DE CONCRETO APROBADAS PARA INTEMPERIE. (SUMINISTRO E INSTALACIÓN)</t>
  </si>
  <si>
    <t>8.9.3</t>
  </si>
  <si>
    <t>GRAPA CUADRADA DE BRONCE PARA SOPORTAR EL CABLE AL MURO DE CONCRETO APROBADAS PARA INTEMPERIE. (SUMINISTRO E INSTALACIÓN)</t>
  </si>
  <si>
    <t>8.9.4</t>
  </si>
  <si>
    <t>TIERRA ARMARIO MEDIDORES 1 VARILLA Y CABLE NO. 2 (SUMINISTRO E INSTALACIÓN)</t>
  </si>
  <si>
    <t>8.9.5</t>
  </si>
  <si>
    <t>TIERRA TABLERO GRAL. DIST. 1 VARILLA Y CABLE 1/0 (SUMINISTRO E INSTALACIÓN)</t>
  </si>
  <si>
    <t>8.9.6</t>
  </si>
  <si>
    <t>TIERRA SUBESTACION CAPSULADA CON TRES VARILLAS CW Y DEMAS ACCESORIOS (SUMINISTRO E INSTALACIÓN)</t>
  </si>
  <si>
    <t>8.9.7</t>
  </si>
  <si>
    <t>TIERRA SUBESTACION LOCAL O PEDESTAL CON TRES VARILLAS CW Y DEMAS ACCESORIOS (SUMINISTRO E INSTALACIÓN)</t>
  </si>
  <si>
    <t>8.9.8 N</t>
  </si>
  <si>
    <t>TIERRA TABLERO CABLE 3/0 AWG (SUMINISTRO E INSTALACIÓN)</t>
  </si>
  <si>
    <t>8.10</t>
  </si>
  <si>
    <t>CANALIZACION ELECTRICA</t>
  </si>
  <si>
    <t>8.10.1</t>
  </si>
  <si>
    <t>TENDIDO CANALIZACION ELECTRICA SUBTERRANEA TUBERIA PVC TIPO DUCTO ELECTRICO DB 1 X 1"  PVC (SUMINISTRO E INSTALACIÓN)</t>
  </si>
  <si>
    <t>8.10.2</t>
  </si>
  <si>
    <t>TENDIDO CANALIZACION ELECTRICA SUBTERRANEA TUBERIA PVC TIPO DUCTO ELECTRICO DB 1 X 2"  PVC (SUMINISTRO E INSTALACIÓN)</t>
  </si>
  <si>
    <t>8.10.3</t>
  </si>
  <si>
    <t>TENDIDO CANALIZACION ELECTRICA SUBTERRANEA TUBERIA PVC TIPO DUCTO ELECTRICO DB 1 X 3" PVC (SUMINISTRO E INSTALACIÓN)</t>
  </si>
  <si>
    <t>8.10.4</t>
  </si>
  <si>
    <t>TENDIDO CANALIZACION ELECTRICA SUBTERRANEA TUBERIA PVC TIPO DUCTO ELECTRICO DB 2 X 2"  PVC (SUMINISTRO E INSTALACIÓN)</t>
  </si>
  <si>
    <t>8.10.5</t>
  </si>
  <si>
    <t>TENDIDO CANALIZACION ELECTRICA SUBTERRANEA TUBERIA PVC TIPO DUCTO ELECTRICO DB 2 X 3"  PVC (SUMINISTRO E INSTALACIÓN)</t>
  </si>
  <si>
    <t>8.10.6</t>
  </si>
  <si>
    <t>TENDIDO CANALIZACION ELECTRICA SUBTERRANEA TUBERIA PVC TIPO DUCTO ELECTRICO DB 2 X 4"  PVC (SUMINISTRO E INSTALACIÓN)</t>
  </si>
  <si>
    <t>8.10.7</t>
  </si>
  <si>
    <t>TENDIDO CANALIZACION ELECTRICA SUBTERRANEA TUBERIA PVC TIPO DUCTO ELECTRICO DB 4 X 4"  PVC (SUMINISTRO E INSTALACIÓN)</t>
  </si>
  <si>
    <t>8.10.8 N</t>
  </si>
  <si>
    <t>TENDIDO CANALIZACION ELECTRICA SUBTERRANEA TUBERIA PVC TIPO DUCTO ELECTRICO DB 4 X 6"  PVC (SUMINISTRO E INSTALACIÓN)</t>
  </si>
  <si>
    <t>8.10.9 N</t>
  </si>
  <si>
    <t>TENDIDO CANALIZACION ELECTRICA SUBTERRANEA TUBERIA PVC TIPO DUCTO ELECTRICO DB 6 X6"  PVC (SUMINISTRO E INSTALACIÓN)</t>
  </si>
  <si>
    <t>8.10.10 N</t>
  </si>
  <si>
    <t>CANALIZACIÓN RED SUBTERRÁNEA DE MT, 2Ø6" IMC</t>
  </si>
  <si>
    <t>8.11</t>
  </si>
  <si>
    <t>CAMARAS DE INSPECCION</t>
  </si>
  <si>
    <t>8.11.1</t>
  </si>
  <si>
    <t>CAJA DE INSPECCION EN MAMPOSTERIA TIPO CS274 CODENSA CON MARCO Y TAPA 71.5X71.5 (SUMINISTRO E INSTALACIÓN)</t>
  </si>
  <si>
    <t>8.11.2</t>
  </si>
  <si>
    <t>CAJA DE INSPECCION EN MAMPOSTERIA TIPO CS276 CODENSA CON MARCO Y TAPA 161X130.5 (SUMINISTRO E INSTALACIÓN)</t>
  </si>
  <si>
    <t>8.11.3</t>
  </si>
  <si>
    <t>CAJA DE PASO METÁLICA TIPO AE-287</t>
  </si>
  <si>
    <t>8.11.4 N</t>
  </si>
  <si>
    <t>SUMINISTRO E INSTALACIÓN DE LAMINA DE ALFAJOR PARA CÁRCAMO DE 50CM (ANCHO), INCLUYE CONDUCTOR DE CU DESNUDO PARA ETERIZAR.</t>
  </si>
  <si>
    <t>8.11.5 N</t>
  </si>
  <si>
    <t>SUMINISTRO E INSTALACIÓN DE LAMINA DE ALFAJOR PARA CÁRCAMO DE 90CM (ANCHO), INCLUYE CONDUCTOR DE CU DESNUDO PARA ATERRIZAR.</t>
  </si>
  <si>
    <t>8.11.6 N</t>
  </si>
  <si>
    <t>SUMINISTRO E INSTALACIÓN DE LAMINA DE ALFAJOR PARA CÁRCAMO DE 110CM (ANCHO), INCLUYE CONDUCTOR DE CU DESNUDO PARA ATERRIZAR.</t>
  </si>
  <si>
    <t>8.11.7 N</t>
  </si>
  <si>
    <t>SUMINISTRO E INSTALACIÓN DE LAMINA DE ALFAJOR PARA CARCAMO DE 110CM (ANCHO), INLCUYE CONDUCTOR DE CU DESNUDO PARA ETERRIZAR.</t>
  </si>
  <si>
    <t>8.11.8 N</t>
  </si>
  <si>
    <t>CAJA DE INSPECCION EN MAMPOSTERIA TIPO CS280 CODENSA CON MARCO Y TAPA 161X130.5 (SUMINISTRO E INSTALACIÓN)</t>
  </si>
  <si>
    <t>8.12</t>
  </si>
  <si>
    <t>POSTES DE CONCRETO</t>
  </si>
  <si>
    <t>8.12.1</t>
  </si>
  <si>
    <t>SUMINISTRO E INSTALACIÓN  DE POSTE DE CONCRETO PRETENSADO DE 8 MTS- 510 KG (INCLUYE  AHOYADO, IZAJE Y PLOMADA)</t>
  </si>
  <si>
    <t>8.12.2</t>
  </si>
  <si>
    <t>SUMINISTRO E INSTALACIÓN  DE POSTE DE CONCRETO PRETENSADO DE 8 MTS- 750 KG (INCLUYE  AHOYADO, IZAJE Y PLOMADA)</t>
  </si>
  <si>
    <t>8.12.3</t>
  </si>
  <si>
    <t>SUMINISTRO E INSTALACIÓN  DE POSTE DE CONCRETO PRETENSADO DE 8 MTS- 1050 KG (INCLUYE  AHOYADO, IZAJE Y PLOMADA)</t>
  </si>
  <si>
    <t>8.12.4</t>
  </si>
  <si>
    <t>SUMINISTRO E INSTALACIÓN  DE POSTE DE CONCRETO PRETENSADO DE 10 MTS- 510 KG (INCLUYE  AHOYADO, IZAJE Y PLOMADA)</t>
  </si>
  <si>
    <t>8.12.5</t>
  </si>
  <si>
    <t>SUMINISTRO E INSTALACIÓN  DE POSTE DE CONCRETO PRETENSADO DE 10 MTS- 750 KG (INCLUYE  AHOYADO, IZAJE Y PLOMADA)</t>
  </si>
  <si>
    <t>8.12.6</t>
  </si>
  <si>
    <t>SUMINISTRO E INSTALACIÓN  DE POSTE DE CONCRETO PRETENSADO DE 10 MTS- 1050 KG (INCLUYE  AHOYADO, IZAJE Y PLOMADA)</t>
  </si>
  <si>
    <t>8.12.7</t>
  </si>
  <si>
    <t>SUMINISTRO E INSTALACIÓN  DE POSTE DE CONCRETO PRETENSADO DE 12 MTS- 510 KG (INCLUYE  AHOYADO, IZAJE Y PLOMADA)</t>
  </si>
  <si>
    <t>8.12.8</t>
  </si>
  <si>
    <t>SUMINISTRO E INSTALACIÓN  DE POSTE DE CONCRETO PRETENSADO DE 12 MTS- 750 KG (INCLUYE  AHOYADO, IZAJE Y PLOMADA)</t>
  </si>
  <si>
    <t>8.12.9</t>
  </si>
  <si>
    <t>SUMINISTRO E INSTALACIÓN  DE POSTE DE CONCRETO PRETENSADO DE 12 MTS- 1050 KG (INCLUYE  AHOYADO, IZAJE Y PLOMADA)</t>
  </si>
  <si>
    <t>8.13</t>
  </si>
  <si>
    <t>TRANSFORMADORES</t>
  </si>
  <si>
    <t>8.13.1</t>
  </si>
  <si>
    <t>SUMINISTRO E INSTALACION DE SUBESTACION ELECTRICA EN POSTE 30 KVA. INCLUYE SOPORTES, ACCESORIOS, PUESTA TIERRA Y PROTECCIONES. NORMAS SEGÚN OPERADOR DE RED LOCAL. CERTIFICACION RETIE</t>
  </si>
  <si>
    <t>8.13.2</t>
  </si>
  <si>
    <t>SUMINISTRO E INSTALACION DE SUBESTACION ELECTRICA EN POSTE 45 KVA. INCLUYE SOPORTES, ACCESORIOS , PUESTA TIERRA Y PROTECCIONES. NORMAS SEGÚN OPERADOR DE RED LOCAL. CERTIFICACION RETIE</t>
  </si>
  <si>
    <t>8.13.3</t>
  </si>
  <si>
    <t>SUMINISTRO E INSTALACION DE SUBESTACION ELECTRICA EN POSTE 75 KVA. INCLUYE SOPORTES, ACCESORIOS , PUESTA TIERRA Y PROTECCIONES. NORMAS SEGÚN OPERADOR DE RED LOCAL. CERTIFICACION RETIE</t>
  </si>
  <si>
    <t>8.13.4</t>
  </si>
  <si>
    <t>SUMINISTRO E INSTALACION DE SUBESTACION ELECTRICA 112,5 KVA. INCLUYE CELDA DE ENTRADA Y SALIDA M.T., CELDA DE PROTECCION DEL TRANSFORMADOR, CELDA DEL TRANSFORMADOR, CELDA DE MEDIDA BT, EQUIPOS ACCESORIOS , PUESTA TIERRA Y CONEXIONES. NORMAS SEGÚN OPERADOR DE RED LOCAL. CERTIFICACION RETIE</t>
  </si>
  <si>
    <t>8.13.5</t>
  </si>
  <si>
    <t>SUMINISTRO E INSTALACION DE SUBESTACION ELECTRICA 150 KVA. INCLUYE CELDA DE ENTRADA Y SALIDA M.T., CELDA DE PROTECCION DEL TRANSFORMADOR, CELDA DEL TRANSFORMADOR, CELDA DE MEDIDA BT, EQUIPOS ACCESORIOS, PUESTA TIERRA Y CONEXIONES. NORMAS SEGÚN OPERADOR DE RED LOCAL. CERTIFICACION RETIE</t>
  </si>
  <si>
    <t>8.13.6</t>
  </si>
  <si>
    <t>SUMINISTRO E INSTALACION DE SUBESTACION ELECTRICA 225 KVA. INCLUYE CELDA DE ENTRADA Y SALIDA M.T., CELDA DE PROTECCION DEL TRANSFORMADOR, CELDA DEL TRANSFORMADOR, CELDA DE MEDIDA BT, EQUIPOS ACCESORIOS, PUESTA TIERRA Y CONEXIONES. NORMAS SEGÚN OPERADOR DE RED LOCAL. CERTIFICACION RETIE</t>
  </si>
  <si>
    <t>8.13.7 N</t>
  </si>
  <si>
    <t>SUMINISTRO E INSTALACION DE TRANSFORMADOR 3Ø, TIPO SECO, CLASE H, 300 KVA, 11.4KV/208V, DYN 5. INCLUYE CELDA DE PROTECCIÓN Y DPS 10 KA, 12 KV.</t>
  </si>
  <si>
    <t>8.14</t>
  </si>
  <si>
    <t>REVISIÓN GENERAL ELÉCTRICA</t>
  </si>
  <si>
    <t>8.14.1</t>
  </si>
  <si>
    <t>REVISIÓN Y REPARACIÓN DE PUNTO ELÉCTRICO (INC. CAMBIO DE APARATOS)</t>
  </si>
  <si>
    <t>8.15</t>
  </si>
  <si>
    <t>ARMARIOS Y EQUIPOS DE MEDIDA</t>
  </si>
  <si>
    <t>8.15.1</t>
  </si>
  <si>
    <t>CELDA TRIPLEX ENTRADA Y SALIDA 15 KV. NORMA CTS506-2. INC. FUSIBLES DE PROTECCION. CERTIFICACION RETIE</t>
  </si>
  <si>
    <t>8.15.2 N</t>
  </si>
  <si>
    <t>CELDA DE MEDIA TENSIÓN CON ACCESO DIRECTO SIN REJAS NI PUERTAS SEGÚN DECRETO 100 DISTRITO DE BOGOTÁ, ENTRADA, SALIDA, SALIDA. UBICADA EN CUANTO MT EN FACHADA.</t>
  </si>
  <si>
    <t>8.15.3 N</t>
  </si>
  <si>
    <t>CELDA DE MEDIDA EN MT 11,4 KV AE 325, TENER EN CUENTA EL SUMINISTRO DE MEDIDOR.</t>
  </si>
  <si>
    <t>8.15.4 N</t>
  </si>
  <si>
    <t>CELDA DE PROTECCIÓN  MT 11,4 KV, CTS 503-3, INCLUYE FUSIBLE TIPO HH 40A.</t>
  </si>
  <si>
    <t>8.15.5 N</t>
  </si>
  <si>
    <t xml:space="preserve">SUMINISTRO E INSTALACION DE CELDA DE TRANSFORMADOR </t>
  </si>
  <si>
    <t>8.15.6 N</t>
  </si>
  <si>
    <t>DPS 15 KV 10 KA OXIDO METÁLICO</t>
  </si>
  <si>
    <t>JG</t>
  </si>
  <si>
    <t>8.15.7 N</t>
  </si>
  <si>
    <t>TERMINAL PREFORMADO TIPO INTERIOR JUEGO POR 3 UNIDADES</t>
  </si>
  <si>
    <t>8.15.8 N</t>
  </si>
  <si>
    <t>CABLE 3 X 185MM² AL 15 KV  XLPE</t>
  </si>
  <si>
    <t>ml</t>
  </si>
  <si>
    <t>8.16</t>
  </si>
  <si>
    <t>APARATOS ELÉCTRICOS 
(INCLUYE SUM E INSTALACIÓN -SOLO APLICA PARA CAMBIOS O MEJORAMIENTOS)</t>
  </si>
  <si>
    <t>8.16.1</t>
  </si>
  <si>
    <t>BOTON TIMBRE AVE 605 (SUMINISTRO E INSTALACIÓN)</t>
  </si>
  <si>
    <t>8.16.2</t>
  </si>
  <si>
    <t>BOTON TIMBRE 800 PARA PISOS805 (SUMINISTRO E INSTALACIÓN)</t>
  </si>
  <si>
    <t>8.16.3</t>
  </si>
  <si>
    <t>BOTON TIMBRE ABITARE LUZ PILOTO 1905-LP3033 (SUMINISTRO E INSTALACIÓN)</t>
  </si>
  <si>
    <t>8.16.4</t>
  </si>
  <si>
    <t>TIMBRE CAMPANA + TAPA  MAX. (SUMINISTRO E INSTALACIÓN)</t>
  </si>
  <si>
    <t>8.16.5</t>
  </si>
  <si>
    <t>TIMBRE CAMPANA KORAL/NEXKR040BK (SUMINISTRO E INSTALACIÓN)</t>
  </si>
  <si>
    <t>8.16.6</t>
  </si>
  <si>
    <t>CONMUTABLE SENC. BLC.DEKO L/NEX DK-2B+DKT2B (SUMINISTRO E INSTALACIÓN)</t>
  </si>
  <si>
    <t>8.16.7</t>
  </si>
  <si>
    <t>CONMUTABLE SENC. CLAS.C L/NEX LX-020C (SUMINISTRO E INSTALACIÓN)</t>
  </si>
  <si>
    <t>8.16.8</t>
  </si>
  <si>
    <t>CONMUTABLE SENC. PIL.CLAS. L/NEXLX-020CL (SUMINISTRO E INSTALACIÓN)</t>
  </si>
  <si>
    <t>8.16.9</t>
  </si>
  <si>
    <t>INTERRUPTOR 4 VIAS AVE604-31323 (SUMINISTRO E INSTALACIÓN)</t>
  </si>
  <si>
    <t>8.16.10</t>
  </si>
  <si>
    <t>INTERRUPTOR DOBLE 200211 (SUMINISTRO E INSTALACIÓN)</t>
  </si>
  <si>
    <t>8.16.11</t>
  </si>
  <si>
    <t>INTERRUPTOR DOBLE 600 AVE611 (SUMINISTRO E INSTALACIÓN)</t>
  </si>
  <si>
    <t>8.16.12</t>
  </si>
  <si>
    <t>INTERRUPTOR DOBLE ABITARE LUZ911 LP (SUMINISTRO E INSTALACIÓN)</t>
  </si>
  <si>
    <t>8.16.13</t>
  </si>
  <si>
    <t>INTERRUPTOR TRIPLE 600 AVE613 (SUMINISTRO E INSTALACIÓN)</t>
  </si>
  <si>
    <t>8.16.14</t>
  </si>
  <si>
    <t>INTERRUPTOR TRIPLE FOSF AVE9913 (SUMINISTRO E INSTALACIÓN)</t>
  </si>
  <si>
    <t>8.16.15</t>
  </si>
  <si>
    <t>INTERRUPTOR TRIPLE MARFIL LUZ913 LP (SUMINISTRO E INSTALACIÓN)</t>
  </si>
  <si>
    <t>8.16.16</t>
  </si>
  <si>
    <t>INTERRUPTOR SENC 600  AVE601 (SUMINISTRO E INSTALACIÓN)</t>
  </si>
  <si>
    <t>8.16.17</t>
  </si>
  <si>
    <t>INTERRUPTOR SENC CLAS.C      L/NEX   LX-010C (SUMINISTRO E INSTALACIÓN)</t>
  </si>
  <si>
    <t>8.16.18</t>
  </si>
  <si>
    <t>INTERRUPTOR SENC CON LUZ1001-LP (SUMINISTRO E INSTALACIÓN)</t>
  </si>
  <si>
    <t>8.16.19</t>
  </si>
  <si>
    <t>TOMA DOBLE AMERICANA 600 POLO666 -N (SUMINISTRO E INSTALACIÓN)</t>
  </si>
  <si>
    <t>8.16.20</t>
  </si>
  <si>
    <t>TOMA DOBLE AMERICANA ABITARE9966-N (SUMINISTRO E INSTALACIÓN)</t>
  </si>
  <si>
    <t>8.16.21</t>
  </si>
  <si>
    <t>TOMA DOBLE AMERICANA FOSF AVE9966 (SUMINISTRO E INSTALACIÓN)</t>
  </si>
  <si>
    <t>8.16.22</t>
  </si>
  <si>
    <t>SUMINISTRO, TRANSPORTE E INSTALACIÓN DE CAJA DE PASO METÁLICA (12 X 12 X 5)CM. INCLUYE ACCESORIOS PARA SU CORRECTA INSTALACIÓN.</t>
  </si>
  <si>
    <t>8.16.23</t>
  </si>
  <si>
    <t>SUMINISTRO, TRANSPORTE E INSTALACION DE DE CAJA 40 X 40 DE PASO, INCLUYE MATERIAL Y TODOS LOS ELEMENTOS NECESARIOS PARA SU CORRECTO FUNCIONAMIENTO</t>
  </si>
  <si>
    <t>8.16.24</t>
  </si>
  <si>
    <t>SUMINISTRO , TRANSPORTE E INSTALACIÓN DE BATERIA SELLADA 12V-12AH</t>
  </si>
  <si>
    <t>8.16.25 N</t>
  </si>
  <si>
    <t>SUMINISTRO E INSTALACIÓN PLANTA ELÉCTRICA 50 KVA</t>
  </si>
  <si>
    <t>8.17</t>
  </si>
  <si>
    <t>SEÑALETICA</t>
  </si>
  <si>
    <t>8.17.1</t>
  </si>
  <si>
    <t>SUMINISTRO E INSTALACIÓN DE AVISO PREVENTIVO ACRILICO FOTOLUMINISCENTE DE PELIGRO RIESGO ELÉCTRICO Y RUTAS DE EVACUACION SEGÚN NORMA</t>
  </si>
  <si>
    <t>8.17.2 N</t>
  </si>
  <si>
    <t>SEÑALIZACION SP-47A/SR-30</t>
  </si>
  <si>
    <t>8.17.3 N</t>
  </si>
  <si>
    <t xml:space="preserve">SEÑALIZACION SR-02 - CEDA EL PASO </t>
  </si>
  <si>
    <t>8.17.4 N</t>
  </si>
  <si>
    <t>SEÑALIZACION DCH</t>
  </si>
  <si>
    <t>8.17.5 N</t>
  </si>
  <si>
    <t>SEÑALIZACION CHEVRON</t>
  </si>
  <si>
    <t>8.17.6 N</t>
  </si>
  <si>
    <t>SEÑALIZACIÓN HORIZONTAL (LINEA AMARILLA DISCONTINUA)</t>
  </si>
  <si>
    <t>8.17.7 N</t>
  </si>
  <si>
    <t>SEÑALIZACIÓN HORIZONTAL (LINEA AMARILLA CONTINUA)</t>
  </si>
  <si>
    <t>8.17.8 N</t>
  </si>
  <si>
    <t>SEÑALIZACION PICTOGRAMA</t>
  </si>
  <si>
    <t>8.17.9 N</t>
  </si>
  <si>
    <t>AVISOS NOMBRE COLEGIO (INCLUYE NOMBRE COLEGIO Y PREESCOLAR)</t>
  </si>
  <si>
    <t>8.18</t>
  </si>
  <si>
    <t>SISTEMA DE DETECCION DE INCENDIOS Y ALERTA TEMPRANA</t>
  </si>
  <si>
    <t>8.18.1</t>
  </si>
  <si>
    <t>SUMINISTRO E INSTALACION DE PANEL DE CONTROL DE ALARMA DE INCENDIOS (FACP), MAX 4 LAZOS, CON UN LAZO DE 250 INSTALADO DE FABRICA, CAP MAX 1000 PT, 4 NACS, ROJO, BATERÍA 12V, INCLUYE PROGRAMACIÓN. MARCA LEXAN, BOSCH O EQUIVALENTE</t>
  </si>
  <si>
    <t>8.18.2</t>
  </si>
  <si>
    <t>SUMINISTRO E INSTALACION DETECTOR DE HUMO INTELIGENTE OPTICO, INCLUYE BASE. MARCA LEXAN, BOSCH O EQUIVALENTE</t>
  </si>
  <si>
    <t>8.18.3</t>
  </si>
  <si>
    <t>SUMINISTRO E INSTALACION DETECTOR DE GAS MARCA LEXAN, BOSCH O EQUIVALENTE</t>
  </si>
  <si>
    <t>8.18.4</t>
  </si>
  <si>
    <t>SUMINISTRO E INSTALACION ESTACION MANUAL DOBLE ACCION, SWITCH ROTATIVO MARCA LEXAN, BOSCH O EQUIVALENTE</t>
  </si>
  <si>
    <t>8.18.5</t>
  </si>
  <si>
    <t>SUMINISTRO E INSTALACION SIRENA ESTROBO DE MURO CON BASE, 12-110 CD, COLOR ROJO, MARCADA "FUEGO", MARCA LEXAN, BOSCH O EQUIVALENTE</t>
  </si>
  <si>
    <t>8.18.6</t>
  </si>
  <si>
    <t>SUMINISTRO E INSTALACION MINI MODULO DE ENTRADA ANALOGA SENCILLA (M.M)</t>
  </si>
  <si>
    <t>8.18.7</t>
  </si>
  <si>
    <t>SUMINISTRO E INSTALACION DE CABLE FPLR 2X16 AWG, 2 CONDUCTORES, SIN BLINDAR, DE COLOR ROJO</t>
  </si>
  <si>
    <t>8.18.8</t>
  </si>
  <si>
    <t>SUMINISTRO E INSTALACION DE CABLE 2X16 BLINDADO FPL (ENTERRADO DIRECTO) COLOR NEGRO</t>
  </si>
  <si>
    <t>8.18.9</t>
  </si>
  <si>
    <t>SUMINISTRO, TRANSPORTE E INSTALACIÓN DETECTOR TÉRMICO DIRECCIONABLE INCLUYE BASE</t>
  </si>
  <si>
    <t>8.18.10</t>
  </si>
  <si>
    <t>SUMINISTRO, TRANSPORTE E INSTALACIÓN DE DETECTOR FOTOELÉCTRICO DIRECCIONABLE INCLUYE BASE CONVENCIONAL</t>
  </si>
  <si>
    <t>8.18.11 N</t>
  </si>
  <si>
    <t>SUMINISTRO, TRANSPORTE E INSTALACIÓN DETECTOR OPTICO TÉRMICO DIRECCIONABLE INCLUYE BASE</t>
  </si>
  <si>
    <t>8.18.12 N</t>
  </si>
  <si>
    <t>SUMINISTRO, TRANSPORTE E INSTALACIÓN DE TRASMISOR RECEPTOR BEAM DETECTOR</t>
  </si>
  <si>
    <t>8.18.13 N</t>
  </si>
  <si>
    <t>SUMINISTRO, TRANSPORTE E INSTALACIÓN DE  FUENTE REMOTA ALIMENTACION NAC´S</t>
  </si>
  <si>
    <t>8.18.14 N</t>
  </si>
  <si>
    <t>SUMINISTRO, TRANSPORTE E INSTALACIÓN DE  MODULO DE CONTROL</t>
  </si>
  <si>
    <t>8.18.15 N</t>
  </si>
  <si>
    <t>SUMINISTRO, TRANSPORTE E INSTALACIÓN DE MODULO DE MONITOREO (PREVISTOS)</t>
  </si>
  <si>
    <t>8.18.16 N</t>
  </si>
  <si>
    <t>SUMINISTRO, TRANSPORTE E INSTALACIÓN DE LUZ ESTROBOSCOPICA CON MONTAJE EN TECHO</t>
  </si>
  <si>
    <t>8.18.17 N</t>
  </si>
  <si>
    <t>SIRENA CON LUZ ESTROBOSCOPICA EN TECHO</t>
  </si>
  <si>
    <t>8.18.18 N</t>
  </si>
  <si>
    <t>SUMINISTRO, TRANSPORTE E INSTALACIÓN DE SIRENA CON LUZ ESTROBOSCOPICA EN PARED EXTERIOR</t>
  </si>
  <si>
    <t>8.18.19 N</t>
  </si>
  <si>
    <t>SUMINISTRO, TRANSPORTE E INSTALACIÓN DE SIRENA CON LUZ ESTROBOSCOPICA EN PARED</t>
  </si>
  <si>
    <t>8.18.20 N</t>
  </si>
  <si>
    <t>SUMINISTRO, TRANSPORTE E INSTALACIÓN DE CABLE FPLR 2X18 - SLC</t>
  </si>
  <si>
    <t>8.18.21 N</t>
  </si>
  <si>
    <t>SUMINISTRO, TRANSPORTE E INSTALACIÓN DE CABLE FPLR 2X18 - NAC</t>
  </si>
  <si>
    <t>8.18.22 N</t>
  </si>
  <si>
    <t>SUMINISTRO, TRANSPORTE E INSTALACIÓN DE DETECTOR OPTICO TERMICO</t>
  </si>
  <si>
    <t>8.18.23 N</t>
  </si>
  <si>
    <t>SUMINISTRO, TRANSPORTE E INSTALACIÓN DE DETECTOR TERMICO</t>
  </si>
  <si>
    <t>8.18.24 N</t>
  </si>
  <si>
    <t>SUMINISTRO, TRANSPORTE E INSTALACIÓN DE DETECTOR OPTICO TERMICO EN MURO</t>
  </si>
  <si>
    <t>8.19</t>
  </si>
  <si>
    <t xml:space="preserve">SISTEMA AIRE ACONDICIONADO Y VENTILACION </t>
  </si>
  <si>
    <t>8.19.1 N</t>
  </si>
  <si>
    <t>REJILLA DE SUMINISTRO TIPO ALABE DEFLECTADO METALEAIRE O SIMILAR TIPO L D=22"X10"</t>
  </si>
  <si>
    <t>8.19.2N</t>
  </si>
  <si>
    <t>REJILLA DE SUMINISTRO TIPO ALABE DEFLECTADO METALEAIRE O SIMILAR TIPO L D=12"X12"</t>
  </si>
  <si>
    <t>8.19.3N</t>
  </si>
  <si>
    <t>REJILLA DE SUMINISTRO TIPO EXTRACION Y RETORNO TIPO LOUVERCON DAMPER  RH=1 DE METALAIRE O SIMILAR  D=6"X6"</t>
  </si>
  <si>
    <t>8.19.4N</t>
  </si>
  <si>
    <t>REJILLA DE SUMINISTRO TIPO EXTRACION Y RETORNO TIPO LOUVERCON DAMPER  RH=1 DE METALAIRE O SIMILAR  D=12"X6"</t>
  </si>
  <si>
    <t>8.19.5N</t>
  </si>
  <si>
    <t>REJILLA DE SUMINISTRO TIPO EXTRACION Y RETORNO TIPO LOUVERCON DAMPER  RH=1 DE METALAIRE O SIMILAR  D=18"X10"</t>
  </si>
  <si>
    <t>8.19.6N</t>
  </si>
  <si>
    <t>REJILLA DE TRANSFERENCIA REF DGDF DE METALAIRE O SIMILAR D=6"X6"</t>
  </si>
  <si>
    <t>8.19.7N</t>
  </si>
  <si>
    <t>REJILLA DE TRANSFERENCIA REF DGDF DE METALAIRE O SIMILAR D=10"X10"</t>
  </si>
  <si>
    <t>8.19.8N</t>
  </si>
  <si>
    <t>SUMINISTRO E INSTALACIÓN DE VENTILADOR EXTRACTOR AUDITORIOS VEA-1/1159 CFM, MODELO SQ-140-B/ GREENHECK (INC SISTEMA DE CONTROL - GLOBAL SWITCH DE DESCONEXION Y CABLEADO)</t>
  </si>
  <si>
    <t>8.19.9N</t>
  </si>
  <si>
    <t>SUMINISTRO E INSTALACIÓN DE VENTILADOR EXTRACTOR AUDITORIOS VSA-1/1550 CFM, MODELO SQ-130-B/ GREENHECK CAJA DE FILTROS MERV 13 (INC SISTEMA DE CONTROL - GLOBAL SMANOMETROS DE DESCONEXION, SENSORES Y MANGERAS DE PRESION)</t>
  </si>
  <si>
    <t>8.19.10N</t>
  </si>
  <si>
    <t>SUMINISTRO E INSTALACIÓN VENTILADOR EXTRACTOR DE BAÑOS  VEB-1/150 CFM, MODELO CSP-A200 GREENHECK (SISTEMA DE CONTROL - GLOBAL)</t>
  </si>
  <si>
    <t>8.19.11N</t>
  </si>
  <si>
    <t>SUMINISTRO E INSTALACIÓN VENTILADOR EXTRACTOR DE BAÑOS  VEB-1(INCLUYE CONEXION ELCTRICA)</t>
  </si>
  <si>
    <t>8.19.12N</t>
  </si>
  <si>
    <t>SUMINISTRO E INSTALACIÓN VENTILADOR EXTRACTOR DE BAÑOS  VEB-2(INCLUYE CONEXION ELCTRICA)</t>
  </si>
  <si>
    <t>8.19.13N</t>
  </si>
  <si>
    <t>SUMINISTRO E INSTALACIÓN MINISPLIT LG O SILIMAR  UC-1 MODELO AUUQ60GH4 (INCLUYE VALVULAS DE CORTE)</t>
  </si>
  <si>
    <t>8.19.14N</t>
  </si>
  <si>
    <t>SUMINISTRO E INSTALACIÓN MINISPLIT LG O SILIMAR  UI-1 MODELO ATNQ60GMLA4 (INCLUYE VALVULAS DE CORTE)</t>
  </si>
  <si>
    <t>8.19.15N</t>
  </si>
  <si>
    <t>SUMINISTRO E INSTALACIÓN MINISPLIT LG O SILIMAR  UC-2 MODELO AUUQ60GH4 (INCLUYE VALVULAS DE CORTE)</t>
  </si>
  <si>
    <t>8.19.16N</t>
  </si>
  <si>
    <t>SUMINISTRO E INSTALACIÓN MINISPLIT LG O SILIMAR  UI-2 MODELO ATNQ60GMLA4 (INCLUYE VALVULAS DE CORTE)</t>
  </si>
  <si>
    <t>8.19.17N</t>
  </si>
  <si>
    <t xml:space="preserve">SUMINISTRO E INSTALACIÓN TERMOSTATOS ALÁMBRICOS </t>
  </si>
  <si>
    <t>8.19.20N</t>
  </si>
  <si>
    <t>SISTEMA REFIGERANTE VARIABLE MARCA LG O SIMILAR UC-1 (INCLUYE VALVULA DE CORTE Y TABLERO ELECTRICO)</t>
  </si>
  <si>
    <t>8.19.21N</t>
  </si>
  <si>
    <t>SISTEMA REFIGERANTE VARIABLE MARCA LG O SIMILAR UI-1 (INCLUYE VALVULA DE CORTE Y TABLERO ELECTRICO)</t>
  </si>
  <si>
    <t>8.19.22N</t>
  </si>
  <si>
    <t>SISTEMA REFIGERANTE VARIABLE MARCA LG O SIMILAR UC-2 (INCLUYE VALVULA DE CORTE Y TABLERO ELECTRICO)</t>
  </si>
  <si>
    <t>8.19.23N</t>
  </si>
  <si>
    <t>SISTEMA REFIGERANTE VARIABLE MARCA LG O SIMILAR UI-2 (INCLUYE VALVULA DE CORTE Y TABLERO ELECTRICO)</t>
  </si>
  <si>
    <t>8.19.24N</t>
  </si>
  <si>
    <t>SUMINISTRO E INSTALACIÓN LAMINA GLAVANIZZADA PARA DUCTOS DE SUMINISTRO, RETORNO, EXTRACCIÓN  Y AIRE EXTERIOR</t>
  </si>
  <si>
    <t>8.19.25N</t>
  </si>
  <si>
    <t xml:space="preserve">SUMINISTRO E INSTALACION DUCTLINER 1" </t>
  </si>
  <si>
    <t>8.19.26N</t>
  </si>
  <si>
    <t xml:space="preserve">SUMINISTRO E INSTALACIÓN DUCTO FLEXIBLE 10" </t>
  </si>
  <si>
    <t>8.19.27N</t>
  </si>
  <si>
    <t xml:space="preserve">SUMINISTRO E INSTALACIÓN DUCTO FLEXIBLE 6" </t>
  </si>
  <si>
    <t>8.19.28N</t>
  </si>
  <si>
    <t xml:space="preserve">SIMINISTRO E INSTALACIÓN DIFUSOR DE SUMINISTRO TIPO CONO -1 CONO SIN DAMPER Y CONEXIÓN CIRCULAR  REF 5750 S 12X12 -6" </t>
  </si>
  <si>
    <t>8.19.29N</t>
  </si>
  <si>
    <t xml:space="preserve">SIMINISTRO E INSTALACIÓN DIFUSOR DE SUMINISTRO TIPO CONO -1 CONO SIN DAMPER Y CONEXIÓN CIRCULAR  REF 5750 S 24X24 -10" </t>
  </si>
  <si>
    <t>8.19.30N</t>
  </si>
  <si>
    <t>SUMINISTRO E INSTALACIÓN DE DAMPER DE BALANCEO 20"X12"</t>
  </si>
  <si>
    <t>8.19.31N</t>
  </si>
  <si>
    <t>SUMINISTRO E INSTALACIÓN DE DAMPER DE BALANCEO 12"X10"</t>
  </si>
  <si>
    <t>8.19.32N</t>
  </si>
  <si>
    <t>SUMINISTRO E INSTALACIÓN DE DAMPER DE BALANCEO 18"X12"</t>
  </si>
  <si>
    <t>8.19.33N</t>
  </si>
  <si>
    <t>SUMINISTRO E INSTALACIÓN DE DAMPER DE BALANCEO 18"X10"</t>
  </si>
  <si>
    <t>8.19.34N</t>
  </si>
  <si>
    <t>SUMINISTRO E INSTALACIÓN DE DAMPER DE BALANCEO 12"X12"</t>
  </si>
  <si>
    <t>8.19.35N</t>
  </si>
  <si>
    <t>SUMINISTRO E INSTALACIÓN DE DAMPER DE BALANCEO 12"X6"</t>
  </si>
  <si>
    <t>8.19.36N</t>
  </si>
  <si>
    <t>SUMINISTRO E INSTALACIÓN DE DAMPER DE BALANCEO 10"X6"</t>
  </si>
  <si>
    <t>8.19.37N</t>
  </si>
  <si>
    <t>SUMINISTRO E INSTALACIÓN DE DAMPER DE BALANCEO 8"X4"</t>
  </si>
  <si>
    <t>8.19.38N</t>
  </si>
  <si>
    <t>SUMINISTRO E INSTALACIÓN DE DAMPER DE BALANCEO 6"X4"</t>
  </si>
  <si>
    <t>8.19.39N</t>
  </si>
  <si>
    <t>SUMINISTRO E INSTALACIÓN DE DAMPER DE BALANCEO 6"</t>
  </si>
  <si>
    <t>8.19.40N</t>
  </si>
  <si>
    <t>SUMINISTRO E INSTALACIÓN DE DAMPER DE BALANCEO 10"</t>
  </si>
  <si>
    <t>8.19.41N</t>
  </si>
  <si>
    <t>SUMINISTRO E INSTALACIÓN LOUVERS MARCA RUSKIN O SIMILAR LV1 24"X 24" (INC PRUEBA DE HERMETICIDAD, PRESION, LIMPIEZA Y BALANCEO DEL SISTEMA DE AIRE)</t>
  </si>
  <si>
    <t>8.19.42N</t>
  </si>
  <si>
    <t>SUMINISTRO E INSTALACIÓN LOUVERS MARCA RUSKIN O SIMILAR LV2 24"X 12" (INC PRUEBA DE HERMETICIDAD, PRESION, LIMPIEZA Y BALANCEO DEL SISTEMA DE AIRE)</t>
  </si>
  <si>
    <t>8.19.43N</t>
  </si>
  <si>
    <t>SUMINISTRO E INSTALACIÓN LOUVERS MARCA RUSKIN O SIMILAR LV3 12"X 12" (INC PRUEBA DE HERMETICIDAD, PRESION, LIMPIEZA Y BALANCEO DEL SISTEMA DE AIRE)</t>
  </si>
  <si>
    <t>8.19.44N</t>
  </si>
  <si>
    <t>SUMINISTRO E INSTALACIÓN LOUVERS MARCA RUSKIN O SIMILAR LV4 12"X 12" (INC PRUEBA DE HERMETICIDAD, PRESION, LIMPIEZA Y BALANCEO DEL SISTEMA DE AIRE)</t>
  </si>
  <si>
    <t>8.19.45N</t>
  </si>
  <si>
    <t>SUMINISTRO E INSTALACION TUBERIA DE COBRE TIPO K Ø3/8" Y Ø3/4"</t>
  </si>
  <si>
    <t>8.19.46N</t>
  </si>
  <si>
    <t>SUMINISTRO E INSTALACIÓN TUBERIA PVC  RDE 21 Ø 3/4"</t>
  </si>
  <si>
    <t>8.19.47 N</t>
  </si>
  <si>
    <t>SUMINISTRO E INSTALACIÓN BOMBA DE CONDENSADO REF VCMX-20UL  DE LITTLE GIAN O SIMILAR (INCLUYE ACCESORIOS)</t>
  </si>
  <si>
    <t>PAÑETES</t>
  </si>
  <si>
    <t>9.1</t>
  </si>
  <si>
    <t>PAÑETES SOBRE MUROS</t>
  </si>
  <si>
    <t>9.1.1</t>
  </si>
  <si>
    <t>FILOS Y DILATACIONES EN PAÑETE</t>
  </si>
  <si>
    <t>9.1.2</t>
  </si>
  <si>
    <t xml:space="preserve">PAÑETE IMPERMEABILIZADO S/MUROS 1:3. </t>
  </si>
  <si>
    <t>9.1.3</t>
  </si>
  <si>
    <t xml:space="preserve">PAÑETE IMPERMEABILIZADO S/MUROS 1:4. </t>
  </si>
  <si>
    <t>9.1.4</t>
  </si>
  <si>
    <t xml:space="preserve">PAÑETE LISO CULATAS 1:3  </t>
  </si>
  <si>
    <t>9.1.5</t>
  </si>
  <si>
    <t xml:space="preserve">PAÑETE LISO CULATAS 1:4  </t>
  </si>
  <si>
    <t>9.1.6</t>
  </si>
  <si>
    <t xml:space="preserve">PAÑETE LISO CULATAS 1:5  </t>
  </si>
  <si>
    <t>9.1.7</t>
  </si>
  <si>
    <t xml:space="preserve">PAÑETE LISO SOBRE MUROS 1:4  </t>
  </si>
  <si>
    <t>9.1.8</t>
  </si>
  <si>
    <t xml:space="preserve">PAÑETE LISO SOBRE MUROS 1:5  </t>
  </si>
  <si>
    <t>9.1.9</t>
  </si>
  <si>
    <t xml:space="preserve">PAÑETE RUSTICO SOBRE MUROS 1:5 </t>
  </si>
  <si>
    <t>9.1.10</t>
  </si>
  <si>
    <t>RESANES GENERALES</t>
  </si>
  <si>
    <t>9.2</t>
  </si>
  <si>
    <t>PAÑETES BAJO PLACAS</t>
  </si>
  <si>
    <t>9.2.1</t>
  </si>
  <si>
    <t xml:space="preserve">PAÑETE BAJO MALLA 1:3 </t>
  </si>
  <si>
    <t>9.2.2</t>
  </si>
  <si>
    <t xml:space="preserve">PAÑETE BAJO MALLA 1:4 </t>
  </si>
  <si>
    <t>9.2.3</t>
  </si>
  <si>
    <t xml:space="preserve">PAÑETE BAJO MALLA 1:5 </t>
  </si>
  <si>
    <t>9.2.4</t>
  </si>
  <si>
    <t xml:space="preserve">PAÑETE LISO BAJO PLACAS 1:4 </t>
  </si>
  <si>
    <t>9.2.5</t>
  </si>
  <si>
    <t xml:space="preserve">PAÑETE LISO BAJO PLACAS 1:5 </t>
  </si>
  <si>
    <t>9.2.6</t>
  </si>
  <si>
    <t xml:space="preserve">PAÑETE RUSTICO BAJO PLACAS 1:5 </t>
  </si>
  <si>
    <t xml:space="preserve">PISOS </t>
  </si>
  <si>
    <t>10.1</t>
  </si>
  <si>
    <t>BASES PISOS Y AFINADOS</t>
  </si>
  <si>
    <t>10.1.1</t>
  </si>
  <si>
    <t>AFINADO ENDURECIDO MORTERO 1:3 H=4</t>
  </si>
  <si>
    <t>10.1.2</t>
  </si>
  <si>
    <t>AFINADO IMPERMEABILIZADO MORTERO 1:3 H=4</t>
  </si>
  <si>
    <t>10.1.3</t>
  </si>
  <si>
    <t>AFINADO PISOS VINISOL MORTERO 1:4 H=4 CM</t>
  </si>
  <si>
    <t>10.1.4</t>
  </si>
  <si>
    <t>AFINADO TERRAZAS MORTERO 1:4 H=8 CM</t>
  </si>
  <si>
    <t>10.1.5</t>
  </si>
  <si>
    <t>CEMENTO ESMALTADO MORTERO 1:4 H=1.5 CM</t>
  </si>
  <si>
    <t>10.1.6</t>
  </si>
  <si>
    <t>CONCRETO ESCOBEADO H = 0.10. 2500 PSI</t>
  </si>
  <si>
    <t>10.1.7 N</t>
  </si>
  <si>
    <t>CONCRETO ESMALTADO Y ENDURECIDO H.=5 CM F'C=3.000 PSI, ENDURECEDOR 4 KG/M2. TIPO SIKAFLOOR 3 QUARTZ TOP O EQUIVALENTE, INCLUYE  JUNTAS DE DILATACIÓN EN PVC CADA 2.00 MT Y CINTA ANTIDESLIZANTE</t>
  </si>
  <si>
    <t>10.1.8 N</t>
  </si>
  <si>
    <t>CONCRETO ESMALTADO Y ENDURECIDO H.=5 CM F'C=3.000 PSI, ENDURECEDOR 4 KG/M2. TIPO SIKAFLOOR 3 QUARTZ TOP O EQUIVALENTE, INCLUYE  JUNTAS DE DILATACIÓN EN PVC CADA 2.00 MT Y CINTA ANTIDESLIZANTE (LINEAL)</t>
  </si>
  <si>
    <t>10.2</t>
  </si>
  <si>
    <t>ACABADOS PISOS</t>
  </si>
  <si>
    <t>10.2.1</t>
  </si>
  <si>
    <t>ADOQUIN CONCRETO PEATONAL 6 CM (SUMINISTRO E INSTALACIÓN)</t>
  </si>
  <si>
    <t>10.2.2</t>
  </si>
  <si>
    <t>ADOQUIN ECOLÓGICO (SUMINISTRO E INSTALACIÓN)</t>
  </si>
  <si>
    <t>10.2.3</t>
  </si>
  <si>
    <t>ADOQUIN DE CONCRETO TR. LIVIANO 20X10X6CM (SUMINISTRO E INSTALACIÓN. INCLUYE BASE 4CM ARENA NIVELACIÓN Y ARENA DE SELLO).</t>
  </si>
  <si>
    <t>10.2.4</t>
  </si>
  <si>
    <t>ADOQUIN DE CONCRETO TR. PESADO 20X10X8CM (SUMINISTRO E INSTALACIÓN. INCLUYE BASE 4CM ARENA NIVELACIÓN Y ARENA DE SELLO).</t>
  </si>
  <si>
    <t>10.2.5</t>
  </si>
  <si>
    <t>ADOQUIN GRES 10X20X5.5 MOORE Ó SIMILAR (SUMINISTRO E INSTALACIÓN)</t>
  </si>
  <si>
    <t>10.2.6</t>
  </si>
  <si>
    <t>ADOQUIN LADRILLO MACIZO STA/FE Ó SIMILAR (SUMINISTRO E INSTALACIÓN)</t>
  </si>
  <si>
    <t>10.2.7</t>
  </si>
  <si>
    <t>BALDOSIN GRANITO BH-5 DE 33X33 MORTERO 1:4 - (INCLUYE JUNTA DE DILATACION, DESTRONQUE, PULIDA Y BRILLADA) (SUMINISTRO E INSTALACIÓN)</t>
  </si>
  <si>
    <t>10.2.8</t>
  </si>
  <si>
    <t>PISO EN GRAVILLA LAVADA</t>
  </si>
  <si>
    <t>10.2.9</t>
  </si>
  <si>
    <t>SUMINISTRO E INSTALACION DE LOSETA PREFABRICADA CONCRETO TIPO A50 - 40 X 40 X 6 CM, INCLUYE BASE EN ARENA O MORTERO (SUMINISTRO E INSTALACIÓN)</t>
  </si>
  <si>
    <t>10.2.10</t>
  </si>
  <si>
    <t>PISOPACK VINILO COMERCIAL 2 MM (SUMINISTRO E INSTALACIÓN)</t>
  </si>
  <si>
    <t>10.2.11</t>
  </si>
  <si>
    <t>PULIDA Y BRILLO GRANITO, INCLUYE TRATAMIENTO DE RESANES Y JUNTAS (SUMINISTRO E INSTALACIÓN)</t>
  </si>
  <si>
    <t>10.2.12</t>
  </si>
  <si>
    <t>TABLETA NATURAL 20 X 10 MOORE O EQUIVALENTE (SUMINISTRO E INSTALACIÓN)</t>
  </si>
  <si>
    <t>10.2.13</t>
  </si>
  <si>
    <t>TABLETA GRES LISO DE 33 X 33 COLOR SAHARA- MORTERO 1:4 (SUMINISTRO E INSTALACIÓN)</t>
  </si>
  <si>
    <t>10.2.14</t>
  </si>
  <si>
    <t>TABLON NATURAL 1/4-26-8 MOORE O EQUIVALENTE (SUMINISTRO E INSTALACIÓN)</t>
  </si>
  <si>
    <t>10.2.15</t>
  </si>
  <si>
    <t>SUMINISTRO E INSTALACION PISO VINILO, TRAFICO COMERCIAL 33X33/50X50 E=2 MM. INC. PREPARACION DE SUPERFICIE CON MASTICO RESANADOR Y ADHESIVO</t>
  </si>
  <si>
    <t>10.2.16</t>
  </si>
  <si>
    <t>SUMINISTRO E INSTALACION PISO VINILO, TRAFICO COMERCIAL 33X33/50X50 E=3 MM. INC. PREPARACION DE SUPERFICIE CON MASTICO RESANADOR Y ADHESIVO</t>
  </si>
  <si>
    <t>10.2.17</t>
  </si>
  <si>
    <t>SUMINISTRO E INSTALACION DE BALDOSA CERAMICA ANTIDESLIZANTE EN DUROPISO 33X33</t>
  </si>
  <si>
    <t>10.2.18</t>
  </si>
  <si>
    <t>PISO GOMA DE 8 MM  TRAFICO PESADO (SUMINISTRO E INSTALACIÓN)</t>
  </si>
  <si>
    <t>10.2.19</t>
  </si>
  <si>
    <t xml:space="preserve">SUMINISTRO E INSTALACION DE CINTA ANTIDESLIZANTE  PISOS ANCHO 5 CMS  INCLUYE MATERIALES Y MANO DE OBRA </t>
  </si>
  <si>
    <t>10.2.20 N</t>
  </si>
  <si>
    <t>PISOS EN TABLÓN DE GRES ALFA REF. TIPO TRADICIÓN SAHARA 30,5 X 30,5 O SIMILAR</t>
  </si>
  <si>
    <t>10.2.21 N</t>
  </si>
  <si>
    <t xml:space="preserve">ALFOMBRA ESSENCE STRUCTURE REF. POR DEFINIR MARCA DESSO TARKETT </t>
  </si>
  <si>
    <t>10.2.22 N</t>
  </si>
  <si>
    <t>PISO FLOTADO EN LÁMINAS DE WPC MADERA SOBRE ESTRUCTURA TUBULAR, INCLUYE ESTRUCTURA BASE Y ACABADO</t>
  </si>
  <si>
    <t>10.3</t>
  </si>
  <si>
    <t>GUARDAESCOBAS</t>
  </si>
  <si>
    <t>10.3.1</t>
  </si>
  <si>
    <t>GUARDAESCOBA EN CEMENTO MORTERO 1:4 (SUMINISTRO E INSTALACIÓN)</t>
  </si>
  <si>
    <t>10.3.2</t>
  </si>
  <si>
    <t>GUARDAESCOBA EN GRANITO DE MARMOL VIBROPRENSADO BH H = 0.065 (SUMINISTRO E INSTALACIÓN)</t>
  </si>
  <si>
    <t>10.3.3</t>
  </si>
  <si>
    <t>GUARDAESCOBA EN GRAVILLA LAVADA (SUMINISTRO E INSTALACIÓN)</t>
  </si>
  <si>
    <t>10.3.4</t>
  </si>
  <si>
    <t>GUARDAESCOBA EN VINISOL (SUMINISTRO E INSTALACIÓN)</t>
  </si>
  <si>
    <t>10.3.5</t>
  </si>
  <si>
    <t xml:space="preserve">MEDIA CAÑA EN CEMENTO MORTERO 1:3 </t>
  </si>
  <si>
    <t>10.3.6</t>
  </si>
  <si>
    <t>MEDIA CAÑA EN GRANITO H = 0.10 M</t>
  </si>
  <si>
    <t>10.3.7</t>
  </si>
  <si>
    <t>MEDIA CAÑA EN GRAVILLA LAVADA (SUMINISTRO E INSTALACIÓN)</t>
  </si>
  <si>
    <t>10.3.8</t>
  </si>
  <si>
    <t>GUARDAESCOBA EN TABLETA DE GRES SAHARA (SUMINISTRO E INSTALACIÓN)</t>
  </si>
  <si>
    <t>10.3.9 N</t>
  </si>
  <si>
    <t>GUARDAESCOBAS EN MADERA GUÁIMARO DE 7 A 10 CMS DE ANCHO X 18MM DE ESP</t>
  </si>
  <si>
    <t>10.3.10 N</t>
  </si>
  <si>
    <t xml:space="preserve">MEDIA CAÑA EN PVC </t>
  </si>
  <si>
    <t>10.4</t>
  </si>
  <si>
    <t>GRADAS</t>
  </si>
  <si>
    <t>10.4.1</t>
  </si>
  <si>
    <t>AFINADO ENDURECIDO PASOS ESCALERA MORTERO 1:3</t>
  </si>
  <si>
    <t>10.4.2</t>
  </si>
  <si>
    <t>CONCRETO BASE GRADAS DE 0.30 - 3000 PSI</t>
  </si>
  <si>
    <t>10.4.3</t>
  </si>
  <si>
    <t>GRADAS EN GRANITO PULIDO DE 0.30</t>
  </si>
  <si>
    <t>10.4.4</t>
  </si>
  <si>
    <t>GRADAS EN GRAVILLA LAVADA DE 0.30</t>
  </si>
  <si>
    <t>10.4.5</t>
  </si>
  <si>
    <t>GRADAS EN TABLETA GRES Y GRAVILLA 0.30</t>
  </si>
  <si>
    <t>10.4.6</t>
  </si>
  <si>
    <t>GRADAS TABLETA GRES 0.30. MORTERO 1:4</t>
  </si>
  <si>
    <t>10.5</t>
  </si>
  <si>
    <t>CENEFAS, DILATACIONES Y PIRLANES</t>
  </si>
  <si>
    <t>10.5.1</t>
  </si>
  <si>
    <t>CENEFAS EN CONCRETO DE 0.30 - 3000 PSI</t>
  </si>
  <si>
    <t>10.5.2</t>
  </si>
  <si>
    <t>CENEFAS EN GRANITO PULIDO DE 0.25</t>
  </si>
  <si>
    <t>10.5.3</t>
  </si>
  <si>
    <t>DILATACIONES LADRILLO 0.25 MORTERO 1:4</t>
  </si>
  <si>
    <t>10.5.4</t>
  </si>
  <si>
    <t>PIRLAN DE ALUMINIO (SUMINISTRO E INSTALACIÓN)</t>
  </si>
  <si>
    <t>10.5.5</t>
  </si>
  <si>
    <t>SUMINISTRO E INSTALACIÓN DE GUARDA ESCOBA EN BALDOSA CERAMICA ANTIDESLIZANTE EN DUROPISO  H=7 CM</t>
  </si>
  <si>
    <t>10.5.6</t>
  </si>
  <si>
    <t>SUMINISTRO, TRANSPORTE E INSTALACION DE MEDIA CAÑA EN PVC DE 9 CM, INCLUYE FIJACIÓN, MASILLA Y TODO LO NECESARIO PARA SU CORRECTA EJECUCIÓN.</t>
  </si>
  <si>
    <t>10.5.7</t>
  </si>
  <si>
    <t>BALDOSA DE GRANO MONOCAPA PARA ESCALERA</t>
  </si>
  <si>
    <t>10.5.8</t>
  </si>
  <si>
    <t>CONCRETO ENDURECIDO H = 0.05. 3000 PSI CON APLICACIÓN DE ENDURECEDOR ROCKTOP, SIKAFLOOR O EQUIVALENTE</t>
  </si>
  <si>
    <t>10.5.9</t>
  </si>
  <si>
    <t>CONCRETO ENDURECIDO H = 0.10. 3000 PSI CON APLICACIÓN DE ENDURECEDOR ROCKTOP, SIKAFLOOR O EQUIVALENTE</t>
  </si>
  <si>
    <t xml:space="preserve">CUBIERTAS E IMPERMEABILIZACIONES </t>
  </si>
  <si>
    <t>11.1</t>
  </si>
  <si>
    <t>IMPERMEABILIZACIONES Y AISLAMIENTOS</t>
  </si>
  <si>
    <t>11.1.1</t>
  </si>
  <si>
    <t>AFINADO CUBIERTAS PLANAS MORTERO 1:3 IMPERMEABILIZADO. INCLUYE PENDIENTADO Y REMATES</t>
  </si>
  <si>
    <t>11.1.2</t>
  </si>
  <si>
    <t>IMPERMEABILIZACION EXTERIOR ESTRUCTURAS DE CONCRETO ENTERRADAS IGOL DENSO 2 MANOS</t>
  </si>
  <si>
    <t>11.1.3</t>
  </si>
  <si>
    <t>IMPERMEABILIZACION CANALES MANTO ASFALTICO Y FOIL ALUMINIO</t>
  </si>
  <si>
    <t>11.1.4</t>
  </si>
  <si>
    <t>IMPERMEABILIZACION CUBIERTA DE CONCRETO, SISTEMA 3 CAPAS, MANTOS ASFALTICOS MODIFICADOS CON REFUERZOS EN FIBRA DE VIDRIO E=3MM. ACABADO FINAL FOIL DE ALUMINIO, NO TRANSITABLE. INCLUYE REMATES 15 CM POR ENCIMA DEL NIVEL DE LA CUBIERTA Y CAJILLAS PARA INSTALACION DE TRAGANTES</t>
  </si>
  <si>
    <t>11.1.5</t>
  </si>
  <si>
    <t>MEDIA CAÑA EN  MORTERO 1:3 PARA CUBIERTAS</t>
  </si>
  <si>
    <t>11.1.6</t>
  </si>
  <si>
    <t xml:space="preserve">SUMINISTRO E INSTALACION DE MANTO ASFALTICO 2.8 A 3.00 MM </t>
  </si>
  <si>
    <t>11.1.7</t>
  </si>
  <si>
    <t>IMPERMEABILIZACION INTERIOR PARA TANQUES DE CONCRETO MEMBRANA PVC SIKAPLAN 12 NTR O EQUIVALENTE. INCLUYE REMATES</t>
  </si>
  <si>
    <t>11.1.8 N</t>
  </si>
  <si>
    <t>IMPERMEABILIZACIÓN JARDINERAS INTERIORES SUMINISTRO Y APLICACIÓN DE POLIURETANO HIPERDENSO A DOS CAPAS ESPESORTOTAL DEL SISTEMA 1,5 MM</t>
  </si>
  <si>
    <t>11.1.9 N</t>
  </si>
  <si>
    <t>SUMINISTRO Y APLICACIÓN DE PRIMER +APLICACIÓN DE POLIUREA EN FRIO HYPERDESMOESPESOR TOTAL DEL SISTEMA 1,5MM</t>
  </si>
  <si>
    <t>11.2</t>
  </si>
  <si>
    <t>CUBIERTAS</t>
  </si>
  <si>
    <t>11.2.1</t>
  </si>
  <si>
    <t>ENTRAMADO TEJA DE BARRO</t>
  </si>
  <si>
    <t>11.2.2</t>
  </si>
  <si>
    <t>ENTRAMADO TEJA ONDULADA</t>
  </si>
  <si>
    <t>11.2.3</t>
  </si>
  <si>
    <t>TEJA DE BARRO TIPO MOORE</t>
  </si>
  <si>
    <t>11.2.4</t>
  </si>
  <si>
    <t>SUMINISTRO E INSTALACION DE ESTRUCTURA METALICA PARA CUBIERTAS. NORMA NSR10 TITULO F. PERFILERIA ASTM A572 GR50 Y ASTM A37. SOLDADURA E70XX. INC CERCHAS, CORREAS, TENSORES, ANCLAJES Y ACCESORIOS, LIMPIEZA SSPC-SP3, PINTURA ANTICORROSIVA 3 MILS Y ACABADO ESMALTE ALQUIDICO 3 MILS</t>
  </si>
  <si>
    <t>11.2.5</t>
  </si>
  <si>
    <t>SUMINISTRO E INSTALACION DE CUBIERTA TERMOACUSTICA UPVC BLANCO - BLANCO CON FIBRA DE CARBONO DE 2,5 MM COLOR A DEFINIR</t>
  </si>
  <si>
    <t>11.2.6</t>
  </si>
  <si>
    <t>SUMINISTRO E INSTALACION DE CABALLETE UPVC</t>
  </si>
  <si>
    <t>11.2.7 N</t>
  </si>
  <si>
    <t>SUMINISTRO E INSTALACION DE CUBIERTA EN PANEL METALICO GALVANIZADO PREPINTADO CAL. 26 TIPO SANDWICH, INYECTADO EN LINEA CONTINUA CON POLIURETANO EXPANDIDO DE ALTA DENSIDAD 38 KG/M3 E=30 A 50 MM INCLUYE TAPAS DE BORDE DE CUBIERTA Y LOS ACCESORIOS NECESARIOS PARA SU CORRECTA INSTALACION Y FUNCIONAMIENTO.</t>
  </si>
  <si>
    <t>11.3</t>
  </si>
  <si>
    <t>ACCESORIOS Y OTROS</t>
  </si>
  <si>
    <t>11.3.1</t>
  </si>
  <si>
    <t>BAJANTE LAMINA GALVANIZADA 12 X 6 - CAL. 20</t>
  </si>
  <si>
    <t>11.3.2</t>
  </si>
  <si>
    <t>SUMINISTRO E INSTALACION DE BAJANTE PVC DE 3" (RAINGO) INCLUYE ACCESORIOS Y SOPORTES</t>
  </si>
  <si>
    <t>11.3.3</t>
  </si>
  <si>
    <t>SUMINISTRO E INSTALACION DE CANAL PVC DE 3" (RAINGO) INCLUYE ACCESORIOS Y SOPORTES</t>
  </si>
  <si>
    <t>11.3.4</t>
  </si>
  <si>
    <t>SUMINISTRO E INSTALACION DE CANAL LAMINA GALVANIZADA  DS = 50 CM - CAL 20. INCLUYE SOPORTES, SOSCOS, REFUERZOS Y GARGOLAS DE REBOSE</t>
  </si>
  <si>
    <t>11.3.5</t>
  </si>
  <si>
    <t>SUMINISTRO E INSTALACION DE CANAL LAMINA GALVANIZADA  DS = 80 CM - CAL 20. INCLUYE SOPORTES, SOSCOS, REFUERZOS Y GARGOLAS DE REBOSE</t>
  </si>
  <si>
    <t>11.3.6</t>
  </si>
  <si>
    <t>SUMINISTRO E INSTALACION DE CANAL LAMINA GALVANIZADA  DS = 100 CM - CAL 20. INCLUYE SOPORTES, SOSCOS, REFUERZOS Y GARGOLAS DE REBOSE</t>
  </si>
  <si>
    <t>11.3.7</t>
  </si>
  <si>
    <t xml:space="preserve">SUMINISTRO E INSTALACION DE FLANCHE LAMINA GALVANIZADA CL. 20  -  DS=20 CM. </t>
  </si>
  <si>
    <t>11.3.8</t>
  </si>
  <si>
    <t xml:space="preserve">SUMINISTRO E INSTALACION DE FLANCHE LAMINA GALVANIZADA CL. 20  -  DS=30 CM. </t>
  </si>
  <si>
    <t>11.3.9</t>
  </si>
  <si>
    <t xml:space="preserve">SUMINISTRO E INSTALACION DE FLANCHE LAMINA GALVANIZADA CL. 20  -  DS=50 CM. </t>
  </si>
  <si>
    <t>11.3.10</t>
  </si>
  <si>
    <t xml:space="preserve">SUMINISTRO E INSTALACION DE FLANCHE LAMINA GALVANIZADA CL. 20  -  DS=80 CM. </t>
  </si>
  <si>
    <t>11.3.11</t>
  </si>
  <si>
    <t>SUMINISTRO E INSTALACION DE TRAGANTE DE CUPULA Ø 3"</t>
  </si>
  <si>
    <t>11.3.12</t>
  </si>
  <si>
    <t>SUMINISTRO E INSTALACION DE TRAGANTE DE CUPULA Ø 4"</t>
  </si>
  <si>
    <t>11.3.13</t>
  </si>
  <si>
    <t>SUMINISTRO E INSTALACION DE TRAGANTE DE CUPULA Ø 6"</t>
  </si>
  <si>
    <t>11.3.14</t>
  </si>
  <si>
    <t>SUMINISTRO E INSTALACION DE CANAL LAMINA GALVANIZADA  DS = 75 CM - CAL 20. INCLUYE SOPORTES, SOSCOS, REFUERZOS Y GARGOLAS DE REBOSE</t>
  </si>
  <si>
    <t>11.3.15</t>
  </si>
  <si>
    <t>SUMINISTRO E INSTALACION DE BAJANTE A.LL. PVC Ø 4" (INC. ACCESORIOS)</t>
  </si>
  <si>
    <t>11.3.16</t>
  </si>
  <si>
    <t>SUMINISTRO E INSTALACION DE CABALLETE EN LAMINA PINTADA CALIBRE 26 DS ENTRE 45-80CM</t>
  </si>
  <si>
    <t>11.3.17</t>
  </si>
  <si>
    <t>IMPERMEABILIZACIÓNCON MEMBRANA LÍQUIDA ACRÍLICA CON ALTAS ESPECIFICACIONES,EN TRES CAPAS, SE ENTREGA CON PRUEBA HIDROSTÁTICA, SIEMPRE Y CUANDO LAS CONDICIONES DE LA LOSA LO PERMITA, INCLUYE ARREGLO DE LOS BAJANTES DE AGUA</t>
  </si>
  <si>
    <t xml:space="preserve">CARPINTERIA METÁLICA, ALUMINIO Y MADERA </t>
  </si>
  <si>
    <t>12.1</t>
  </si>
  <si>
    <t>CARPINTERIA EN ALUMINIO</t>
  </si>
  <si>
    <t>12.1.1</t>
  </si>
  <si>
    <t>SUMINISTRO E INSTALACION DE VENTANERIA DE ALUMINIO, TIPO CORREDIZA, PERFIL EXTRUIDO, ACABADO ANODIZADO, VIDRIO DE SEGURIDAD, NORMA NSR10 K.4.2 Y K.4.3. INCLUYE EMPAQUES, SELLOS, ANCLAJES, ACCESORIOS Y ALFAJIA DE ALUMINIO (SI APLICA)</t>
  </si>
  <si>
    <t>12.1.2</t>
  </si>
  <si>
    <t>SUMINISTRO E INSTALACION DE VENTANERIA DE ALUMINIO, TIPO BATIENTE, PERFIL EXTRUIDO, ACABADO ANODIZADO, VIDRIO DE SEGURIDAD, NORMA NSR10 K.4.2 Y K.4.3. INCLUYE EMPAQUES, SELLOS, ANCLAJES, ACCESORIOS Y ALFAJIA DE ALUMINIO (SI APLICA)</t>
  </si>
  <si>
    <t>12.1.3</t>
  </si>
  <si>
    <t>SUMINISTRO E INSTALACION DE VENTANERIA DE ALUMINIO, TIPO FIJO, PERFIL EXTRUIDO, ACABADO ANODIZADO, VIDRIO DE SEGURIDAD, NORMA NSR10 K.4.2 Y K.4.3. INCLUYE EMPAQUES, SELLOS, ANCLAJES, ACCESORIOS Y ALFAJIA DE ALUMINIO (SI APLICA)</t>
  </si>
  <si>
    <t>12.1.4</t>
  </si>
  <si>
    <t>SUMINISTRO E INSTALACION DE VENTANERIA DE ALUMINIO, TIPO CELOSIA, PERFIL EXTRUIDO, ACABADO ANODIZADO, NORMA NSR10 K.4.2 Y K.4.3. INCLUYE EMPAQUES, SELLOS, ANCLAJES, ACCESORIOS Y ALFAJIA DE ALUMINIO (SI APLICA)</t>
  </si>
  <si>
    <t>12.1.5</t>
  </si>
  <si>
    <t>VENTANAS SERIE 3831/5020 ALUMINIO (SUMINISTRO E INSTALACIÓN)</t>
  </si>
  <si>
    <t>12.1.6</t>
  </si>
  <si>
    <t>VENTANAS SERIE 5020 ALUMINIO (SUMINISTRO E INSTALACIÓN)</t>
  </si>
  <si>
    <t>12.1.7</t>
  </si>
  <si>
    <t>VENTANAS SERIE 8025 ALUMINIO (SUMINISTRO E INSTALACIÓN)</t>
  </si>
  <si>
    <t>12.1.8</t>
  </si>
  <si>
    <t>PUERTA Y MARCO EN ALUMINIO ANODIZADO SERIE 3831/5020 - COLOR MATE NATURAL + VIDRIO CRISTAL TEMPLADO INCOLORO 5 MM (SUMINISTRO E INSTALACIÓN)</t>
  </si>
  <si>
    <t>12.1.9 N</t>
  </si>
  <si>
    <t>V05 VENTANA FIJA – REJILLA  PERFILERIA EN ALUMINIO CRUDO+ VIDRIO LAMINADO 3+3 INCOLORO. 2.15X0.50 M.</t>
  </si>
  <si>
    <t>12.1.10 N</t>
  </si>
  <si>
    <t>V07 VENTANA FIJA – REJILLA EN ESQUINA A 90°  PERFILERIA EN ALUMINIO CRUDO+ VIDRIO LAMINADO 3+3 INCOLORO. 3.85X0.50 M.</t>
  </si>
  <si>
    <t>12.1.11 N</t>
  </si>
  <si>
    <t>V09 VENTANA FIJA – REJILLA  PERFILERIA EN ALUMINIO CRUDO+ VIDRIO LAMINADO 3+3 INCOLORO. 4.60X0.50 M.</t>
  </si>
  <si>
    <t>12.1.12 N</t>
  </si>
  <si>
    <t>V12 VENTANA FIJA PERFILERIA EN ALUMINIO CRUDO+ VIDRIO LAMINADO 3+3 INCOLORO A TOPE. 3.86X1.20 M.</t>
  </si>
  <si>
    <t>12.1.13 N</t>
  </si>
  <si>
    <t>V13 VENTANA PROYECTANTES  PERFILERIA EN ALUMINIO CRUDO+ VIDRIO LAMINADO 3+3 INCOLORO. 6.50X1.80 M.</t>
  </si>
  <si>
    <t>12.1.14 N</t>
  </si>
  <si>
    <t>V14 VENTANA PROYECTANTES  PERFILERIA EN ALUMINIO CRUDO+ VIDRIO LAMINADO 3+3 INCOLORO. 6.65X1.80 M.</t>
  </si>
  <si>
    <t>12.1.15 N</t>
  </si>
  <si>
    <t>V15 VENTANA FIJA – REJILLA EN ESQUINA A 90°  PERFILERIA EN ALUMINIO CRUDO+ VIDRIO LAMINADO 3+3 INCOLORO. 3.58X0.50 M.</t>
  </si>
  <si>
    <t>12.1.16 N</t>
  </si>
  <si>
    <t>V16 VENTANA FIJA – REJILLA EN ESQUINA A 90°  PERFILERIA EN ALUMINIO CRUDO+ VIDRIO LAMINADO 3+3 INCOLORO. 3.92X0.50 M.</t>
  </si>
  <si>
    <t>12.1.17 N</t>
  </si>
  <si>
    <t>V17 VENTANA PROYECTANTES  PERFILERIA EN ALUMINIO CRUDO+ VIDRIO LAMINADO 3+3 INCOLORO. 6.19X1.80 M.</t>
  </si>
  <si>
    <t>12.1.18 N</t>
  </si>
  <si>
    <t>V18 VENTANA PROYECTANTES  PERFILERIA EN ALUMINIO CRUDO+ VIDRIO LAMINADO 3+3 INCOLORO. 4.60X1.80 M.</t>
  </si>
  <si>
    <t>12.1.19 N</t>
  </si>
  <si>
    <t>V19 VENTANA FIJA – REJILLA  PERFILERIA EN ALUMINIO CRUDO+ VIDRIO LAMINADO 3+3 INCOLORO. 2.74X0.50 M.</t>
  </si>
  <si>
    <t>12.1.20 N</t>
  </si>
  <si>
    <t>V20 VENTANA FIJA – REJILLA  PERFILERIA EN ALUMINIO CRUDO+ VIDRIO LAMINADO 3+3 INCOLORO. 5.08X0.50 M.</t>
  </si>
  <si>
    <t>12.1.21 N</t>
  </si>
  <si>
    <t>V21 VENTANA FIJA – REJILLA  PERFILERIA EN ALUMINIO CRUDO+ VIDRIO LAMINADO 3+3 INCOLORO. 4.63X0.50 M.</t>
  </si>
  <si>
    <t>12.1.22 N</t>
  </si>
  <si>
    <t>V22 VENTANA FIJA – REJILLA  PERFILERIA EN ALUMINIO CRUDO+ VIDRIO LAMINADO 3+3 INCOLORO. 3.57X0.50 M.</t>
  </si>
  <si>
    <t>12.1.23 N</t>
  </si>
  <si>
    <t>V23 VENTANA FIJA – REJILLA  PERFILERIA EN ALUMINIO CRUDO+ VIDRIO LAMINADO 3+3 INCOLORO. 4.15X0.50 M.</t>
  </si>
  <si>
    <t>12.1.24 N</t>
  </si>
  <si>
    <t>V24 VENTANA DE GUILLOTINA, CON SEGURO EN LA POSICIÓN SUPERIOR PERFILERIA EN ALUMINIO CRUDO- REJILLA DE VENTILACIÓN, POR EL LADO INTERNO DEBE LLEVAR ANGEO OISADO CON PLATINAS DE ALU,IMIO- VIDRIO LAMINADO 3+3 INCOLORO. 1.20X1.80 M.</t>
  </si>
  <si>
    <t>12.1.25 N</t>
  </si>
  <si>
    <t>V29 VENTANA FIJA – REJILLA EN ESQUINA A 90°  PERFILERIA EN ALUMINIO CRUDO+ VIDRIO LAMINADO 3+3 INCOLORO. 2.98X0.50 M.</t>
  </si>
  <si>
    <t>12.1.26 N</t>
  </si>
  <si>
    <t>V30 VENTANA FIJA – REJILLA EN ESQUINA A 90°  PERFILERIA EN ALUMINIO CRUDO+ VIDRIO LAMINADO 3+3 INCOLORO. 3.68X0.50 M.</t>
  </si>
  <si>
    <t>12.1.27 N</t>
  </si>
  <si>
    <t>V32 VENTANA FIJA – REJILLA EN ESQUINA A 90°  PERFILERIA EN ALUMINIO CRUDO+ VIDRIO LAMINADO 3+3 INCOLORO. 8.14X0.50 M.</t>
  </si>
  <si>
    <t>12.1.28 N</t>
  </si>
  <si>
    <t>V33 VENTANA FIJA – REJILLA EN ESQUINA A 90°  PERFILERIA EN ALUMINIO CRUDO+ VIDRIO LAMINADO 3+3 INCOLORO. 3.06X0.50 M.</t>
  </si>
  <si>
    <t>12.1.29 N</t>
  </si>
  <si>
    <t>V34 VENTANA PROYECTANTE EN ESQUINA A 90°  PERFILERIA EN ALUMINIO CRUDO+ VIDRIO LAMINADO 3+3 INCOLORO. 9.36X1.80 M.</t>
  </si>
  <si>
    <t>12.1.30 N</t>
  </si>
  <si>
    <t>V35 VENTANA PROYECTANTES  PERFILERIA EN ALUMINIO CRUDO+ VIDRIO LAMINADO 3+3 INCOLORO. 6.96X1.80 M.</t>
  </si>
  <si>
    <t>12.1.31 N</t>
  </si>
  <si>
    <t>V36 VENTANA PROYECTANTE EN ESQUINA A 90°  PERFILERIA EN ALUMINIO CRUDO+ VIDRIO LAMINADO 3+3 INCOLORO. 9.30X1.80 M.</t>
  </si>
  <si>
    <t>12.1.32 N</t>
  </si>
  <si>
    <t>V37 VENTANA CORREDIZA EN ESQUINA A 90°  PERFILERIA EN ALUMINIO CRUDO+ VIDRIO LAMINADO 3+3 INCOLORO. 8.65X1.80 M.</t>
  </si>
  <si>
    <t>12.1.33 N</t>
  </si>
  <si>
    <t>V38 VENTANA CORREDIZA PERFILERIA EN ALUMINIO CRUDO+ VIDRIO LAMINADO 3+3 INCOLORO. 6.85X1.80 M.</t>
  </si>
  <si>
    <t>12.1.34 N</t>
  </si>
  <si>
    <t>V39 VENTANA CORREDIZA PERFILERIA EN ALUMINIO CRUDO+ VIDRIO LAMINADO 3+3 INCOLORO. 6.85X1.80 M.</t>
  </si>
  <si>
    <t>12.1.35 N</t>
  </si>
  <si>
    <t>V40 VENTANA CORREDIZA EN ESQUINA A 90°  PERFILERIA EN ALUMINIO CRUDO+ VIDRIO LAMINADO 3+3 INCOLORO. 8.85X1.80 M.</t>
  </si>
  <si>
    <t>12.1.36 N</t>
  </si>
  <si>
    <t>V41 VENTANA FIJA – REJILLA  PERFILERIA EN ALUMINIO CRUDO+ VIDRIO LAMINADO 3+3 INCOLORO. 5.48X0.50 M.</t>
  </si>
  <si>
    <t>12.1.37 N</t>
  </si>
  <si>
    <t>V42 VENTANA FIJA – REJILLA  PERFILERIA EN ALUMINIO CRUDO+ VIDRIO LAMINADO 3+3 INCOLORO. 3.33X0.50 M.</t>
  </si>
  <si>
    <t>12.1.38 N</t>
  </si>
  <si>
    <t>V43 REJILLA DE VENTILACIÓN, POR EL LADO INTERNO DEBE LLEVAR ANGEO OISADO CON PLATINAS DE ALUMINIO- INCLUYE CERRADURA CON LLAVE. 0.60X0.50 M.</t>
  </si>
  <si>
    <t>12.2</t>
  </si>
  <si>
    <t>CARPINTERIA EN LAMINA</t>
  </si>
  <si>
    <t>12.2.1</t>
  </si>
  <si>
    <t>CAJAS CONTADORES AGUA (SUMINISTRO E INSTALACIÓN)</t>
  </si>
  <si>
    <t>12.2.2</t>
  </si>
  <si>
    <t>SUMINISTRO E INSTALACION DE CAJA METALICA MEDIDOR PARA UN (1) MEDIDOR AGUA 60X28X14 EN LAMINA DE ACERO COLD ROLLED CALIBRE 18, PINTURA ELECTROSTÁTICA, NORMA NP-006</t>
  </si>
  <si>
    <t>12.2.3</t>
  </si>
  <si>
    <t>SUMINISTRO E INSTALACION DE PUERTA ENTAMBIRADO C.R. C18  + MARCOS PUERTA  LAMINA C.R. C18 ENTRE  2,00 - 2.15X 0,90  -1.00M + MONTANTE C.R C18 TIPO PERSIANA,  INCLUYE  VISILLO EN VIDRIO LAMINADO 3+3 (0.10X0.75M),CERROJO LLAVE - MARIPOSA PARA AULAS REF. KENT DE YALE O EQUIVALENTE,  ANTICORROSIVO, ESMALTE, ANCLAJE, BISAGRAS TIPO PESADO Y CARGUE EN MORTERO</t>
  </si>
  <si>
    <t>12.2.4</t>
  </si>
  <si>
    <t>SUMINISTRO E INSTALACION DE REJAS LAMINA (ANTIC - ESMALTE)</t>
  </si>
  <si>
    <t>12.2.5</t>
  </si>
  <si>
    <t>SUMINISTRO E INSTALACION DE REJILLAS PISO Ø 30 CM</t>
  </si>
  <si>
    <t>12.2.6</t>
  </si>
  <si>
    <t>SUMINISTRO E INSTALACION DE BARANDA METALICA CORREDORES DE CIRCULACION, TUBO CIRCULAR EN ACERO GALVANIZADO DE 2" INCLINADO HACIA EL INTERIOR, EN ANCLAJE LATERAL A LA LOSA CON PLATINAS DE 0,17 CM X 0,20 CM DE ACERO DE 1/4" Y CHAZO DE ANCLAJE DE 3/8" X 3" CON PLATINAS DE HIERRO LATERALES DE 3/8" X 2" Y PLATINAS INTERNAS DE 1/4" X 1 1/2"  TUBO INTERNO EN ACERO DE 1 1/2" DOS MANOS DE ANTICORROSIVO Y ACABADO EN PINTURA ESMALTE</t>
  </si>
  <si>
    <t>12.2.7</t>
  </si>
  <si>
    <t>SUMINISTRO E INSTALACION DE PASAMANOS METALICO TUBO ESTRUCTURAL 1 1/2" 2.5 MM. INCLUYE ANCLAJES Y ACCESORIOS</t>
  </si>
  <si>
    <t>12.2.8</t>
  </si>
  <si>
    <t>SUMINISTRO E INSTALACIÓN DE PUERTA METALICA TIPO PERSIANA C.R. C18 (ANTIC - ESMALTE, INCLUYE MANIJA TUBULAR FIJA DE DIAMETRO 5/8" POR AMBOS LADOS).</t>
  </si>
  <si>
    <t>12.2.9</t>
  </si>
  <si>
    <t>SUMINISTRO E INSTALACION DE COMPUERTA DE ACCESO ABATIBLE , EN LAMINA ALFAJOR E=1/8". INCLUYE MARCO Y CONTRAMARCO, ESTRUCTURA, REFUERZOS ACCESORIOS, PROTECCION ANTICORROSIVA.</t>
  </si>
  <si>
    <t>12.2.10</t>
  </si>
  <si>
    <t>SUMINISTRO E INSTALACION DE JUEGO PARA PUERTA SENCILLA COMPUESTO DE: UNA(1) BARRA ANTIPANICO PUSH DE UN PUNTO INCLUYENDO MANIJA CON LLAVE, Y UN (1) BRAZO HIDRAULICO CIERRAPUERTAS. ELEMENTOS MARCA STANLEY O EQUIVALENTE</t>
  </si>
  <si>
    <t>12.2.11 N</t>
  </si>
  <si>
    <t>BARANDA DE 5 HORIZONTALES EN TUBO ∅2"X3MM</t>
  </si>
  <si>
    <t>12.2.12 N</t>
  </si>
  <si>
    <t>BARANDA EN TUBULAR REDONDO DE 2" EN ALUZINC TERMO-ESMALTADO COLOR NEGRO+ TUBULAR RECTANGULAR DE 4 X 2CM ACABADO MATE COLOR NEGRO+ VARILLA LISA ACABADO COLOR NEGRO SOLDADA A TUBULAR RECTANGULAR+ PLATINA METÁLICA ACABADO COLOR NEGRO SOLDADA A TUBULAR RECTANGULAR</t>
  </si>
  <si>
    <t>12.2.13 N</t>
  </si>
  <si>
    <t>PASAMANOS DOBLE ANCLAJE SOBRE MURO EN TUBO Ø2"X2.0 MM CON APOYO EN PLATINA DE 3/8" DE 0,15 M CADA 1,50 M ENTRE EJES, PERNOS DE 3/8". INCLUYE PINTURA.</t>
  </si>
  <si>
    <t>12.2.14 N</t>
  </si>
  <si>
    <t>PR01 PUERTA REJA CORREDIZA EN LAMINA METÁLICA  Y TUBULARES VERTICALES DE 1" ESPACIADOS MAX. 10 CMS CON PINTURA NEGRO MATE+RIEL METALICO PARA PUERTA CORREDIZA, PINTURA NEGRA MATE  +RIEL INFERIOR EMBEBIDO EN ACABADO DE PISO+POSTE METÁLICO TUBULAR CUADRADO DE 5"  CARGADO EN CONCRETO+PUERTA DOBLE BATIENTE EN LAMINA METÁLICA, CON PINTURA NEGRA MATE EN LA CARA INTERIOR LLEVA CERRADURA TIPO PUSH O BARRA ANTIPÁNICO DE EVACUACIÓN-INCLUYE CERRADURA ANTIPÁNICO REF.  B0950 PUSH BAR CON 1 PUNTOS DE CIERRE CON MECANISMO VERTICAL DE CILINDRO Y MANILLA. TIPO AZBE O SIMILAR. 11.32X2.50 M</t>
  </si>
  <si>
    <t>12.2.15 N</t>
  </si>
  <si>
    <t>PR02 REJA  EN  TUBULARES VERTICALES DE 1" ESPACIADOS MAX. 10 CMS CON PINTURA NEGRO MATE+POSTE METÁLICO TUBULAR CUADRADO DE 5"  CARGADO EN CONCRETO+VIGA METÁLICA TUBULAR 4"  EN LAMINA METÁLICA CON PINTURA ANTICORROSIVA Y ESMALTE NEGRO MATE. 26.85X4.40 M</t>
  </si>
  <si>
    <t>12.2.16 N</t>
  </si>
  <si>
    <t>PR03 REJA  EN  TUBULARES VERTICALES DE 1" ESPACIADOS MAX. 10 CMS CON PINTURA NEGRO MATE+POSTE METÁLICO TUBULAR CUADRADO DE 5"  CARGADO EN CONCRETO+VIGA METÁLICA TUBULAR 4"  EN LAMINA METÁLICA CON PINTURA ANTICORROSIVA Y ESMALTE NEGRO MATE. 5.15X2.20 M</t>
  </si>
  <si>
    <t>12.2.17 N</t>
  </si>
  <si>
    <t>PR04 REJA  EN  TUBULARES VERTICALES DE 1" ESPACIADOS MAX. 10 CMS CON PINTURA NEGRO MATE+POSTE METÁLICO TUBULAR CUADRADO DE 5"  CARGADO EN CONCRETO+VIGA METÁLICA TUBULAR 4"  EN LAMINA METÁLICA CON PINTURA ANTICORROSIVA Y ESMALTE NEGRO MATE+ PUERTA BATIENTE EN LAMINA METÁLICA, CON PINTURA NEGRA MATE EN LA CARA INTERIOR LLEVA CERRADURA TIPO PUSH O BARRA ANTIPÁNICO DE EVACUACIÓN- INCLUYE CERRADURA ANTIPANICO REF.  B0950 PUSH BAR CON 1 PUNTOS DE CIERRE CON MECANISMO VERTICAL DE CILINDRO Y MANILLA. TIPO AZBE O SIMILAR. 31.24X3.55 M</t>
  </si>
  <si>
    <t>12.2.18 N</t>
  </si>
  <si>
    <t>PR05 REJA  EN  TUBULARES VERTICALES DE 1" ESPACIADOS MAX. 10 CMS CON PINTURA NEGRO MATE+POSTE METÁLICO TUBULAR CUADRADO DE 5"  CARGADO EN CONCRETO+VIGA METÁLICA TUBULAR 4"  EN LAMINA METÁLICA CON PINTURA ANTICORROSIVA Y ESMALTE NEGRO MATE+ DOS PUERTAS DOBLES BATIENTE EN LAMINA METÁLICA, CON PINTURA NEGRA MATE EN LA CARA INTERIOR LLEVA CERRADURA TIPO PUSH O BARRA ANTIPÁNICO DE EVACUACIÓN- INCLUYE CERRADURA ANTIPÁNICO REF.  B0950 PUSH BAR CON 1 PUNTOS DE CIERRE CON MECANISMO VERTICAL DE CILINDRO Y MANILLA. TIPO AZBE O SIMILAR. 5.60X2.70 M</t>
  </si>
  <si>
    <t>12.2.19 N</t>
  </si>
  <si>
    <t>PR06 REJA  EN  TUBULARES VERTICALES DE 1" ESPACIADOS MAX. 10 CMS CON PINTURA NEGRO MATE+POSTE METÁLICO TUBULAR CUADRADO DE 5"  CARGADO EN CONCRETO+VIGA METÁLICA TUBULAR 4"  EN LAMINA METÁLICA CON PINTURA ANTICORROSIVA Y ESMALTE NEGRO MATE. 26.75X2.20 M</t>
  </si>
  <si>
    <t>12.2.20 N</t>
  </si>
  <si>
    <t>PR07 REJA  EN  TUBULARES VERTICALES DE 1" ESPACIADOS MAX. 10 CMS CON PINTURA NEGRO MATE+POSTE METÁLICO TUBULAR CUADRADO DE 5"  CARGADO EN CONCRETO+VIGA METÁLICA TUBULAR 4"  EN LAMINA METÁLICA CON PINTURA ANTICORROSIVA Y ESMALTE NEGRO MATE. 3.0X2.20 M</t>
  </si>
  <si>
    <t>12.2.21 N</t>
  </si>
  <si>
    <t>PR08 REJA  EN  TUBULARES VERTICALES DE 1" ESPACIADOS MAX. 10 CMS CON PINTURA NEGRO MATE+POSTE METÁLICO TUBULAR CUADRADO DE 5"  CARGADO EN CONCRETO+VIGA METÁLICA TUBULAR 4"  EN LAMINA METÁLICA CON PINTURA ANTICORROSIVA Y ESMALTE NEGRO MATE+ PUERTA BATIENTE  EN LAMINA METÁLICA, CON PINTURA NEGRA MATE. 3.0X2.70 M</t>
  </si>
  <si>
    <t>12.2.22 N</t>
  </si>
  <si>
    <t>PR09 REJA  EN  TUBULARES VERTICALES DE 1" ESPACIADOS MAX. 10 CMS CON PINTURA NEGRO MATE+POSTE METÁLICO TUBULAR CUADRADO DE 5"  CARGADO EN CONCRETO+VIGA METÁLICA TUBULAR 4"  EN LAMINA METÁLICA CON PINTURA ANTICORROSIVA Y ESMALTE NEGRO MATE+PUERTA DOBLE PIVOTADA EN LAMINA METÁLICA, CON PINTURA NEGRA MATE EN LA CARA INTERIOR LLEVA CERRADURA TIPO PUSH O BARRA ANTIPÁNICO DE EVACUACIÓN- INCLUYE CERRADURA ANTIPÁNICO REF.  B0950 PUSH BAR CON 1 PUNTOS DE CIERRE CON MECANISMO VERTICAL DE CILINDRO Y MANILLA. TIPO AZBE O SIMILAR. 10.50X2.70 M</t>
  </si>
  <si>
    <t>12.2.23 N</t>
  </si>
  <si>
    <t>PR10 REJA  EN  TUBULARES VERTICALES DE 1" ESPACIADOS MAX. 10 CMS CON PINTURA NEGRO MATE+VIGA METÁLICA TUBULAR 4"  EN LAMINA METÁLICA CON PINTURA ANTICORROSIVA Y ESMALTE NEGRO MATE. 17.52X2.88 M</t>
  </si>
  <si>
    <t>12.2.24 N</t>
  </si>
  <si>
    <t>PR11 REJA  EN  TUBULARES VERTICALES DE 1" ESPACIADOS MAX. 10 CMS CON PINTURA NEGRO MATE+POSTE METÁLICO TUBULAR CUADRADO DE 5"  CARGADO EN CONCRETO+VIGA METÁLICA TUBULAR 4"  EN LAMINA METÁLICA CON PINTURA ANTICORROSIVA Y ESMALTE NEGRO MATE. 2.40X2.20 M</t>
  </si>
  <si>
    <t>12.3</t>
  </si>
  <si>
    <t>CARPINTERIA METALICA</t>
  </si>
  <si>
    <t>12.3.1 N</t>
  </si>
  <si>
    <t>P01 HOJA DE  PUERTA EN LÁMINA METÁLICA COLD ROLLED CALIBRE 18 O SIMILAR CON ANTICORROSIVO Y PINTURA, ESMALTE NEGRO MATE+MARCO EN LÁMINA DE ACERO COLD ROLLED CAL:20 Y CARGADO EN CONCRETO ACABADO PINTURA ELECTROSTÁTICA, ESMALTE NEGRO MATE+REJILLA EN LÁMINA METÁLICA COLD ROLLED CALIBRE 20 CON ANTICORROSIVO, COLOR NEGRO MATE- INCLUYE CERRADURA CILINDRICA DE MANIJA JUPITER CROMADA MATE DE SCHLAGE O SIMILAR. 0.95X2.70 M.</t>
  </si>
  <si>
    <t>12.3.2 N</t>
  </si>
  <si>
    <t>P02  HOJA DE  PUERTA EN LÁMINA METÁLICA COLD ROLLED CALIBRE 18 O SIMILAR CON ANTICORROSIVO Y PINTURA, ESMALTE NEGRO MATE+ MARCO EN LÁMINA DE ACERO COLD ROLLED CAL:20 Y CARGADO EN CONCRETO ACABADO PINTURA ELECTROSTÁTICA, ESMALTE NEGRO MATE+ VIDRIO LAMINADO 3+3 INCOLORO- INCLUYE CERRADURA CILINDRICA DE MANIJA JUPITER CROMADA MATE DE SCHLAGE O SIMILAR. 0.95X2.70 M.</t>
  </si>
  <si>
    <t>12.3.3 N</t>
  </si>
  <si>
    <t>P03 HOJA DE  PUERTA EN LÁMINA METÁLICA COLD ROLLED CALIBRE 18 O SIMILAR 
REJILLA EN LÁMINA METÁLICA COLD ROLLED CALIBRE 20 CON ANTICORROSIVO Y PINTURA, ESMALTE NEGRO MATE+ MARCO EN LÁMINA DE ACERO COLD ROLLED CAL:20 Y CARGADO EN CONCRETO ACABADO PINTURA ELECTROSTÁTICA, ESMALTE NEGRO MATE+ REJILLA EN LÁMINA METÁLICA COLD ROLLED CALIBRE 20 CON ANTICORROSIVO, COLOR NEGRO MATE-INCLUYE CERRADURA CILINDRICA DE MANIJA JUPITER CROMADA MATE DE SCHLAGE O SIMILAR. 1.0X2.7 M.</t>
  </si>
  <si>
    <t>12.3.4 N</t>
  </si>
  <si>
    <t>P04 HOJA DE  PUERTA EN LÁMINA METÁLICA COLD ROLLED CALIBRE 18 O SIMILAR REJILLA EN LÁMINA METÁLICA COLD ROLLED CALIBRE 20 CON ANTICORROSIVO Y PINTURA, ESMALTE NEGRO MATE + MARCO EN LÁMINA DE ACERO COLD ROLLED CAL:20 Y CARGADO EN CONCRETO ACABADO PINTURA ELECTROSTÁTICA, ESMALTE NEGRO MATE+ REJILLA EN LÁMINA METÁLICA COLD ROLLED CALIBRE 20 CON ANTICORROSIVO, COLOR NEGRO MATE-INCLUYE CERRADURA CILINDRICA DE MANIJA JUPITER CROMADA MATE DE SCHLAGE O SIMILAR. 1.20X2.7 M.</t>
  </si>
  <si>
    <t>12.3.5 N</t>
  </si>
  <si>
    <t>P05 HOJA DE  PUERTA EN LÁMINA METÁLICA COLD ROLLED CALIBRE 18 O SIMILAR CON ANTICORROSIVO Y PINTURA, ESMALTE NEGRO MATE+ MARCO EN LÁMINA DE ACERO COLD ROLLED CAL:20 Y CARGADO EN CONCRETO ACABADO PINTURA ELECTROSTÁTICA, ESMALTE NEGRO MATE+ REJILLA EN LÁMINA METÁLICA COLD ROLLED CALIBRE 20 CON ANTICORROSIVO, COLOR NEGRO MATE- INCLUYE CERRADURA CILINDRICA DE MANIJA JUPITER CROMADA MATE DE SCHLAGE O SIMILAR. 1.2X2.7 M.</t>
  </si>
  <si>
    <t>12.3.6 N</t>
  </si>
  <si>
    <t>P06 HOJA DE  PUERTA EN LÁMINA METÁLICA COLD ROLLED CALIBRE 18 O SIMILAR CON ANTICORROSIVO Y PINTURA, ESMALTE NEGRO MATE+ MARCO EN LÁMINA DE ACERO COLD ROLLED CAL:20 Y CARGADO EN CONCRETO ACABADO PINTURA ELECTROSTÁTICA, ESMALTE NEGRO MATE+ REJILLA EN LÁMINA METÁLICA COLD ROLLED CALIBRE 20 CON ANTICORROSIVO, COLOR NEGRO MATE- INCLUYE CERRADURA CILINDRICA DE MANIJA JUPITER CROMADA MATE DE SCHLAGE O SIMILAR. 1.60X2.70 M.</t>
  </si>
  <si>
    <t>12.3.7 N</t>
  </si>
  <si>
    <t>P07 HOJA DE  PUERTA EN LÁMINA METÁLICA COLD ROLLED CALIBRE 18 O SIMILAR REJILLA EN LÁMINA METÁLICA COLD ROLLED CALIBRE 20 CON ANTICORROSIVO Y PINTURA, ESMALTE NEGRO MATE+ MARCO EN LÁMINA DE ACERO COLD ROLLED CAL:20 Y CARGADO EN CONCRETO ACABADO PINTURA ELECTROSTÁTICA, ESMALTE NEGRO MATE+ REJILLA EN LÁMINA METÁLICA COLD ROLLED CALIBRE 20 CON ANTICORROSIVO, COLOR NEGRO MATE -INCLUYE CERRADURA CILINDRICA DE MANIJA JUPITER CROMADA MATE DE SCHLAGE O SIMILAR. 1.60X2.70</t>
  </si>
  <si>
    <t>12.3.8 N</t>
  </si>
  <si>
    <t>P08 HOJA DE  PUERTA EN LÁMINA METÁLICA COLD ROLLED CALIBRE 18 O SIMILAR CON ANTICORROSIVO Y PINTURA, ESMALTE NEGRO MATE+ MARCO EN LÁMINA DE ACERO COLD ROLLED CAL:20 Y CARGADO EN CONCRETO ACABADO PINTURA ELECTROSTÁTICA, ESMALTE NEGRO MATE+ REJILLA EN LÁMINA METÁLICA COLD ROLLED CALIBRE 20 CON ANTICORROSIVO, COLOR NEGRO MATE- INCLUYE CERRADURA ANTIPÁNICO REF.  B0950 PUSH BAR CON 1 PUNTOS DE CIERRE CON MECANISMO VERTICAL DE CILINDRO Y MANILLA. TIPO AZBE O SIMILAR. 1.60X2.70</t>
  </si>
  <si>
    <t>12.3.9 N</t>
  </si>
  <si>
    <t>P09 HOJA DE  PUERTA EN LÁMINA METÁLICA COLD ROLLED CALIBRE 18 O SIMILAR REJILLA EN LÁMINA METÁLICA COLD ROLLED CALIBRE 20 CON ANTICORROSIVO Y PINTURA, ESMALTE NEGRO MATE+ MARCO EN LÁMINA DE ACERO COLD ROLLED CAL:20 Y CARGADO EN CONCRETO ACABADO PINTURA ELECTROSTÁTICA, ESMALTE NEGRO MATE-INCLUYE CERRADURA CILINDRICA DE MANIJA JUPITER CROMADA MATE DE SCHLAGE O SIMILAR.  DEBE CUMPLIR LO EXIGIDO COMO REQUERIMIENTO DE LA EMPRESA PRESTADORA DEL SERVICIO DE ENERGIA. 2.0X2.40 M.</t>
  </si>
  <si>
    <t>12.3.10 N</t>
  </si>
  <si>
    <t>P10 HOJA DE  PUERTA EN LÁMINA METÁLICA COLD ROLLED CALIBRE 18 O SIMILAR REJILLA EN LÁMINA METÁLICA COLD ROLLED CALIBRE 20 CON ANTICORROSIVO Y PINTURA, ESMALTE NEGRO MATE+ MARCO EN LÁMINA DE ACERO COLD ROLLED CAL:20 Y CARGADO EN CONCRETO ACABADO PINTURA ELECTROSTÁTICA, ESMALTE NEGRO MATE+FALLEBAS-INCLUYE CERRADURA CILINDRICA DE MANIJA JUPITER CROMADA MATE DE SCHLAGE O SIMILAR.  DEBE CUMPLIR LO EXIGIDO COMO REQUERIMIENTO DE LA EMPRESA PRESTADORA DEL SERVICIO DE ENERGIA. 6.0X2.60 M.</t>
  </si>
  <si>
    <t>12.3.11 N</t>
  </si>
  <si>
    <t>P11 HOJA DE  PUERTA EN LÁMINA METÁLICA COLD ROLLED CALIBRE 18 O SIMILAR CON ANTICORROSIVO Y PINTURA, ESMALTE NEGRO MATE CON RELLENO CORTAFUEGO+ MARCO EN LÁMINA DE ACERO COLD ROLLED CAL:20 Y CARGADO CONCRETO ACABADO PINTURA ELECTROSTÁTICA, ESMALTE NEGRO MATE-INCLUYE CERRADURA ANTIPANICO REF.  B0950 PUSH BAR CON 1 PUNTOS DE CIERRE CON MECANISMO VERTICAL DE CILINDRO Y MANILLA. TIPO AZBE O SIMILAR. 1.26X2.2 M.</t>
  </si>
  <si>
    <t>12.3.12 N</t>
  </si>
  <si>
    <t>P12 HOJA DE  PUERTA EN LÁMINA METÁLICA COLD ROLLED CALIBRE 18 O SIMILAR CON ANTICORROSIVO Y PINTURA, ESMALTE NEGRO MATE CON RELLENO CORTAFUEGO+ MARCO EN LÁMINA DE ACERO COLD ROLLED CAL:20 Y CARGADO CONCRETO ACABADO PINTURA ELECTROSTÁTICA, ESMALTE NEGRO MATE-INCLUYE CERRADURA ANTIPANICO REF.  B0950 PUSH BAR CON 1 PUNTOS DE CIERRE CON MECANISMO VERTICAL DE CILINDRO Y MANILLA. TIPO AZBE O SIMILAR. 1.80X2.2 M.</t>
  </si>
  <si>
    <t>12.3.13 N</t>
  </si>
  <si>
    <t>P13 HOJA DE  PUERTA EN LÁMINA METÁLICA COLD ROLLED CALIBRE 18 O SIMILAR CON ANTICORROSIVO Y PINTURA, ESMALTE NEGRO MATE+ MARCO EN LÁMINA DE ACERO COLD ROLLED CAL:20 Y CARGADO EN CONCRETO ACABADO PINTURA ELECTROSTÁTICA, ESMALTE NEGRO MATE+ REJILLA EN LÁMINA METÁLICA COLD ROLLED CALIBRE 20 CON ANTICORROSIVO, COLOR NEGRO MATE- INCLUYE CERRADURA CILINDRICA DE MANIJA JUPITER CROMADA MATE DE SCHLAGE O SIMILAR. 0.70X2.7 M.</t>
  </si>
  <si>
    <t>12.3.14 N</t>
  </si>
  <si>
    <t>P17 HOJA DE  PUERTA EN LÁMINA METÁLICA COLD ROLLED CALIBRE 18 O SIMILAR CON ANTICORROSIVO Y PINTURA, ESMALTE NEGRO MATE+ MARCO EN LÁMINA DE ACERO COLD ROLLED CAL:20 Y CARGADO EN CONCRETO ACABADO PINTURA ELECTROSTÁTICA, ESMALTE NEGRO MATE+ REJILLA EN LÁMINA METÁLICA COLD ROLLED CALIBRE 20 CON ANTICORROSIVO, COLOR NEGRO MATE- INCLUYE CERRADURA CILINDRICA DE MANIJA JUPITER CROMADA MATE DE SCHLAGE O SIMILAR. 0.66X2.7 M.</t>
  </si>
  <si>
    <t>12.3.15 N</t>
  </si>
  <si>
    <t>V01 REJILLA PERFILERIA EN LÁMINA METÁLICA COLD ROLLED CALIBRE 18 O SIMILAR CON ANTICORROSIVO Y PINTURA, NEGRO MATE. 1.60X0.50 M. (INCLUYE MARCO TUBERIA EN COLD ROLLED CAL 20)</t>
  </si>
  <si>
    <t>12.3.16 N</t>
  </si>
  <si>
    <t xml:space="preserve">         V02 REJILLA PERFILERIA EN LÁMINA METÁLICA COLD ROLLED CALIBRE 18 O SIMILAR CON ANTICORROSIVO Y PINTURA, NEGRO MATE. 0.80X1.0 M.  (INCLUYE MARCO TUBERIA EN COLD ROLLED CAL 20)</t>
  </si>
  <si>
    <t>12.3.17 N</t>
  </si>
  <si>
    <t>V03 VENTANA FIJA  PERFILERIA EN LÁMINA METÁLICA COLD ROLLED CALIBRE 18 O SIMILAR CON ANTICORROSIVO Y PINTURA, NEGRO MATE+ VIDRIO LAMINADO 3+3 INCOLORO. 6.50X2.50 M.  (INCLUYE MARCO TUBERIA EN COLD ROLLED CAL 20)</t>
  </si>
  <si>
    <t>12.3.18 N</t>
  </si>
  <si>
    <t>V04 VENTANA FIJA  PERFILERIA EN LÁMINA METÁLICA COLD ROLLED CALIBRE 18 O SIMILAR CON ANTICORROSIVO Y PINTURA, NEGRO MATE+ VIDRIO LAMINADO 3+3 INCOLORO. 4.70X2.50 M.</t>
  </si>
  <si>
    <t>12.3.19 N</t>
  </si>
  <si>
    <t>V06 VENTANA PROYECTANTES  PERFILERIA EN LÁMINA METÁLICA COLD ROLLED CALIBRE 18 O SIMILAR CON ANTICORROSIVO Y PINTURA, NEGRO MATE+ VIDRIO LAMINADO 3+3 INCOLORO. 6.90X2.50 M.</t>
  </si>
  <si>
    <t>12.3.20 N</t>
  </si>
  <si>
    <t>V08 CORTINA ENROLLABLE METALICA PERFILERIA EN LÁMINA METÁLICA COLD ROLLED CALIBRE 18 O SIMILAR CON ANTICORROSIVO Y PINTURA, NEGRO MATE. 4.0X1.70 M.</t>
  </si>
  <si>
    <t>12.3.21 N</t>
  </si>
  <si>
    <t>V10 VENTANA PROYECTANTES  PERFILERIA EN LÁMINA METÁLICA COLD ROLLED CALIBRE 18 O SIMILAR CON ANTICORROSIVO Y PINTURA, NEGRO MATE+ VIDRIO LAMINADO 3+3 INCOLORO. 4.70X2.70 M.</t>
  </si>
  <si>
    <t>12.3.22 N</t>
  </si>
  <si>
    <t>V11 VENTANA PROYECTANTES  PERFILERIA EN LÁMINA METÁLICA COLD ROLLED CALIBRE 18 O SIMILAR CON ANTICORROSIVO Y PINTURA, NEGRO MATE+ VIDRIO LAMINADO 3+3 INCOLORO. 4.60X2.70 M.</t>
  </si>
  <si>
    <t>12.3.23 N</t>
  </si>
  <si>
    <t>V25 VENTANA DE GUILLOTINA, PERFILERIA EN LÁMINA METÁLICA COLD ROLLED CALIBRE 18 O SIMILAR CON ANTICORROSIVO Y PINTURA, NEGRO MATE+ VIDRIO LAMINADO 3+3 INCOLORO. 4.50X2.50 M.</t>
  </si>
  <si>
    <t>12.3.24 N</t>
  </si>
  <si>
    <t>V26 VENTANA PROYECTANTES  PERFILERIA EN LÁMINA METÁLICA COLD ROLLED CALIBRE 18 O SIMILAR CON ANTICORROSIVO Y PINTURA, NEGRO MATE+ VIDRIO LAMINADO 3+3 INCOLORO. 4.30X2.50 M.</t>
  </si>
  <si>
    <t>12.3.25 N</t>
  </si>
  <si>
    <t>V27 VENTANA REJILA- FIJA  PERFILERIA EN LÁMINA METÁLICA COLD ROLLED CALIBRE 18 O SIMILAR CON ANTICORROSIVO Y PINTURA, NEGRO MATE+ VIDRIO LAMINADO 3+3 INCOLORO. 3.50X2.50 M.</t>
  </si>
  <si>
    <t>12.3.26 N</t>
  </si>
  <si>
    <t>V28 VENTANA REJILA- FIJA  PERFILERIA EN LÁMINA METÁLICA COLD ROLLED CALIBRE 18 O SIMILAR CON ANTICORROSIVO Y PINTURA, NEGRO MATE+ VIDRIO LAMINADO 3+3 INCOLORO. 6.50X2.50 M.</t>
  </si>
  <si>
    <t>12.3.27 N</t>
  </si>
  <si>
    <t>V31 VENTANA PROYECTANTES  PERFILERIA EN LÁMINA METÁLICA COLD ROLLED CALIBRE 18 O SIMILAR CON ANTICORROSIVO Y PINTURA, NEGRO MATE+ VIDRIO LAMINADO 3+3 INCOLORO. 2.40X2.30 M.</t>
  </si>
  <si>
    <t>12.3.28 N</t>
  </si>
  <si>
    <t>PV01 VENTANA  FIJA PERFILERÍA EN LÁMINA METÁLICA COLD ROLLED CALIBRE 18 O SIMILAR CON ANTICORROSIVO Y PINTURA, NEGRO MATE+ VIDRIO LAMINADO 3+3 INCOLORO+ PUERTA DOBLE BATIENTE EN LÁMINA METÁLICA COLD ROLLED CALIBRE 18 O SIMILAR CON ANTICORROSIVO Y PINTURA, NEGRO MATE- INCLUYE CERRADURA ANTIPANICO REF.  B0950 PUSH BAR CON 1 PUNTOS DE CIERRE CON MECANISMO VERTICAL DE CILINDRO Y MANILLA. TIPO AZBE O SIMILAR. 4.85X6.50 M (MEDIDA INCLUIDA DE PUERTA 1.60X2.20).</t>
  </si>
  <si>
    <t>12.3.29 N</t>
  </si>
  <si>
    <t>PV02 VENTANA  FIJA PERFILERÍA EN LÁMINA METÁLICA COLD ROLLED CALIBRE 18 O SIMILAR CON ANTICORROSIVO Y PINTURA, NEGRO MATE+ VIDRIO LAMINADO 3+3 INCOLORO+ PUERTA DOBLE BATIENTE EN LÁMINA METÁLICA COLD ROLLED CALIBRE 18 O SIMILAR CON ANTICORROSIVO Y PINTURA, NEGRO MATE- INCLUYE CERRADURA ANTIPANICO REF.  B0950 PUSH BAR CON 1 PUNTOS DE CIERRE CON MECANISMO VERTICAL DE CILINDRO Y MANILLA. TIPO AZBE O SIMILAR. 22.56X2.70 M (MEDIDA INCLUIDA DE 4 PUERTAS 1.60X2.20).</t>
  </si>
  <si>
    <t>12.3.30 N</t>
  </si>
  <si>
    <t>PV03 VENTANA  FIJA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1.20X2.70 M (MEDIDA INCLUIDA DE PUERTA 0.95X2.20).</t>
  </si>
  <si>
    <t>12.3.31 N</t>
  </si>
  <si>
    <t>PV04 VENTANA PROYECTANTE+ PERFILERIA EN LÁMINA METÁLICA COLD ROLLED CALIBRE 18 O SIMILAR CON ANTICORROSIVO Y PINTURA, NEGRO MATE+ VIDRIO LAMINADO 3+3 INCOLORO+ PUERTA DOBLE BATIENTE EN LÁMINA METÁLICA COLD ROLLED CALIBRE 18 O SIMILAR CON ANTICORROSIVO Y PINTURA, NEGRO MATE- INCLUYE CERRADURA CILINDRICA DE MANIJA JUPITER CROMADA MATE DE SCHLAGE O SIMILAR. 14.0X2.70 M (MEDIDA INCLUIDA DE 2 PUERTAS 1.60X2.20).</t>
  </si>
  <si>
    <t>12.3.32 N</t>
  </si>
  <si>
    <t>PV05 VENTANA CORREDIZA + PERFILERIA EN LÁMINA METÁLICA COLD ROLLED CALIBRE 18 O SIMILAR CON ANTICORROSIVO Y PINTURA, NEGRO MATE+ VIDRIO LAMINADO 3+3 INCOLORO+ PUERTA SENCILLA BATIENTE EN LÁMINA METÁLICA COLD ROLLED CALIBRE 18 O SIMILAR CON ANTICORROSIVO Y PINTURA, NEGRO MATE- INCLUYE CERRADURA CILINDRICA DE MANIJA JUPITER CROMADA MATE DE SCHLAGE O SIMILAR. 2.72X2.70 M (MEDIDA INCLUIDA DE PUERTA 0.95X2.20).</t>
  </si>
  <si>
    <t>12.3.33 N</t>
  </si>
  <si>
    <t>PV06 VENTANA PROYECTANTE+ PERFILERIA EN LÁMINA METÁLICA COLD ROLLED CALIBRE 18 O SIMILAR CON ANTICORROSIVO Y PINTURA, NEGRO MATE+ VIDRIO LAMINADO 3+3 INCOLORO+ PUERTA SENCILLAS BATIENTE EN LÁMINA METÁLICA COLD ROLLED CALIBRE 18 O SIMILAR CON ANTICORROSIVO Y PINTURA, NEGRO MATE- INCLUYE CERRADURA CILINDRICA DE MANIJA JUPITER CROMADA MATE DE SCHLAGE O SIMILAR. 3.08X2.70 M (MEDIDA INCLUIDA DE PUERTA 0.95X2.20).</t>
  </si>
  <si>
    <t>12.3.34 N</t>
  </si>
  <si>
    <t>PV07 VENTANA PROYECTANTE+ PERFILERIA EN LÁMINA METÁLICA COLD ROLLED CALIBRE 18 O SIMILAR CON ANTICORROSIVO Y PINTURA, NEGRO MATE+ VIDRIO LAMINADO 3+3 INCOLORO+ PUERTA DOBLE BATIENTE EN LÁMINA METÁLICA COLD ROLLED CALIBRE 18 O SIMILAR CON ANTICORROSIVO Y PINTURA, NEGRO MATE- INCLUYE CERRADURA CILINDRICA DE MANIJA JUPITER CROMADA MATE DE SCHLAGE O SIMILAR. 22.56X2.70 M (MEDIDA INCLUIDA DE 2 PUERTAS 1.60X2.20).</t>
  </si>
  <si>
    <t>12.3.35 N</t>
  </si>
  <si>
    <t>PV08 VENTANA  FIJA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1.53X2.70 M (MEDIDA INCLUIDA DE PUERTA 0.95X2.20).</t>
  </si>
  <si>
    <t>12.3.36 N</t>
  </si>
  <si>
    <t>PV09 VENTANA  FIJA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2.40X2.70 M (MEDIDA INCLUIDA DE PUERTA 0.95X2.20).</t>
  </si>
  <si>
    <t>12.3.37 N</t>
  </si>
  <si>
    <t>PV10 VENTANA PROYECTANTE + PERFILERÍA EN LÁMINA METÁLICA COLD ROLLED CALIBRE 18 O SIMILAR CON ANTICORROSIVO Y PINTURA, NEGRO MATE+ VIDRIO LAMINADO 3+3 INCOLORO+ PUERTA DOBLE BATIENTE EN LÁMINA METÁLICA COLD ROLLED CALIBRE 18 O SIMILAR CON ANTICORROSIVO Y PINTURA, NEGRO MATE- INCLUYE CERRADURA CILINDRICA DE MANIJA JUPITER CROMADA MATE DE SCHLAGE O SIMILAR. 6.90X2.70 M (MEDIDA INCLUIDA DE PUERTA 1.60X2.20).</t>
  </si>
  <si>
    <t>12.3.38 N</t>
  </si>
  <si>
    <t>PV11 VENTANA FIJA + PERFILERÍA EN LÁMINA METÁLICA COLD ROLLED CALIBRE 18 O SIMILAR CON ANTICORROSIVO Y PINTURA, NEGRO MATE+ VIDRIO LAMINADO 3+3 INCOLORO+ PUERTA DOBLE BATIENTE EN LÁMINA METÁLICA COLD ROLLED CALIBRE 18 O SIMILAR CON ANTICORROSIVO Y PINTURA, NEGRO MATE- INCLUYE CERRADURA ANTIPANICO REF.  B0950 PUSH BAR CON 1 PUNTOS DE CIERRE CON MECANISMO VERTICAL DE CILINDRO Y MANILLA. TIPO AZBE O SIMILAR. 8.20X2.70 M (MEDIDA INCLUIDA DE 4 PUERTAS 1.60X2.20).</t>
  </si>
  <si>
    <t>12.3.39 N</t>
  </si>
  <si>
    <t>PV12 VENTANA PROYECTANTE + PERFILERÍA EN LÁMINA METÁLICA COLD ROLLED CALIBRE 18 O SIMILAR CON ANTICORROSIVO Y PINTURA, NEGRO MATE+ VIDRIO LAMINADO 3+3 INCOLORO+ PUERTA DOBLE BATIENTE EN LÁMINA METÁLICA COLD ROLLED CALIBRE 18 O SIMILAR CON ANTICORROSIVO Y PINTURA, NEGRO MATE- INCLUYE CERRADURA ANTIPÁNICO REF.  B0950 PUSH BAR CON 1 PUNTOS DE CIERRE CON MECANISMO VERTICAL DE CILINDRO Y MANILLA. TIPO AZBE O SIMILAR.20.55X2.70 M (MEDIDA INCLUIDA DE 2 PUERTAS 1.60X2.20).</t>
  </si>
  <si>
    <t>12.3.40 N</t>
  </si>
  <si>
    <t>PV13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14.88X2.70 M (MEDIDA INCLUIDA DE 2 PUERTAS 0.95X2.20).</t>
  </si>
  <si>
    <t>12.3.41 N</t>
  </si>
  <si>
    <t>PV14 VENTANA  PROYECTANTE EN ESQUINA A 90°+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5.93X2.70 M (MEDIDA INCLUIDA DE  PUERTA 0.95X2.20).</t>
  </si>
  <si>
    <t>12.3.42 N</t>
  </si>
  <si>
    <t>PV15 VENTANA PROYECTANTE + PERFILERÍA EN LÁMINA METÁLICA COLD ROLLED CALIBRE 18 O SIMILAR CON ANTICORROSIVO Y PINTURA, NEGRO MATE+ VIDRIO LAMINADO 3+3 INCOLORO+ PUERTA DOBLE BATIENTE EN LÁMINA METÁLICA COLD ROLLED CALIBRE 18 O SIMILAR CON ANTICORROSIVO Y PINTURA, NEGRO MATE- INCLUYE CERRADURA ANTIPÁNICO REF.  B0950 PUSH BAR CON 1 PUNTOS DE CIERRE CON MECANISMO VERTICAL DE CILINDRO Y MANILLA. TIPO AZBE O SIMILAR. 3.90X2.70 M (MEDIDA INCLUIDA DE  PUERTA 1.60X2.20).</t>
  </si>
  <si>
    <t>12.3.43 N</t>
  </si>
  <si>
    <t>PV16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2.20X2.70 M (MEDIDA INCLUIDA DE  PUERTA 0.95X2.20).</t>
  </si>
  <si>
    <t>12.3.44 N</t>
  </si>
  <si>
    <t>PV17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11.28X2.70 M (MEDIDA INCLUIDA DE 4 PUERTAS 0.95X2.20).</t>
  </si>
  <si>
    <t>12.3.45 N</t>
  </si>
  <si>
    <t>PV18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3.19X2.70 M (MEDIDA INCLUIDA DE PUERTA 0.95X2.20).</t>
  </si>
  <si>
    <t>12.3.46 N</t>
  </si>
  <si>
    <t>PV19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3.90X2.70 M (MEDIDA INCLUIDA DE PUERTA 0.95X2.20).</t>
  </si>
  <si>
    <t>12.3.47 N</t>
  </si>
  <si>
    <t>PV20 VENTANA PROYECTANTE + PERFILERÍA EN LÁMINA METÁLICA COLD ROLLED CALIBRE 18 O SIMILAR CON ANTICORROSIVO Y PINTURA, NEGRO MATE+ VIDRIO LAMINADO 3+3 INCOLORO+ PUERTA DOBLE BATIENTE EN LÁMINA METÁLICA COLD ROLLED CALIBRE 18 O SIMILAR CON ANTICORROSIVO Y PINTURA, NEGRO MATE- INCLUYE CERRADURA CILINDRICA DE MANIJA JUPITER CROMADA MATE DE SCHLAGE O SIMILAR. 4.33X2.70 M (MEDIDA INCLUIDA DE PUERTA 1.60X2.20M).</t>
  </si>
  <si>
    <t>12.3.48 N</t>
  </si>
  <si>
    <t xml:space="preserve">         PV21 VENTANA PROYECTANTE + PERFILERÍA EN LÁMINA METÁLICA COLD ROLLED CALIBRE 18 O SIMILAR CON ANTICORROSIVO Y PINTURA, NEGRO MATE+ VIDRIO LAMINADO 3+3 INCOLORO+ PUERTA DOBLE BATIENTE EN LÁMINA METÁLICA COLD ROLLED CALIBRE 18 O SIMILAR CON ANTICORROSIVO Y PINTURA, NEGRO MATE- INCLUYE CERRADURA CILINDRICA DE MANIJA JUPITER CROMADA MATE DE SCHLAGE O SIMILAR. 4.30X2.70 M (MEDIDA INCLUIDA DE PUERTA 1.60X2.20M).</t>
  </si>
  <si>
    <t>12.3.49 N</t>
  </si>
  <si>
    <t>PV22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2.65X2.70 M (MEDIDA INCLUIDA DE PUERTA 0.95X2.20M).</t>
  </si>
  <si>
    <t>12.3.50 N</t>
  </si>
  <si>
    <t>PV23 VENTANA  PROYECTANTE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2.55X2.70 M (MEDIDA INCLUIDA DE PUERTA 0.95X2.20M).</t>
  </si>
  <si>
    <t>12.3.51 N</t>
  </si>
  <si>
    <t>PV24 REJILLA + HOJA DE  PUERTA SENCILLA EN LÁMINA METÁLICA COLD ROLLED CALIBRE 18 O SIMILAR CON ANTICORROSIVO Y PINTURA, ESMALTE NEGRO MATE+ VIDRIO LAMINADO 3+3 INCOLORO+ MARCO EN LÁMINA DE ACERO COLD ROLLED CAL:20 Y CARGADO EN CONCRETO ACABADO PINTURA ELECTROSTÁTICA, ESMALTE NEGRO MATE-INCLUYE CERRADURA CILINDRICA DE MANIJA JUPITER CROMADA MATE DE SCHLAGE O SIMILAR+ CARA INTERNA ANGEO PISADO POR PLATINA. 4.30X2.70 M (MEDIDA INCLUIDA DE 2 PUERTAS 0.95X2.20M).</t>
  </si>
  <si>
    <t>12.4</t>
  </si>
  <si>
    <t xml:space="preserve">CARPINTERIA EN MADERA ACUSTICA </t>
  </si>
  <si>
    <t>12.4.1 N</t>
  </si>
  <si>
    <t>P14 HOJA DE PUERTA EN MADERA LAMINADA O MDF CON RELLENO AISLANTE ACÚSTICO TERMINADA EN CHAPILLA DE CEREZO LACA MATE+ MARCO EN LÁMINA DE ACERO COLD ROLLED CAL:20 Y CARGADO EN CONCRETO ACABADO PINTURA ELECTROSTÁTICA, ESMALTE NEGRO MATE-INCLUYE CERRADURA CILINDRICA DE MANIJA JUPITER CROMADA MATE DE SCHLAGE O SIMILAR. 0.95X2.20 M.</t>
  </si>
  <si>
    <t>12.4.2 N</t>
  </si>
  <si>
    <t>P15 HOJA DE PUERTA EN MADERA LAMINADA O MDF CON RELLENO AISLANTE ACÚSTICO TERMINADA EN CHAPILLA DE CEREZO LACA MATE+ MARCO EN LÁMINA DE ACERO COLD ROLLED CAL:20 Y CARGADO EN CONCRETO ACABADO PINTURA ELECTROSTÁTICA, ESMALTE NEGRO MATE-INCLUYE CERRADURA ANTIPÁNICO REF.  B0950 PUSH BAR CON 1 PUNTOS DE CIERRE CON MECANISMO VERTICAL DE CILINDRO Y MANILLA. TIPO AZBE O SIMILAR. 1.60X2.20 M.</t>
  </si>
  <si>
    <t>12.4.3 N</t>
  </si>
  <si>
    <t>P16 HOJA DE PUERTA EN MADERA LAMINADA O MDF CON RELLENO AISLANTE ACÚSTICO TERMINADA EN CHAPILLA DE CEREZO LACA MATE+ MARCO EN LÁMINA DE ACERO COLD ROLLED CAL:20 Y CARGADO EN CONCRETO ACABADO PINTURA ELECTROSTÁTICA, ESMALTE NEGRO MATE+ VIDRIO LAMINADO 3+3 INCOLORO-INCLUYE CERRADURA ANTIPÁNICO REF.  B0950 PUSH BAR CON 1 PUNTOS DE CIERRE CON MECANISMO VERTICAL DE CILINDRO Y MANILLA. TIPO AZBE O SIMILAR. 1.60X2.20 M.</t>
  </si>
  <si>
    <t>12.4.4 N</t>
  </si>
  <si>
    <t>ENCHAPE DE MURO EN MADECOR DE 12MM ESTAMPILLADO PARA AUDITORIO</t>
  </si>
  <si>
    <t>12.5</t>
  </si>
  <si>
    <t xml:space="preserve">FACHADA </t>
  </si>
  <si>
    <t>12.5.1 N</t>
  </si>
  <si>
    <t>LISTONES DE MADERA PLÁSTICA WPC DE 3X10 CMS A 10 CMS DE DISTANCIA EN EJES+ SOPORTE PLATINA DE FIJACIÓN INDIVIDUAL CON CUATRO TORNILLOS POR LISTÓN+ TUBULAR METÁLICO 2X4 " FIJADO A LA PLACA DE CONCRETO</t>
  </si>
  <si>
    <t>12.5.2 N</t>
  </si>
  <si>
    <t>LISTONES DE MADERA PLÁSTICA WPC DE 4X6 CMS A 10 CMS DE DISTANCIA EN EJES+ SOPORTE PLATINA DE FIJACIÓN INDIVIDUAL CON CUATRO TORNILLOS POR LISTÓN+ TUBULAR METÁLICO 2X4 " FIJADO A LA PLACA DE CONCRETO</t>
  </si>
  <si>
    <t>ENCHAPES</t>
  </si>
  <si>
    <t>13.1</t>
  </si>
  <si>
    <t>ENCHAPE SOBRE MUROS</t>
  </si>
  <si>
    <t>13.1.1</t>
  </si>
  <si>
    <t>ENCHAPE PARED EGEO 20.5 X 20.5 - (INCLUYE WIN EN ALUMINIO) (SUMINISTRO E INSTALACIÓN)</t>
  </si>
  <si>
    <t>13.1.2</t>
  </si>
  <si>
    <t>ENCHAPE PARED 20 X 25 - (INCLUYE WIN EN ALUMINIO) (SUMINISTRO E INSTALACIÓN)</t>
  </si>
  <si>
    <t>13.1.3</t>
  </si>
  <si>
    <t>ENCHAPE PARED 25 X 25 - (INCLUYE WIN EN ALUMINIO) (SUMINISTRO E INSTALACIÓN)</t>
  </si>
  <si>
    <t>13.1.4</t>
  </si>
  <si>
    <t>ENCHAPE PARED 20 X 30 - (INCLUYE WIN EN ALUMINIO) (SUMINISTRO E INSTALACIÓN)</t>
  </si>
  <si>
    <t>13.1.5</t>
  </si>
  <si>
    <t>ENCHAPE PARED 25 X 35 - (INCLUYE WIN EN ALUMINIO) (SUMINISTRO E INSTALACIÓN)</t>
  </si>
  <si>
    <t>13.2</t>
  </si>
  <si>
    <t>ENCHAPE SOBRE MESONES</t>
  </si>
  <si>
    <t>13.2.1</t>
  </si>
  <si>
    <t>ENCHAPE PARED EGEO 20.5 X 20.5 MESONES B = 60 CM. (INCLUYE WIN EN ALUMINIO) (SUMINISTRO E INSTALACIÓN)</t>
  </si>
  <si>
    <t>13.2.2</t>
  </si>
  <si>
    <t>GRANITO PULIDO MESONES LABORATORIOS -  B =  60 CM. (SUMINISTRO E INSTALACIÓN)</t>
  </si>
  <si>
    <t>13.2.3</t>
  </si>
  <si>
    <t>GRANITO PULIDO MESONES LAVAMANOS -  B =  40 CM. (SUMINISTRO E INSTALACIÓN)</t>
  </si>
  <si>
    <t>13.2.4</t>
  </si>
  <si>
    <t>GRANITO PULIDO MESONES LAVAMANOS -  B =  60 CM. (SUMINISTRO E INSTALACIÓN)</t>
  </si>
  <si>
    <t>13.2.5</t>
  </si>
  <si>
    <t xml:space="preserve">GRANITO PULIDO MESONES  B = 60 CM INCLUYE SALPICADERO Y FALDÓN </t>
  </si>
  <si>
    <t>13.3</t>
  </si>
  <si>
    <t>VARIOS - ENCHAPES</t>
  </si>
  <si>
    <t>13.3.1</t>
  </si>
  <si>
    <t>SUMINISTRO E INSTALACION DE BLOQUES DE VIDRIO VITROLUX PARALLEL 20 X 20.</t>
  </si>
  <si>
    <t>13.3.2</t>
  </si>
  <si>
    <t>SUMINISTRO E INSTALACIÓN DE CENEFA DE REMATE EN ENCHAPE DE COLOR MARCA CORONA O SIMILAR</t>
  </si>
  <si>
    <t>13.3.3</t>
  </si>
  <si>
    <t>SUMINISTRO E INSTALACIÓN ENCHAPE 3 CARAS DE BORDILLOS DUCHA O ASEO, INCLUYE WIN ALUMINIO</t>
  </si>
  <si>
    <t>ILUMINACION</t>
  </si>
  <si>
    <t>14.1</t>
  </si>
  <si>
    <t>SUMINISTRO E INSTALACION DE LUMINARIAS</t>
  </si>
  <si>
    <t>14.1.1</t>
  </si>
  <si>
    <t>SUMINISTRO E INSTALACIÓN DE LUMINARIA DE EMERGENCIA 2X1,6W 100-240 V, 6500 K, IRC 70, FLUJO LUMINOSO 125 O MÁS. INCLUYE CONECTORES DE RESORTE, CINTA , ACCESORIOS DE FIJACIÓN Y SOPORTE. MATERIAL CERTIFICADO, GARANTIZADO E INSTALADO SEGÚN REGLAMENTACIÓN NTC 2050.</t>
  </si>
  <si>
    <t>14.1.2</t>
  </si>
  <si>
    <t>SUMINISTRO, TRANSPORTE E INSTALACIÓN DE LUMINARIA DE EMERGENCIA, SOBREPONER, LED R1W5, 120/277V, 90MIN AUTONOMÍA. INCLUYE: INCLUYE: CLAVIJA CODELCA, CABLE ENCAUCHETADO 3X14, CABLE ACERADO Y DEMÁS ELEMENTOS PARA UNA CORRECTA INSTALACIÓN. SEGUN DISEÑO REALIZADO.  (ALTURA DE INSTALACIÓN HASTA 4M).</t>
  </si>
  <si>
    <t>14.1.3</t>
  </si>
  <si>
    <t xml:space="preserve">SUMINISTRO DE  LUMINARIA HERMETICA LED 2X18W CON DRIVER DE EMERGENCIA </t>
  </si>
  <si>
    <t>14.1.4</t>
  </si>
  <si>
    <t>SUMINISTRO E INSTALACIÓN DE LUMINARIA PANEL LED REDONDO 8" 18W SOBREPONER, 100-240 V, FLUJO LUMINOSO MAYOR A 1050 LM, IRC 70, VIDA ÚTIL MAYOR 20,000 H. INCLUYE CONECTORES DE RESORTE, CINTA , ACCESORIOS DE FIJACIÓN Y SOPORTE. MATERIAL CERTIFICADO, GARANTIZADO E INSTALADO SEGÚN REGLAMENTACIÓN NTC 2050.</t>
  </si>
  <si>
    <t>14.1.5</t>
  </si>
  <si>
    <t>SUMINISTRO E INSTALACIÓN DE LUMINARIA PANEL LED REDONDO 4" 12W, 6500 K, 100-240 V, FLUJO LUMINOSO MAYOR A 600 LM, IRC 70, VIDA ÚTIL MAYOR A 20,000 H. INCLUYE CONECTORES DE RESORTE, CINTA , ACCESORIOS DE FIJACIÓN Y SOPORTE. MATERIAL CERTIFICADO, GARANTIZADO E INSTALADO SEGÚN REGLAMENTACIÓN NTC 2050.</t>
  </si>
  <si>
    <t>14.1.6</t>
  </si>
  <si>
    <t>SUMINISTRO E INSTALACIÓN DE LUMINARIA LINEAL LED DE 31W, 6500 K, 100-240 V, FLUJO LUMINOSO MAYOR A 3200 LM, IRC 80, VIDA ÚTIL MAYOR A 10,000 H. INCLUYE CONECTORES DE RESORTE, CINTA , ACCESORIOS DE FIJACIÓN Y SOPORTE. MATERIAL CERTIFICADO, GARANTIZADO E INSTALADO SEGÚN REGLAMENTACIÓN NTC 2050.</t>
  </si>
  <si>
    <t>14.1.7</t>
  </si>
  <si>
    <t>SUMINISTRO E INSTALACIÓN DE REFLECTOR LED  DE 200 W, 6500 K, 100-240 V, IP 67, FLUJO LUMINOSO MAYOR A 2000 LM, IRC 80, VIDA ÚTIL MAYOR A 10,000 H. INCLUYE CONECTORES DE RESORTE, CINTA , ACCESORIOS DE FIJACIÓN Y SOPORTE. MATERIAL CERTIFICADO, GARANTIZADO E INSTALADO SEGÚN REGLAMENTACIÓN NTC 2050.</t>
  </si>
  <si>
    <t>14.1.8</t>
  </si>
  <si>
    <t>SUMINISTRO E INSTALACIÓN DE LUMINARIA A PRUEBA DE EXPLOSIÓN. 100-240 V, IRC 80, FLUJO LUMINOSO 3600 LM, VIDA ÚTIL MAYOR A 30,000 HORAS, 6500 K. INCLUYE CONECTORES DE RESORTE, CINTA , ACCESORIOS DE FIJACIÓN Y SOPORTE. MATERIAL CERTIFICADO, GARANTIZADO E INSTALADO SEGÚN REGLAMENTACIÓN NTC 2050.</t>
  </si>
  <si>
    <t>14.1.9</t>
  </si>
  <si>
    <t>SUMINISTRO E INSTALACIÓN DE LUMINARIA REFLECTOR LED 100W, 6500 K, 100-240 V, FLUJO LUMINOSO MAYOR A 8000 LM, IRC 70, VIDA ÚTIL MAYOR A 20,000 H. INCLUYE CONECTORES DE RESORTE, CINTA , ACCESORIOS DE FIJACIÓN Y SOPORTE. MATERIAL CERTIFICADO, GARANTIZADO E INSTALADO SEGÚN REGLAMENTACIÓN NTC 2050.</t>
  </si>
  <si>
    <t>14.1.10</t>
  </si>
  <si>
    <t>SUMINISTRO E INSTALACIÓN DE LUMINARIA A PRUEBA DE EXPLOSIÓN, 2X1,6W 100-240 V, 6500 K, IRC 70, FLUJO LUMINOSO 125 O MÁS. INCLUYE CONECTORES DE RESORTE, CINTA, ACCESORIOS DE FIJACIÓN Y SOPORTE. MATERIAL CERTIFICADO, GARANTIZADO E INSTALADO SEGÚN REGLAMENTACIÓN NTC 2050.</t>
  </si>
  <si>
    <t>14.1.11</t>
  </si>
  <si>
    <t>SUMINISTRO E INSTALACIÓN DE LUMINARIA AVISO DE SALIDA A PRUEBA DE EXPLOSIÓN, 6 VA 120-277 V, 6500 K, IRC 70. INCLUYE CONECTORES DE RESORTE, CINTA, ACCESORIOS DE FIJACIÓN Y SOPORTE. MATERIAL CERTIFICADO, GARANTIZADO E INSTALADO SEGÚN REGLAMENTACIÓN NTC 2050.</t>
  </si>
  <si>
    <t>14.1.12</t>
  </si>
  <si>
    <t>SUMINISTRO E INSTALACIÓN DE LUMINARIA AVISO DE SALIDA, 1.6 VA 120-277 V, 6500 K, IRC 70. INCLUYE CONECTORES DE RESORTE, CINTA, ACCESORIOS DE FIJACIÓN Y SOPORTE. MATERIAL CERTIFICADO, GARANTIZADO E INSTALADO SEGÚN REGLAMENTACIÓN NTC 2050.</t>
  </si>
  <si>
    <t>14.1.13</t>
  </si>
  <si>
    <t>SUMINISTRO E INSTALACIÓN DE LUMINARIA BALA LED DE PISO 3W, 100-240 V, 6500 K, IRC 70. INCLUYE CONECTORES DE RESORTE, CINTA, ACCESORIOS DE FIJACIÓN Y SOPORTE. MATERIAL CERTIFICADO, GARANTIZADO E INSTALADO SEGÚN REGLAMENTACIÓN NTC 2050.</t>
  </si>
  <si>
    <t>14.1.14</t>
  </si>
  <si>
    <t>SUMINISTRO E INSTALACIÓN DE LUMINARIA TIPO AP LED 60-80 W, 100-240 W, 100-240 V, 6500 K, IRC 80. INCLUYE CONECTORES DE RESORTE, CINTA, ACCESORIOS DE FIJACIÓN Y SOPORTE. MATERIAL CERTIFICADO, GARANTIZADO E INSTALADO SEGÚN REGLAMENTACIÓN NTC 2050.</t>
  </si>
  <si>
    <t>14.1.15</t>
  </si>
  <si>
    <t>SUMINISTRO E INSTALACIÓN DE LUMINARIA HERMÉTICA  LED DE 40W, 6500 K, 100-240 V, FLUJO LUMINOSO MAYOR A 4000 LM, IRC 80, VIDA ÚTIL MAYOR A 45,000 H. INCLUYE CONECTORES DE RESORTE, CINTA , ACCESORIOS DE FIJACIÓN Y SOPORTE. MATERIAL CERTIFICADO, GARANTIZADO E INSTALADO SEGÚN REGLAMENTACIÓN NTC 2050.</t>
  </si>
  <si>
    <t>14.1.16</t>
  </si>
  <si>
    <t>SUMINISTRO E INSTALACIÓN DE LUMINARIA APLIQUE LED TIPO TORTUGA, 12 W, 100-240 V, 6500 K, IRC 70. INCLUYE CONECTORES DE RESORTE, CINTA, ACCESORIOS DE FIJACIÓN Y SOPORTE. MATERIAL CERTIFICADO, GARANTIZADO E INSTALADO SEGÚN REGLAMENTACIÓN NTC 2050.</t>
  </si>
  <si>
    <t>14.1.17</t>
  </si>
  <si>
    <t>SUMINISTRO E INSTALACIÓN DE LUMINARIA BALA LED DE PISO 5W, 100-240 V, 6500 K, IRC 70. INCLUYE CONECTORES DE RESORTE, CINTA, ACCESORIOS DE FIJACIÓN Y SOPORTE. MATERIAL CERTIFICADO, GARANTIZADO E INSTALADO SEGÚN REGLAMENTACIÓN NTC 2050.</t>
  </si>
  <si>
    <t>14.1.18</t>
  </si>
  <si>
    <t>SUMINISTRO E INSTALACION DE LUMINARIA HERMETICA 2X18W T8 LED PC POTENCIA 36W FLUJO LUMINOSO LUZ BLANCA FUENTE 3600, 6500K, VIDA UTIL 40,000H. REFERENCIA P37650 DE SYLVANIA O EQUIVALENTE. MEDIDAS 15X120 MATERIALES POLICARBONATO Y VIDRIO, INSTALACION DESCOLGADA (INCLUYE CABLE ENCAUCHETADO, GUAYAS DE SOPORTE Y CLAVIJAS DE CONEXION)</t>
  </si>
  <si>
    <t>14.1.19</t>
  </si>
  <si>
    <t>SUMINISTRO E INSTALACION DE LUMINARIA HERMETICA 1X18W T8 LED PC POTENCIA 18W FLUJO LUMINOSO LUZ BLANCA FUENTE 1800, 6500K, VIDA UTIL 40,000H. REFERENCIA P37651 DE SYLVANIA O EQUIVALENTE. MEDIDAS 15X120 MATERIALES POLICARBONATO Y VIDRIO, INSTALACION DESCOLGADA  (INCLUYE CABLE ENCAUCHETADO, GUAYAS DE SOPORTE Y CLAVIJAS DE CONEXION)</t>
  </si>
  <si>
    <t>14.1.20</t>
  </si>
  <si>
    <t>SUMNISTRO E INSTALACION DE BALA STIL LED 16W DIMERIZABLE 0-10, CHIP SAMSUNG 7", LUZ 6500K, 100.000 HORAS DE VIDA ÚTIL, 1597 LÚMENES 85-277V, IP40, GARANTÍA 7 AÑOS</t>
  </si>
  <si>
    <t>14.1.21</t>
  </si>
  <si>
    <t>SUMINISTRO E INSTALACION DE BALA STIL LED WELEDPOWER 13W CHIP SAMSUNG 5" 6500K 100.000 HORAS DE VIDA ÚTIL, 1250 LÚMENES 120-277V IP40, 7 AÑOS DE GARANTÍA</t>
  </si>
  <si>
    <t>14.1.22</t>
  </si>
  <si>
    <t>SUMINISTRO E INSTALACION DE LAMPARA HERMETICA STIL LED 40W INTEGRADA CHIP SAMSUNG IP65 121CM 100.000 HORAS DE VIDA ÚTIL, 85-277V, LUZ 6500K IP65. LÚMENES 4.500, 7 AÑOS DE GARANTÍA</t>
  </si>
  <si>
    <t>14.1.23</t>
  </si>
  <si>
    <t>SALIDA LED TORTUGA SYLVANIA 12[W] (NO INCLUYE LUMINARIA, INCLUYE,TUBERIA 1/2"EMT,PVC E IMC ALAMBRADO EN NO 2#12+12T CU HFLSFR )</t>
  </si>
  <si>
    <t>14.1.24 N</t>
  </si>
  <si>
    <t>SUMINISTRO, TRANSPORTE E INSTALACIÓN DE PANEL LED 40W - 30X120CM</t>
  </si>
  <si>
    <t>14.1.25 N</t>
  </si>
  <si>
    <t>SUMINISTRO E INSTALACION DE LUMINARIA HERMETICA DE 20W  (INCLUYE CABLE ENCAUCHETADO, GUAYAS DE SOPORTE Y CLAVIJAS DE CONEXION)</t>
  </si>
  <si>
    <t>14.1.26 N</t>
  </si>
  <si>
    <t>LUMINARIA PANEL LED 18W SP REDONDO</t>
  </si>
  <si>
    <t>14.1.27 N</t>
  </si>
  <si>
    <t>LUMINARIA PANEL LED CUADRADO 40W</t>
  </si>
  <si>
    <t>14.1.28 N</t>
  </si>
  <si>
    <t>LUMINARIA HERMETICA DE 50W</t>
  </si>
  <si>
    <t>14.1.29 N</t>
  </si>
  <si>
    <t>SUMINISTRO E INSTALACIÓN LUMINARIA LED REFLECTOR JETA 10 W (SYLVANIA) REF: P28636</t>
  </si>
  <si>
    <t>14.1.30 N</t>
  </si>
  <si>
    <t>SUMINISTRO E INSTALACIÓN LUMINARIA LED REFLECTOR JETA 20 W (SYLVANIA) REF: P28637</t>
  </si>
  <si>
    <t>14.1.31 N</t>
  </si>
  <si>
    <t>LUMINARIA LED EMERGENCIA R3 2X1W (TECHO O MURO)</t>
  </si>
  <si>
    <t>14.1.32 N</t>
  </si>
  <si>
    <t>LUMINARIA LED EMERGENCIA R1 2X1.6W (TECHO O MURO)</t>
  </si>
  <si>
    <t>14.1.33 N</t>
  </si>
  <si>
    <t>LUMINARIA LED CONTINUUM 60W (LINEAL LED)</t>
  </si>
  <si>
    <t>14.1.34 N</t>
  </si>
  <si>
    <t>LUMINARIA TIPO REGLETA LED</t>
  </si>
  <si>
    <t>14.1.35 N</t>
  </si>
  <si>
    <t>DRIVER PARA LUMINARIA TIPO REGLETA LED</t>
  </si>
  <si>
    <t>14.1.36 N</t>
  </si>
  <si>
    <t>SUMINISTRO E INSTALACIÓN  LUMINARIA LED REFLECTOR JETA HIGH POWER 200W</t>
  </si>
  <si>
    <t>14.1.37 N</t>
  </si>
  <si>
    <t>SUMINISTRO E INSTALACIÓN  LUMINARIA LED TIPO REFLECTOR JETA 30W</t>
  </si>
  <si>
    <t>14.1.38 N</t>
  </si>
  <si>
    <t>SUMINISTRO E INSTALACIÓN  LUMINARIA LED TIPO REFLECTOR JETA 70W</t>
  </si>
  <si>
    <t>14.1.39 N</t>
  </si>
  <si>
    <t>LUMINARIA TIPO LED HIGH BAY GC015 100W</t>
  </si>
  <si>
    <t>14.1.40 N</t>
  </si>
  <si>
    <t>SUMINISTRO E INSTALACIÓN LUMINARIA LED REFLECTOR JETA 50 W (SYLVANIA) REF: P28639</t>
  </si>
  <si>
    <t>14.1.41  N</t>
  </si>
  <si>
    <t>LUMINARIA LED STREET LIGHT 200W NW ZD88</t>
  </si>
  <si>
    <t>14.1.42 N</t>
  </si>
  <si>
    <t>LUMINARIA LED STREET LIGHT 140W NW ZD88</t>
  </si>
  <si>
    <t>14.1.43 N</t>
  </si>
  <si>
    <t>POSTE METALICO DE 6M CON BRAZO 0.5M SENCILLO PARA LUMINARIA</t>
  </si>
  <si>
    <t>14.1.44 N</t>
  </si>
  <si>
    <t>POSTE METALICO DE 6M CON BRAZO 0.5M DOBLE PARA LUMINARIA</t>
  </si>
  <si>
    <t>14.1.45 N</t>
  </si>
  <si>
    <t>SUMINISTRO E INSTALACIÓN LUMINARIA LED SYLVANIA STREET LIGTH URBAN 18W REF. P23853</t>
  </si>
  <si>
    <t>14.1.46 N</t>
  </si>
  <si>
    <t>SUMINISTRO E INSTALACIÓN LUMINARIA LED SYLVANIA STREET LIGTH URBAN 35W REF. P23853</t>
  </si>
  <si>
    <t>14.1.47 N</t>
  </si>
  <si>
    <t>EMPALME PREMOLDEADO 91-B1(DERIVACIONES PARA LUMINARIAS)</t>
  </si>
  <si>
    <t>14.2</t>
  </si>
  <si>
    <t>ALUMBRADO ORNAMENTAL EXTERIORES</t>
  </si>
  <si>
    <t>14.2.1</t>
  </si>
  <si>
    <t>SALIDA PARA ILUMINACION EXTERIOR</t>
  </si>
  <si>
    <t>14.2.2</t>
  </si>
  <si>
    <t>SUMINISTRO E INSTALACIÓN DE LUMINARIA HERMÉTICA LED 2X25W T5 120.277 V (5800 LMS) IP 65 POLICARBONATO 6500K LUZ BLANCA. INCLUYE CONECTORES DE RESORTE, CINTA, ACCESORIOS DE FIJACIÓN Y SOPORTE. MATERIAL CERTIFICADO, GARANTIZADO E INSTALADO SEGÚN REGLAMENTACIÓN NTC 2050.</t>
  </si>
  <si>
    <t>14.2.3</t>
  </si>
  <si>
    <t xml:space="preserve">LAMPARA LED ALUMBRADO PUBLICO  60W - 208V, ALUMBRADO PERIMETRAL POSTE METALICO 6 M.   </t>
  </si>
  <si>
    <t>14.2.4</t>
  </si>
  <si>
    <t>SUMINISTRO E INSTALACION DE APLIQUE DE EMERGENCIA STIL LED BIFOCAL 2,4W, 90 MIN AUTONOMIA, 100-240V. 3 AÑOS DE GARANTÍA</t>
  </si>
  <si>
    <t>14.2.5</t>
  </si>
  <si>
    <t>SUMINISTRO E INSTALACIÓN DE LUMINARIA PANEL LED REDONDO 24W SOBREPONER, 100-240 V, FLUJO LUMINOSO MAYOR A 1050 LM, IRC 70, VIDA ÚTIL MAYOR 20,000 H. INCLUYE CONECTORES DE RESORTE, CINTA , ACCESORIOS DE FIJACIÓN Y SOPORTE. MATERIAL CERTIFICADO, GARANTIZADO E INSTALADO SEGÚN REGLAMENTACIÓN NTC 2050.</t>
  </si>
  <si>
    <t>14.2.6</t>
  </si>
  <si>
    <t>SUMINISTRO E INSTALACION DE PANEL LED 40W - 30X120CM</t>
  </si>
  <si>
    <t>14.2.7</t>
  </si>
  <si>
    <t>SUMINISTRO, TRANSPORTE E INSTALACIÓN DE PANEL LED  CIRCULAR DE 25W</t>
  </si>
  <si>
    <t>14.2.8 N</t>
  </si>
  <si>
    <t>SUMINISTRO E INSTALACIÓN POSTE METÁLICO TIPO RECTO 6 M - BRAZO SENCILLO - 0,5 M</t>
  </si>
  <si>
    <t>14.2.9 N</t>
  </si>
  <si>
    <t>SUMINISTRO E INSTALACIÓN POSTE METÁLICO TIPO RECTO 6 M - BRAZO DOBLE - 0,5</t>
  </si>
  <si>
    <t>APARATOS SANITARIOS Y ACCESORIOS</t>
  </si>
  <si>
    <t>15.1</t>
  </si>
  <si>
    <t>APARATOS SANITARIOS</t>
  </si>
  <si>
    <t>15.1.1</t>
  </si>
  <si>
    <t>DUCHA MEZCLADOR CALYPSO, PISCIS O EQUIVALENTE (SUM E INSTALACION)</t>
  </si>
  <si>
    <t>15.1.2</t>
  </si>
  <si>
    <t>GRIFERIA ANTIVANDALICA PARA LAVAMANOS PICO CORTO TIPO PUSH, CONEXION Ø 3/4" Ó 1/2", 24-AA-142006 DOCOL Ó SIMILAR.</t>
  </si>
  <si>
    <t>15.1.3</t>
  </si>
  <si>
    <t xml:space="preserve">ORINAL MEDIANO DE COLGAR INSTITUCIONAL COLOR BLANCO + KIT VÁLVULA DE DESCARGA ANTIVÁNDÁLICA ALTA PRESIÓN PARA ORINAL </t>
  </si>
  <si>
    <t>15.1.4</t>
  </si>
  <si>
    <t>ORINAL MEDIANO DE COLGAR INSTITUCIONAL COLOR BLANCO, MARCA CORONA O EQUIVALENTE, CON GRIFERIA DE PUSH CONEXIÓN SUPERIOR</t>
  </si>
  <si>
    <t>15.1.5</t>
  </si>
  <si>
    <t>ORINAL INFANTIL DE COLGAR INSTITUCIONAL COLOR BLANCO MARCA CORONA O EQUIVALENTE, CON GRIFERIA DE PUSH CONEXIÓN SUPERIOR</t>
  </si>
  <si>
    <t>15.1.6</t>
  </si>
  <si>
    <t>SUMINISTRO E INSTALACION DE SANITARIO INSTITUCIONAL PARA PERSONAS DE MOVILIDAD REDUCIDA COLOR BLANCO PARA CONEXION POSTERIOR DE ALTA PRESION TIPO CORONA Ó EQUIVALENTE CON GRIFERIA ANTIVANDALICA Y ACOPLE</t>
  </si>
  <si>
    <t>15.1.7</t>
  </si>
  <si>
    <t xml:space="preserve">SUMINISTRO E INSTALACION DE SANITARIO INFANTIL Y ACOPLE </t>
  </si>
  <si>
    <t>15.1.8</t>
  </si>
  <si>
    <t>SUMINISTRO E INSTALACION DE SANITARIO INSTITUCIONAL COLOR BLANCO PARA CONEXIÓN SUPERIOR + KIT VÁLVULA DE DESCARGA ANTIVANDÁLICA DE ALTA PRESIÓN Y ACOPLE</t>
  </si>
  <si>
    <t>15.1.9</t>
  </si>
  <si>
    <t>SUMINISTRO E INSTALACION SANITARIO DE TANQUE AVANTI Y ACOPLE</t>
  </si>
  <si>
    <t>15.1.10</t>
  </si>
  <si>
    <t>SUMINISTRO E INSTALACION DE SANITARIO DE TANQUE ACUACER Y ACOPLE</t>
  </si>
  <si>
    <t>15.1.11</t>
  </si>
  <si>
    <t>LAVAMANOS DE COLGAR BLANCO PARA MINUSVALIDOS HANDYCAP REF. GR-01291 O EQUIVALENTE. INCLUYE SIFON BOTELLA Y ACOPLE</t>
  </si>
  <si>
    <t>15.1.12</t>
  </si>
  <si>
    <t>LAVAMANOS DE SOBREPONER MARSELLA BLANCO TIPO CORONA Ó EQUIVALENTE. INCLUYE SIFON Y ACOPLE</t>
  </si>
  <si>
    <t>15.1.13</t>
  </si>
  <si>
    <t>SUMINISTRO E INSTALACION GRIFERIA PARA LAVAMANOS INSTITUCIONAL TIPO PUSH</t>
  </si>
  <si>
    <t>15.1.14</t>
  </si>
  <si>
    <t>SUMINISTRO E INSTALACION LAVAMANOS BLANCO ACUACER CON GRIFERIA, SIFON  Y ACOPLE</t>
  </si>
  <si>
    <t>15.1.15</t>
  </si>
  <si>
    <t>SUMINISTRO E INSTALACION GRIFERIA LAVAPLATOS PRISMA SOBREPONER</t>
  </si>
  <si>
    <t>15.1.16</t>
  </si>
  <si>
    <t>SUMINISTRO E INSTALACION POCETA ACERO INOX. 35X40 + GRIFERIA TIPO PUSH. INCLUYE ACOPLE Y SIFON BOTELLA</t>
  </si>
  <si>
    <t>15.1.17</t>
  </si>
  <si>
    <t>SUMINISTRO E INSTALACION LAVAPLATOS 50 X 35 INCLUYE GRIFERIA UNA LLAVE INCLUYE SIFON CANASTILLA Y ACOPLE</t>
  </si>
  <si>
    <t>15.1.18</t>
  </si>
  <si>
    <t xml:space="preserve">SUMINISTRO E INSTALACION CALENTADOR DE PASO ELECTRICO 10 LTS. </t>
  </si>
  <si>
    <t>15.1.19 N</t>
  </si>
  <si>
    <t xml:space="preserve">SUMINISTRO E INSTALACION CALENTADOR DE PASO ELECTRICO C200V 9.5 KW </t>
  </si>
  <si>
    <t>15.2</t>
  </si>
  <si>
    <t>ACCESORIOS</t>
  </si>
  <si>
    <t>15.2.1</t>
  </si>
  <si>
    <t>SUMINISTRO E INSTALACION DE JUEGO DE DOS (2) BARRAS DE SEGURIDAD RECTAS FIJAS EN ACERO INOXIDABLE PARA BAÑO DE PERSONAS DE MOVILIDAD REDUCIDA</t>
  </si>
  <si>
    <t>15.2.2</t>
  </si>
  <si>
    <t>SUMINISTRO E INSTALACION DE BARRA DE SEGURIDAD EN ACERO INOXIDABLE PISO  - PARED EN BAÑO PARA PERSONAS DE MOVILIDAD REDUCIDA</t>
  </si>
  <si>
    <t>15.2.3</t>
  </si>
  <si>
    <t>SUMINISTRO E INSTALACION DE BARRA DE SEGURIDAD PLEGABLE O ABATIBLE  EN ACERO INOXIDABLE PARA BAÑO DE PERSONAS DE MOVILIDAD REDUCIDA</t>
  </si>
  <si>
    <t>15.2.4</t>
  </si>
  <si>
    <t xml:space="preserve">SUMINISTRO E INSTALACION DE DISPENSADOR DE PAPEL HIGIENICO INSTITUCIONAL ACERO INOX. 26 CM </t>
  </si>
  <si>
    <t>15.2.5</t>
  </si>
  <si>
    <t>PAPELERA ACUACER (SUM E INSTALACION)</t>
  </si>
  <si>
    <t>15.2.6</t>
  </si>
  <si>
    <t>REJILLA CON SOSCO 3 X 2" (SUM E INSTALACION)</t>
  </si>
  <si>
    <t>15.2.7</t>
  </si>
  <si>
    <t>REJILLA PLASTICA 3 X 2" (SUM E INSTALACION)</t>
  </si>
  <si>
    <t>15.2.8</t>
  </si>
  <si>
    <t>REJILLA SIFON 20 X 20" (SUM E INSTALACION)</t>
  </si>
  <si>
    <t>15.2.9</t>
  </si>
  <si>
    <t>REJILLA SIFON S 4.5 X 3.5" (SUM E INSTALACION)</t>
  </si>
  <si>
    <t>15.2.10</t>
  </si>
  <si>
    <t>REJILLA VENTILACION 15 X 15 (SUM E INSTALACION)</t>
  </si>
  <si>
    <t>15.2.11</t>
  </si>
  <si>
    <t>REJILLA VENTILACION 20 X 20 (SUM E INSTALACION)</t>
  </si>
  <si>
    <t>15.2.12</t>
  </si>
  <si>
    <t>TAPARREGISTRO 15 X 15 (SUM E INSTALACION)</t>
  </si>
  <si>
    <t>15.2.13</t>
  </si>
  <si>
    <t>TAPARREGISTRO 20 X 20 (SUM E INSTALACION)</t>
  </si>
  <si>
    <t>15.3</t>
  </si>
  <si>
    <t>OTROS - APARATOS SANITARIOS Y ACCESORIOS</t>
  </si>
  <si>
    <t>15.3.1</t>
  </si>
  <si>
    <t>LLAVE INDIVIDUAL LAVAMANOS (SUM E INSTALACION)</t>
  </si>
  <si>
    <t>15.3.2</t>
  </si>
  <si>
    <t>LLAVE TERMINAL CROMADA Ø 1/2" (SUM E INSTALACION)</t>
  </si>
  <si>
    <t>15.3.3</t>
  </si>
  <si>
    <t>SUMINISTRO E INSTALACION DE TANQUE PLASTICO 1000 LTS. INC. VALVULA DE FLOTADOR Y ACCESORIOS</t>
  </si>
  <si>
    <t>15.3.4</t>
  </si>
  <si>
    <t>SUMINISTRO E INSTALACION DE TANQUE PLASTICO 2000 LTS. INC. VALVULA DE FLOTADOR Y ACCESORIOS</t>
  </si>
  <si>
    <t>15.3.5</t>
  </si>
  <si>
    <t>SUMINISTRO E INSTALACION DE TANQUE PLASTICO 5000 LTS. INC. VALVULA DE FLOTADOR Y ACCESORIOS</t>
  </si>
  <si>
    <t>15.3.6</t>
  </si>
  <si>
    <t>VALVULA LAVADERO 2" (SUM E INSTALACION)</t>
  </si>
  <si>
    <t>15.2.21 N</t>
  </si>
  <si>
    <t>DISPENSADOR DE JABÓN LÍQUIDO PARA INSTALAR SOBRE PARED CON TORNILLOS ESCONDIDOS, CON CUERPO EN ACERO INOXIDABLE SATINADO Y VÁLVULA ANTICORROSIVA, CON CAPACIDAD DE 1.2 LTS, CON VENTANILLA DE RECARGA SUPERIOR CON LLAVE, NIVEL DE JABÓN Y PUSH FRONTAL REF. 8-AA-600 DE ACCESORIOS Y ACABADOS O EQUIVALENTE</t>
  </si>
  <si>
    <t>15.2.22 N</t>
  </si>
  <si>
    <t>JUEGO DE INCRUSTACIONES BAÑO 6 PIEZAS( JABONERA DUCHA, JABONERA LAVAMANOS, PAPELERA, CEPILLERA, GANCHO DOBLE, TOALLERO BARRA) COLOR BLANCO SERIE ELITE DE CORONA O EQUIVALENTE - PALERMO</t>
  </si>
  <si>
    <t>15.2.23 N</t>
  </si>
  <si>
    <t>TAPA REGISTRO EN ACERO INOXIDABLE DE 20X20 CM</t>
  </si>
  <si>
    <t>15.4</t>
  </si>
  <si>
    <t>APARATOS SANITARIOS Y ACCESORIOS - ANTIVANDÁLICOS TIPO PUSH (SUM E INSTALACION)</t>
  </si>
  <si>
    <t>15.4.1</t>
  </si>
  <si>
    <t>DUCHA LAVAOJOS DE EMERGENCIA DE PEDESTAL, DE ACCIONAMIENTO MANUAL CON DESAGUE Y SIFÓN CROMADOS, BASE EN ACERO INOXIDABLE PARA ANCLAR AL PISO EN DIAMETRO 8"</t>
  </si>
  <si>
    <t>15.4.2</t>
  </si>
  <si>
    <t>SUMINISTRO E INSTALACIÓN DUCHA SENCILLA PISCIS O SIMILAR</t>
  </si>
  <si>
    <t>15.4.3</t>
  </si>
  <si>
    <t>DUCHA TELEFONO PARA PREESCOLAR</t>
  </si>
  <si>
    <t>15.4.4</t>
  </si>
  <si>
    <t>POCETA DE ASEO PREFABRICADA</t>
  </si>
  <si>
    <t>CIELOS RASOS Y DIVISIONES</t>
  </si>
  <si>
    <t>16.1</t>
  </si>
  <si>
    <t>CIELOS RASOS</t>
  </si>
  <si>
    <t>16.1.1</t>
  </si>
  <si>
    <t>CIELO RASO PLANO BLANCO EN PVC E=6MM. INCLUYE ARMADURA DE SOPORTE, REMATES Y BOCELES</t>
  </si>
  <si>
    <t>16.1.2</t>
  </si>
  <si>
    <t>CIELO RASO DURACUSTIC 5/8"</t>
  </si>
  <si>
    <t>16.1.3</t>
  </si>
  <si>
    <t>CIELO RASO EN LAMINA PLANA SUPERBOARD O EQUIVALENTE E=6MM. INCLUYE ENCINTADO, MASILLA Y PINTURA</t>
  </si>
  <si>
    <t>16.1.4</t>
  </si>
  <si>
    <t xml:space="preserve">MURO EN SUPERBOARD DE 8 MM  INCLUYE ESTRUCTURA METALICA , MASILLA , CINTA Y  PINTURA , VISTO DOS CARAS  E=12 CMS </t>
  </si>
  <si>
    <t>16.1.5</t>
  </si>
  <si>
    <t>SUMINISTRO E INSTALACIÓN LISTON M.H. PEINE MONO</t>
  </si>
  <si>
    <t xml:space="preserve">16.1.6 N </t>
  </si>
  <si>
    <t xml:space="preserve">LÁMINA LIVIANA RECUBIERTA EN PAPEL 100 PORCIENTO RECICLADO, EN YESO FORMULADO Y PROCESADO ENTRE DOS CARTONCILLOS CON PINTURA LAVABLE BLANCA </t>
  </si>
  <si>
    <t xml:space="preserve">16.1.7 N </t>
  </si>
  <si>
    <t>CIELO RASO ACUSTICO AISLANTE BAJO PLACA LÁMINA DE DRYWALL, ESPESOR 1/2"+ FIBRA DE VIDRIO TIPO FRESCASA (SIN PAPEL) O EQUIVALENTE, ESPESOR 3 1/2"</t>
  </si>
  <si>
    <t xml:space="preserve">16.1.8 N </t>
  </si>
  <si>
    <t>CIELO RASO EN FIBRA DE VIDRIO REF. BLACK THEATER DE 1", CON PERFILERIA COLOR NEGRO MATE</t>
  </si>
  <si>
    <t xml:space="preserve">16.1.9 N </t>
  </si>
  <si>
    <t>CIELO RASO EN MADECOR DE 12MM ESTAMPILLADO, SEGUN MODULACION</t>
  </si>
  <si>
    <t>16.2</t>
  </si>
  <si>
    <t>DIVISIONES</t>
  </si>
  <si>
    <t>16.2.1</t>
  </si>
  <si>
    <t>SUMINISTRO E INSTALACION DE DIVISIONES PARA BAÑOS EN ACERO INOXIDABLE TIPO 304-2B CAL 20, INCLUYE ELEMENTOS DE FIJACION Y ANCLAJE</t>
  </si>
  <si>
    <t>16.2.2</t>
  </si>
  <si>
    <t>SUMINISTRO E INSTALACION DE DIVISIONES PARA BAÑOS EN LAMINA CALIBRE 18  (INC PINTURA HORNO)</t>
  </si>
  <si>
    <t>PINTURA</t>
  </si>
  <si>
    <t>17.1</t>
  </si>
  <si>
    <t>PINTURA SOBRE MAMPOSTERIA</t>
  </si>
  <si>
    <t>17.1.1</t>
  </si>
  <si>
    <t>SUMINISTRO E INSTALACION DE ESTUCO SOBRE PAÑETE</t>
  </si>
  <si>
    <t>17.1.2</t>
  </si>
  <si>
    <t>SUMINISTRO E INSTALACION DE PINTURA EN VINILO TIPO 1 MUROS INTERIORES 3 MANOS</t>
  </si>
  <si>
    <t>17.1.3</t>
  </si>
  <si>
    <t>FILOS Y DILATACIONES EN PINTURA</t>
  </si>
  <si>
    <t>17.1.4</t>
  </si>
  <si>
    <t>SUMINISTRO E INSTALACION DE PINTURA EN VINILO TIPO 1 S/PAÑETE - 2 MANOS</t>
  </si>
  <si>
    <t>17.1.5</t>
  </si>
  <si>
    <t>SUMINISTRO E INSTALACION DE VINILO BAJO PLACA  -  2 MANOS</t>
  </si>
  <si>
    <t>17.1.6</t>
  </si>
  <si>
    <t>SUMINISTRO E INSTALACION DE PINTURA MAGNETICA NEGRA</t>
  </si>
  <si>
    <t>17.2</t>
  </si>
  <si>
    <t>PINTURA SOBRE METAL</t>
  </si>
  <si>
    <t>17.2.1</t>
  </si>
  <si>
    <t>SUMINISTRO E INSTALACION DE ANTICORROSIVO S/LAMINA  LLENA</t>
  </si>
  <si>
    <t>17.2.2</t>
  </si>
  <si>
    <t>SUMINISTRO E INSTALACION DE ANTICORROSIVO S/LAMINA LINEAL</t>
  </si>
  <si>
    <t>17.2.3</t>
  </si>
  <si>
    <t>SUMINISTRO E INSTALACION DE ESMALTE  S/ LAMINA  LLENA</t>
  </si>
  <si>
    <t>17.2.4</t>
  </si>
  <si>
    <t>SUMINISTRO E INSTALACION DE ESMALTE  S/ LAMINA LINEAL</t>
  </si>
  <si>
    <t>17.2.5</t>
  </si>
  <si>
    <t>SUMINISTRO E INSTALACION DE ESMALTE  S/ MARCOS LAMINA</t>
  </si>
  <si>
    <t>17.2.6</t>
  </si>
  <si>
    <t>SUMINISTRO E INSTALACION DE WASH-PRIMER S/ALUMINIO</t>
  </si>
  <si>
    <t>17.2.7</t>
  </si>
  <si>
    <t xml:space="preserve">SUMINISTRO E INSTALACION DE RECUBRIMIENTO PINTURA INTUMESCENTE </t>
  </si>
  <si>
    <t>17.3</t>
  </si>
  <si>
    <t>VARIOS - PINTURA</t>
  </si>
  <si>
    <t>17.3.1</t>
  </si>
  <si>
    <t>SUMINISTRO E INSTALACION COLORPLAST FACHADA</t>
  </si>
  <si>
    <t>17.3.2</t>
  </si>
  <si>
    <t xml:space="preserve">SUMINISTRO E INSTALACION DEMARCACIÓN CON PINTURA TRÁFICO VEHICULAR CANCHA MÚLTIPLE </t>
  </si>
  <si>
    <t>17.3.3</t>
  </si>
  <si>
    <t>SUMINISTRO E INSTALACION DEMARCACION CON MARMOLINA</t>
  </si>
  <si>
    <t>17.3.4</t>
  </si>
  <si>
    <t>ESGRAFIADO FACHADA</t>
  </si>
  <si>
    <t>17.3.5</t>
  </si>
  <si>
    <t>SUMINISTRO Y APLICACIÓN DE LINEAS TRAFICO A=0.10</t>
  </si>
  <si>
    <t>17.3.6</t>
  </si>
  <si>
    <t>SUMINISTRO E INSTALACION SILCOPLAST FACHADA</t>
  </si>
  <si>
    <t>17.3.7</t>
  </si>
  <si>
    <t>SUMINISTRO E INSTALACION DE PINTURA EPOXICA PARA PISOS, MUROS Y TECHOS INCLUYE PREPARACION DE SUPERFICIE Y PRIMER DE ADHERENCIA</t>
  </si>
  <si>
    <t>17.3.8</t>
  </si>
  <si>
    <t xml:space="preserve">SUMINISTRO E INSTALACION DE PINTURA KORAZA PARA FACHADAS </t>
  </si>
  <si>
    <t>17.3.9</t>
  </si>
  <si>
    <t>SUMINISTRO E INSTALACION DE PINTURA EN VINILO TIPO 1 MUROS INTERIORES 3 MANO</t>
  </si>
  <si>
    <t>17.3.10</t>
  </si>
  <si>
    <t>SUMINISTRO Y APLICACIÓN DE PINTURA POLIURETANO</t>
  </si>
  <si>
    <t>17.3.11</t>
  </si>
  <si>
    <t>SUMINISTRO Y APLICACIÓN DE PINTURA TUBERIAS PVC SANITARIA 1/2"- 1 1/2"</t>
  </si>
  <si>
    <t>17.3.12</t>
  </si>
  <si>
    <t>SUMINISTRO Y APLICACIÓN DE PINTURA TUBERIAS PVC SANITARIA 2"- 3"</t>
  </si>
  <si>
    <t>17.3.13</t>
  </si>
  <si>
    <t>SUMINISTRO Y APLICACIÓN DE PINTURA TUBERIAS PVC SANITARIA 4"- 6"</t>
  </si>
  <si>
    <t>17.3.14 N</t>
  </si>
  <si>
    <t>PINTURA PARA DEMARCACIÓN SOBRE PISO PARQUEADERO DISCAPACITADOS</t>
  </si>
  <si>
    <t>CERRADURAS Y VIDRIOS</t>
  </si>
  <si>
    <t>18.1</t>
  </si>
  <si>
    <t>CERRADURAS</t>
  </si>
  <si>
    <t>18.1.1</t>
  </si>
  <si>
    <t>SUMINISTRO E INSTALACION CERRADURA DE INGRESO PRINCIPAL LLAVE MULTIPUNTO YALE 987 O EQUIVALENTE</t>
  </si>
  <si>
    <t>18.1.2</t>
  </si>
  <si>
    <t>SUMINISTRO E INSTALACION CERROJO LLAVE - MARIPOSA PARA AULAS REF. KENT DE YALE O EQUIVALENTE</t>
  </si>
  <si>
    <t>18.1.3</t>
  </si>
  <si>
    <t>SUMINISTRO E INSTALACION CERRADURA PARA OFICINA POMO ENTRADA REF. SATURNO DE SCHLAGE O EQUIVALENTE</t>
  </si>
  <si>
    <t>18.1.4</t>
  </si>
  <si>
    <t>SUMINISTRO E INSTALACION CERRADURA PARA BAÑO POMO ENTRADA REF. SATURNO DE SCHLAGE O EQUIVALENTE</t>
  </si>
  <si>
    <t>18.2</t>
  </si>
  <si>
    <t>HERRAJES</t>
  </si>
  <si>
    <t>18.2.1</t>
  </si>
  <si>
    <t>SUMINISTRO E INSTALACION BISAGRA DE VAIVEN</t>
  </si>
  <si>
    <t>18.3</t>
  </si>
  <si>
    <t>VIDRIOS Y ESPEJOS</t>
  </si>
  <si>
    <t>18.3.1</t>
  </si>
  <si>
    <t>SUMINISTRO E INSTALACION ESPEJO CRISTAL 4 MM - BISELADO 2 CM</t>
  </si>
  <si>
    <t>18.3.2</t>
  </si>
  <si>
    <t xml:space="preserve">SUMINISTRO E INSTALACION VIDRIO CRISTAL TEMPLADO INCOLORO - 6 MM </t>
  </si>
  <si>
    <t>18.3.3</t>
  </si>
  <si>
    <t xml:space="preserve">SUMINISTRO E INSTALACION VIDRIO CRISTAL TEMPLADO INCOLORO - 10 MM </t>
  </si>
  <si>
    <t>18.3.4</t>
  </si>
  <si>
    <t>SUMINISTRO E INSTALACION DE VIDRIO DE SEGURIDAD LAMINADO 3+3</t>
  </si>
  <si>
    <t>18.3.5 N</t>
  </si>
  <si>
    <t>SUMINISTRO, TRANSPORTE E INSTALACIÓN DE ESPEJO EN VIDRIO ESPESOR 5MM CALIDAD CRISTAL O SIMILAR (SIN DISTORSIÓN) FLOTADO Y SOBRE ESTRUCTURA DE SOPORTE METÁLICA INTERNA, CON CANTOS BISELADOS. CARACTERÍSTICAS Y FIJACIÓN SEGÚN DETALLE ESPECÍFICO Y PLIEGO DE CONDICIONES.</t>
  </si>
  <si>
    <t>OBRAS EXTERIORES</t>
  </si>
  <si>
    <t>19.1</t>
  </si>
  <si>
    <t>ZONAS DURAS Y PLAZOLETAS</t>
  </si>
  <si>
    <t>19.1.1</t>
  </si>
  <si>
    <t>ADOQUIN CONCRETO COLOR GRIS TRAFICO LIVIANO 20X10X6CM (INC. SUMIN., INSTALACIÓN Y COMPACTACIÓN. INC. 4CM ARENA DE PEÑA)</t>
  </si>
  <si>
    <t>19.1.2</t>
  </si>
  <si>
    <t>ADOQUIN CONCRETO COLOR GRIS TRAFICO PESADO 20X10X8CM (INC. SUMIN., INSTALACIÓN Y COMPACTACIÓN. INC. 4CM ARENA DE PEÑA)</t>
  </si>
  <si>
    <t>19.1.3</t>
  </si>
  <si>
    <t>ADOQUIN DE GRES MOORE  -  10 X 20 X 5.5</t>
  </si>
  <si>
    <t>19.1.4</t>
  </si>
  <si>
    <t>BASE ASFALTO MDCI 1350 - E = 7 CM</t>
  </si>
  <si>
    <t>19.1.5</t>
  </si>
  <si>
    <t>CONCRETO ESCOBEADO PARA ANDENES O RAMPAS H = 10 CM - 3000 PSI CERTIFICADO</t>
  </si>
  <si>
    <t>19.1.6</t>
  </si>
  <si>
    <t>JUNTAS DILATACION ASFALTO</t>
  </si>
  <si>
    <t>19.1.7</t>
  </si>
  <si>
    <t>LOSETA PREFABRICADA CONCRETO TIPO A30 - 60 X 40 X 6 CM (INCLUYE SUMINISTRO E INSTALACIÓN. INCLUYE BASE 4CM MORTERO 1:5, HECHO EN OBRA)</t>
  </si>
  <si>
    <t>19.1.8</t>
  </si>
  <si>
    <t>LOSETA PREFABRICADA CONCRETO TIPO A50 - 40 X 40 X 6 CM (INCLUYE SUMINISTRO E INSTALACIÓN. INCLUYE BASE 4CM MORTERO 1:5, HECHO EN OBRA)</t>
  </si>
  <si>
    <t>19.1.9</t>
  </si>
  <si>
    <t>PAVIMENTO EN CONCRETO E=17 CM, MR42, MICROREFORZADO CON FIBRA. INCLUYE JUNTAS DE DILATACION</t>
  </si>
  <si>
    <t>19.1.10</t>
  </si>
  <si>
    <t>PAVIMENTO EN CONCRETO E=18 CM, MR42, MICROREFORZADO CON FIBRA. INCLUYE JUNTAS DE DILATACION</t>
  </si>
  <si>
    <t>19.1.11</t>
  </si>
  <si>
    <t>RECUBRIMIENTO SINTETICO PLEXIPAVE</t>
  </si>
  <si>
    <t>19.1.12</t>
  </si>
  <si>
    <t>BASE ESTABILIZADA  B-600  -  CEMENTO 5%</t>
  </si>
  <si>
    <t>19.1.13</t>
  </si>
  <si>
    <t>RODADURA B-1350  -  E= 10 CM</t>
  </si>
  <si>
    <t>19.1.14</t>
  </si>
  <si>
    <t>BORDILLO PREFABRICADO A80 (SUMINISTRO E INSTALACIÓN. INCLUYE 3CM MORTERO DE NIVELACIÓN 2000 PSI).</t>
  </si>
  <si>
    <t>19.1.15</t>
  </si>
  <si>
    <t>SARDINEL TIPO A10 (SUMINISTRO E INSTALACIÓN. INCLUYE 3CM MORTERO 2000 PSI)  (3HUECOS)</t>
  </si>
  <si>
    <t>19.1.16</t>
  </si>
  <si>
    <t>SUMINISTRO E INSTALACIÓN DE GRAMA SINTETICA MONOFILAMENTO 50 MM FILTRO UV. INCLUYE RELLENO EN CAUCHO GRANULAR Y DEMAS ELEMENTOS PARA SU INSTALACIÓN.</t>
  </si>
  <si>
    <t>19.1.17</t>
  </si>
  <si>
    <t>PISO CAUCHO PARA EXTERIORES GRANULADO EPDM CHIPS 1,5 CM NEGRO 0,5 CM FULL COLOR</t>
  </si>
  <si>
    <t>19.1.18</t>
  </si>
  <si>
    <t>SUMINISTRO, TRANSPORTE E INSTALACIÓN DE PISO DE CAUCHO RECICLADO, CAPA SUPERIOR DE GRÁNULOS DE CAUCHO EPDM DE 10 MM Y UNA CAPA DE CAUCHO RECICLADO SBR NEGRO DE 30 MM</t>
  </si>
  <si>
    <t>19.1.20 N</t>
  </si>
  <si>
    <t>PREFABRICADOS DE CONCRETO CONFINAMIENTO TIPO 1 A-10 MEDIDAS 0,50X0,90 MTS E= 0,15 MTS. TIPO F´C = 28 MPA</t>
  </si>
  <si>
    <t>19.1.21 N</t>
  </si>
  <si>
    <t>PREFABRICADOS DE CONCRETO TIPO 2 DESCANSO - PEATONAL MEDIDAS 0,80X0,45 MYS E= 0,10 MTS .TIPO F´C = 28 MPA</t>
  </si>
  <si>
    <t>19.1.22 N</t>
  </si>
  <si>
    <t>PREFABRICADOS DE CONCRETO TIPO 3 ESCALERAS MEDIDAS 0,40X0,21 MTS.TIPO F´C = 28 MPA</t>
  </si>
  <si>
    <t>19.1.23 N</t>
  </si>
  <si>
    <t>TOPELLANTAS EN CONCRETO</t>
  </si>
  <si>
    <t>19.1.24 N</t>
  </si>
  <si>
    <t xml:space="preserve">BANCA TIPO 1 60X60 CM( ESTRUCTURA CON MURO EN BLOQUE DE LADRILLO PORTANTE REF: SANTAFÉ O SIMILAR 29X12X9 CM COLOR TERRACOTA O SIMILAR CON PAÑETE EN 4 CARAS, SENTADERO EN LÁMINAS DE WPC MADERA SOBRE PLATINAS METÁLICAS) </t>
  </si>
  <si>
    <t>19.1.25 N</t>
  </si>
  <si>
    <t xml:space="preserve">BANCA TIPO 2 1,2X1,2 CM( ESTRUCTURA CON MURO EN BLOQUE DE LADRILLO PORTANTE REF: SANTAFÉ O SIMILAR 29X12X9 CM COLOR TERRACOTA O SIMILAR CON PAÑETE EN 4 CARAS, SENTADERO EN LÁMINAS DE WPC MADERA SOBRE PLATINAS METÁLICAS) </t>
  </si>
  <si>
    <t>19.1.26 N</t>
  </si>
  <si>
    <t xml:space="preserve">BANCA TIPO 3 1,2X0,6 CM( ESTRUCTURA CON MURO EN BLOQUE DE LADRILLO PORTANTE REF: SANTAFÉ O SIMILAR 29X12X9 CM COLOR TERRACOTA O SIMILAR CON PAÑETE EN 4 CARAS, SENTADERO EN LÁMINAS DE WPC MADERA SOBRE PLATINAS METÁLICAS) </t>
  </si>
  <si>
    <t>19.1.27 N</t>
  </si>
  <si>
    <t xml:space="preserve">BANCA TIPO 4 CIRCULAR RADIO 0,5 ( ESTRUCTURA CON MURO EN BLOQUE DE LADRILLO PORTANTE REF: SANTAFÉ O SIMILAR 29X12X9 CM COLOR TERRACOTA O SIMILAR CON PAÑETE EN 4 CARAS, SENTADERO EN LÁMINAS DE WPC MADERA SOBRE PLATINAS METÁLICAS) </t>
  </si>
  <si>
    <t>19.1.28 N</t>
  </si>
  <si>
    <t xml:space="preserve">BANCA TIPO 4 CIRCULAR RADIO 0,22 ( ESTRUCTURA CON MURO EN BLOQUE DE LADRILLO PORTANTE REF: SANTAFÉ O SIMILAR 29X12X9 CM COLOR TERRACOTA O SIMILAR CON PAÑETE EN 4 CARAS, SENTADERO EN LÁMINAS DE WPC MADERA SOBRE PLATINAS METÁLICAS) </t>
  </si>
  <si>
    <t>19.1.29 N</t>
  </si>
  <si>
    <t xml:space="preserve">BANCA TIPO 4 CIRCULAR RADIO 0,35 ( ESTRUCTURA CON MURO EN BLOQUE DE LADRILLO PORTANTE REF: SANTAFÉ O SIMILAR 29X12X9 CM COLOR TERRACOTA O SIMILAR CON PAÑETE EN 4 CARAS, SENTADERO EN LÁMINAS DE WPC MADERA SOBRE PLATINAS METÁLICAS) </t>
  </si>
  <si>
    <t>19.1.30 N</t>
  </si>
  <si>
    <t xml:space="preserve">BANCA TIPO 4 CIRCULAR RADIO 0,70 ( ESTRUCTURA CON MURO EN BLOQUE DE LADRILLO PORTANTE REF: SANTAFÉ O SIMILAR 29X12X9 CM COLOR TERRACOTA O SIMILAR CON PAÑETE EN 4 CARAS, SENTADERO EN LÁMINAS DE WPC MADERA SOBRE PLATINAS METÁLICAS) </t>
  </si>
  <si>
    <t>19.1.31  N</t>
  </si>
  <si>
    <t>SENTADERO TIPO LW</t>
  </si>
  <si>
    <t>19.1.32 N</t>
  </si>
  <si>
    <t xml:space="preserve">CANECA EN ACERO INOXIDABLE IDU DIAMETRO=0,40M </t>
  </si>
  <si>
    <t>19.1.33 N</t>
  </si>
  <si>
    <t>MÓDULO DE 4 CANECAS MÓVILES, CON COLORES DE IDENTIFICACIÓN POR TIPO DE RESIDUO A RECICLAR</t>
  </si>
  <si>
    <t>19.1.34 N</t>
  </si>
  <si>
    <t>CONTENEDOR DE RAÍCES 1,2X1,2</t>
  </si>
  <si>
    <t>19.1.35 N</t>
  </si>
  <si>
    <t>PISO EN CAUCHO AGLOMERADO DE 1 CM DE ESPESOR</t>
  </si>
  <si>
    <t>19.1.36 N</t>
  </si>
  <si>
    <t>ADOQUIN CERAMICO 4/26 FORMATO 26X6X6 CMS</t>
  </si>
  <si>
    <t>19.1.37 N</t>
  </si>
  <si>
    <t>MEZCLA DENSA CALIENTE MDC20</t>
  </si>
  <si>
    <t>19.1.38 N</t>
  </si>
  <si>
    <t xml:space="preserve">MEZCLA DENSA CALIENTE MDC12 </t>
  </si>
  <si>
    <t>19.2</t>
  </si>
  <si>
    <t>CERRAMIENTOS Y MOBILIARIO URBANO</t>
  </si>
  <si>
    <t>19.2.1</t>
  </si>
  <si>
    <t>SUMINISTRO E INSTALACION CERRAMIENTO TUBO Y MALLA ONDULADA</t>
  </si>
  <si>
    <t>19.2.2</t>
  </si>
  <si>
    <t>SUMINISTRO E INSTALACION PORTON EN  TUBO Y MALLA ONDULADA</t>
  </si>
  <si>
    <t>19.2.3</t>
  </si>
  <si>
    <t xml:space="preserve">CERRAMIENTO TIPICO S.E.D.  INC. CIMENTACIÓN (S/DISEÑO AJUSTADO 2006 - VER PLANOS E IMÁGENES) INCLUYE EXCAVACION, RETIRO DE SOBRANTES Y LOCALIZACION H= 2.40 </t>
  </si>
  <si>
    <t>19.2.4</t>
  </si>
  <si>
    <t>CANCHA MÚLTIPLE BALONCESTO - MICROFUTBOL - VOLEIBOL (INC. DOS UN FIJAS DE MICROBALONCESTO - MALLA PARA MICRO FUTBOL - JUEGO DE POSTES Y MALLA PARA VOLEIBOL - DEMARCACIÓN DE LA CANCHA - TRANSPORTE - E INSTALACIÓN)</t>
  </si>
  <si>
    <t>19.2.5</t>
  </si>
  <si>
    <t xml:space="preserve">ESTRUCTURA TOTAL PARA CANCHA MÚLTIPLE BALONCESTO - MICROFUTBOL - VOLEIBOL - ÁREA = 32,00 X 18,50 (INC. LOCALIZACIÓN Y REPLANTEO, EXCAVACIÓN MECÁMICA Y RETIRO, SUB-BASE B-400, ACERO DE TRANSMISIÓN DE ESFUERZOS, MALLA 15X15 Ø 5 MM., PLACA CONCRETO 3000 PSI </t>
  </si>
  <si>
    <t>19.2.6</t>
  </si>
  <si>
    <t>SUMINISTRO E INSTALACIÓN BICICLETERO M-100, INCL EXCAV MANUAL CON RETIRO SUELO BLANDO, CONCRETO 1:2:3, BICICLET. M-100, HIERRO A-40, Y M DE O.</t>
  </si>
  <si>
    <t>19.2.7</t>
  </si>
  <si>
    <t>CERRAMIENTO CONTRA IMPACTO H=2.50M (ESTRUCTURA EN TUBO GALVANIZADO DE 2-1/2" Y PROTECCION EN VARILLA REDONDA DE 3/4" C./0.14 M EJES. VIGA=30*30 CONCRETO 3000PSI)  SEGÚN DETALLES IDRD.</t>
  </si>
  <si>
    <t>19.2.8</t>
  </si>
  <si>
    <t>CERRAMIENTO CONTRA IMPACTO  H=5.00M,(ESTRUCTURA EN TUBO GALVANIZADO. DE 3" E= 3,81MM ASTM A500 Y CAMISA DE REFUERZO DE 4", VARILLA REDONDA DE 3/4" C./.14 EJES.  VIGA  40X30 Y PILOTES CONCRETO 3000 PSI) SEGÚN DETALLES IDRD.</t>
  </si>
  <si>
    <t>19.2.9</t>
  </si>
  <si>
    <t>CANECA TIPO M120 (EN MALLA METÁLICA. INCLUYE SUMINISTRO E INSTALACIÓN. INCLUYE BASE EN CONCRETO 1500 PSI, HECHO EN OBRA).</t>
  </si>
  <si>
    <t>19.2.10</t>
  </si>
  <si>
    <t>SUMINISTRO E INSTALACIÓN JUEGOS INFANTILES MODULO TIPO  3</t>
  </si>
  <si>
    <t>19.2.11</t>
  </si>
  <si>
    <t>SUMINISTRO E INSTALACIÓN JUEGOS INFANTILES MODULO TIPO  3A</t>
  </si>
  <si>
    <t>19.2.12</t>
  </si>
  <si>
    <t>SUMINISTRO E INSTALACIÓN JUEGOS INFANTILES MODULO 5A COLUMPIOS DOS PUESTOS</t>
  </si>
  <si>
    <t>19.2.13</t>
  </si>
  <si>
    <t>DESMONTE Y REINSTALACIÓN JUEGOS INFANTILES TIPO M-3</t>
  </si>
  <si>
    <t>19.2.14 N</t>
  </si>
  <si>
    <t>BEBEDERO TIPO IDU</t>
  </si>
  <si>
    <t>19.2.15 N</t>
  </si>
  <si>
    <t>MATERA EXTERIOR EN MAMPOSTERIA DE 0,60 DE ALTO, INCLUYE MANTO Y PAÑETE</t>
  </si>
  <si>
    <t>19.2.16 N</t>
  </si>
  <si>
    <t>SUMINISTRO E INSTALACIÓN DE CERRAMIENTO EN MURO DE CONCRETO VACIADO Y REFORZADO ACABADO A LA VISTA CON ARISTAS ACHAFLANADAS A 1.5CM Y 40CM DE ALTURA + ELEMENTOS VERTICALES EN TUBERÍA PTS DE 1" POR 2" Y 2.1M DE ALTURA SOBRESALIENTE + PLATINAS HORIZONTALES DE 2" POR 1/2" A 70CM Y 2M DE ALTURA + ANTICORROSIVO + ACABADO EN PINTURA ELECTROSTÁTICA COLOR NEGRO SEMIBRILLANTE. CERRAMIENTO TIPO FELICIDAD DE 2,5 MT DE ALTURA</t>
  </si>
  <si>
    <t>19.3</t>
  </si>
  <si>
    <t>ZONAS VERDES</t>
  </si>
  <si>
    <t>19.3.1</t>
  </si>
  <si>
    <t>ARBOLES</t>
  </si>
  <si>
    <t>19.3.2</t>
  </si>
  <si>
    <t>JARDINERAS</t>
  </si>
  <si>
    <t>19.3.3</t>
  </si>
  <si>
    <t>JARDINES ORNAMENTALES</t>
  </si>
  <si>
    <t>19.3.4</t>
  </si>
  <si>
    <t>PRADIZACION JARDINES (INC. TIERRA NEGRA)</t>
  </si>
  <si>
    <t>19.3.5 N</t>
  </si>
  <si>
    <t>TALA DE ARBOLES CLASE I ( DE HASTA 5MDE ALTURA, INCLUYE RETIRO Y DISPOSICIÓN FINAL) INCLUYE DESTOCONADO, NO INCLUYE DESENRAIZADO.</t>
  </si>
  <si>
    <t>19.3.6 N</t>
  </si>
  <si>
    <t>TALA DE ARBOLES CLASE II (5M &lt; H &lt; 10M. INCLUYE RETIRO Y DISPOSICIÓN FINAL) INCLUYE DESTOCONADO, NO INCLUYE DESENRAIZADO.</t>
  </si>
  <si>
    <t>19.3.7 N</t>
  </si>
  <si>
    <t>TALA DE ARBOLES CLASE III (10M &lt; H &lt;15M.  INCLUYE RETIRO Y DISPOSICIÓN FINAL) INCLUYE DESTOCONADO, NO INCLUYE DESENRAIZADO.</t>
  </si>
  <si>
    <t>19.3.8 N</t>
  </si>
  <si>
    <t>TALA DE ARBOLES CLASE IV (15M &lt; H &lt;20M.  INCLUYE RETIRO Y DISPOSICIÓN FINAL) INCLUYE DESTOCONADO, NO INCLUYE DESENRAIZADO.</t>
  </si>
  <si>
    <t>19.3.9 N</t>
  </si>
  <si>
    <t>TALA DE ARBOLES CLASE V (20M &lt; H &lt;30M.  INCLUYE RETIRO Y DISPOSICIÓN FINAL) N INCLUYE DESTOCONADO, NO INCLUYE DESENRAIZADO.</t>
  </si>
  <si>
    <t>19.4</t>
  </si>
  <si>
    <t>OTROS - ZONAS EXTERIORES</t>
  </si>
  <si>
    <t>19.4.1</t>
  </si>
  <si>
    <t>CUNETA TRAPEZOIDAL 3000 PSI RFZO. H:20 - B:30 - B:20 (INC. BASE EN RECEBO)</t>
  </si>
  <si>
    <t>19.4.2</t>
  </si>
  <si>
    <t>CANAL EN CONCRETO CON LADRILLO REJILLA SECCION   ,20 X ,40</t>
  </si>
  <si>
    <t>19.4.3</t>
  </si>
  <si>
    <t>CAÑUELA TIPO A120 (SUMINISTRO E INSTALACIÓN. INCLUYE 3CM MORTERO 1:5).</t>
  </si>
  <si>
    <t>19.4.4</t>
  </si>
  <si>
    <t>ROCERIA Y LIMPIEZA DE VEGETACION</t>
  </si>
  <si>
    <t>19.4.5</t>
  </si>
  <si>
    <t>BORDILLO EN CONCRETO H=10 CMS</t>
  </si>
  <si>
    <t>19.4.6</t>
  </si>
  <si>
    <t>CONCRETO ESCOBEADO PARA ANDENES O RAMPAS H= 5 CMS - 3000 PSI</t>
  </si>
  <si>
    <t>19.4.7</t>
  </si>
  <si>
    <t>CUNETA EN CONCRETO DE 3,000 PSI DESARROLLO 80 CM E=8 CM</t>
  </si>
  <si>
    <t>19.4.8</t>
  </si>
  <si>
    <t>POZOS DE INSPECCION CON ELEMENTOS PREFABRICADOS: BASE, CILINDRO, CUELLO, CONO, TAPA INCLUYE: MORTERO PARA AJUSTE Y PEGA DE LOS ELEMENTOS DEL POZO, SEGÚN ESPECIFICACIONES TÉCNICAS DE EEPP DE MEDELLÍN Y DE DISEÑO, SUMINISTRO, TRANSPORTE E INSTALACIÓN DE LOS MATERIALES Y TODO LO NECESARIO PARA SU CORRECTA INSTALACIÓN Y FUNCIONAMIENTO.</t>
  </si>
  <si>
    <t>19.4.9</t>
  </si>
  <si>
    <t>ENTIBADO CONTINUO DE MADERA CON PERFILES DE MADERA Y PARALES TELESCOPICOS PARA ZANJA DE REDES EXTERNAS</t>
  </si>
  <si>
    <t>19.4.10</t>
  </si>
  <si>
    <t>ENTIBADO DISCONTINUO DE MADERA CON PERFILES DE MADERA Y PARALES TELESCOPICOS PARA ZANJA DE REDES EXTERNAS</t>
  </si>
  <si>
    <t>19.4.13 N</t>
  </si>
  <si>
    <t>PLACA PARA JARNINERAS EN CONCRETO 3000 PSI 0.10x0.60 mts</t>
  </si>
  <si>
    <t>ASEO Y VARIOS</t>
  </si>
  <si>
    <t>20.1</t>
  </si>
  <si>
    <t>ASEO Y LIMPIEZA</t>
  </si>
  <si>
    <t>20.1.1</t>
  </si>
  <si>
    <t>ASEO GENERAL</t>
  </si>
  <si>
    <t>20.1.2</t>
  </si>
  <si>
    <t>LAVADO E HIDROFUGADO DE FACHADAS EN LADRILLO A LA VISTA. INCLUYE SIKARINSE  Y SUPEFACHADA</t>
  </si>
  <si>
    <t>20.1.3</t>
  </si>
  <si>
    <t>LAVADO Y LIMPIEZA DE MUROS INTERIORES EN LADRILLO A LA VISTA.  INCLUYE SIKARINSE</t>
  </si>
  <si>
    <t>20.1.4</t>
  </si>
  <si>
    <t>LIMPIEZA DE CANALES Y BAJANTES</t>
  </si>
  <si>
    <t>20.1.5</t>
  </si>
  <si>
    <t>SONDEO Y REVISIÓN DE DESAGUES</t>
  </si>
  <si>
    <t>20.1.6</t>
  </si>
  <si>
    <t xml:space="preserve">LIMPIEZA DE CAJAS DE INSPECCIÓN </t>
  </si>
  <si>
    <t>20.1.7</t>
  </si>
  <si>
    <t>LIMPIEZA E IMPERMEABILIZACION DE FACHADAS</t>
  </si>
  <si>
    <t>20.1.8</t>
  </si>
  <si>
    <t>LIMPIEZA Y VACIADO DE POZOS SEPTICOS</t>
  </si>
  <si>
    <t>20.1.9</t>
  </si>
  <si>
    <t>SUMINISTRO E INSTALACION DE CORTINA METALICA ENROLLABLE, INCLUYE MARCO, RIEL GUIA, TAMBOR/EJE, FLEJE LAMINA,  PINTURA, CERRADURA</t>
  </si>
  <si>
    <t>20.1.10</t>
  </si>
  <si>
    <t>CARCAMO EN CONCRETO 3000 PSI (INTERIOR 60 X 20 CM). INCLUYE REJILLA PREFABRICADA</t>
  </si>
  <si>
    <t>GENÉRICOS Y OTROS</t>
  </si>
  <si>
    <t>21.1</t>
  </si>
  <si>
    <t>PODA DE ÁRBOLES</t>
  </si>
  <si>
    <t>21.1.1</t>
  </si>
  <si>
    <t>PODA DE ÁRBOLES DE 1.00 M. A 5.00 M.</t>
  </si>
  <si>
    <t>21.1.2</t>
  </si>
  <si>
    <t>PODA DE ÁRBOLES DE 5.00 M. A 10.00 M.</t>
  </si>
  <si>
    <t>21.1.3</t>
  </si>
  <si>
    <t>PODA DE ÁRBOLES DE 10.00 M. A 15.00 M.</t>
  </si>
  <si>
    <t>21.1.4</t>
  </si>
  <si>
    <t>PODA DE ÁRBOLES DE 15.00 M. A 20.00 M.</t>
  </si>
  <si>
    <t>21.1.5</t>
  </si>
  <si>
    <t>PODA DE ÁRBOLES MAYORES DE 20.00 M.</t>
  </si>
  <si>
    <t>21.2</t>
  </si>
  <si>
    <t>COCINAS</t>
  </si>
  <si>
    <t>21.2.1</t>
  </si>
  <si>
    <t xml:space="preserve">CAMPANA EXTRACTORA, CONSTRUIDA EN ACERO INOXIDABLE CALIBRE 20 TIPO 430, DE IGUAL MANERA LOS FILTROS TIPO LABERINTO, CANALES DE REFUERZO, DE RECOLECCIÓN DE GRASAS Y SU ESTRUCTURA, DEBEN SER DEL MISMO MATERIAL. </t>
  </si>
  <si>
    <t>21.2.2</t>
  </si>
  <si>
    <t>EXTRACTOR O VENTILADOR GREENHECK CUBE 240-20, 360-50, 220-15 Y/0 SIMILAR PARA EXTRACCIÓN DE CAMPANA, EN ALUMINIO PARA INSTALAR DIRECTAMENTE ENCIMA DE LA DUCTERÍA Y SELLADO HERMÉTICAMENTE. LOS MATERIALES Y ACABADOS DE LOS VENTILADORES DEBEN SER PARA TRABAJO A LA INTEMPERIE, SU CUBIERTA EXTERNA DEBE IMPEDIR LA ENTRADA DE LLUVIA Y  DE SOLIDOS EXTRAÑOS, MOTOR TRIFÁSICO DE APROX. 5.0 HP A 208 V, 60, CON UN REQUERIMIENTO APROX. ENTRE 5.918 CFM Y 8.170 CFM. SISTEMA DE ACOPLE DEL MOTOR A LA ESTRUCTURA DEL VENTILADOR QUE LIMITE EL NIVEL SONORO Y LA VIBRACIÓN QUE SE PUEDA TRASLADAR A LA ESTRUCTURA DEL CONJUNTO.</t>
  </si>
  <si>
    <t>21.2.3</t>
  </si>
  <si>
    <t>DUCTO PARA SISTEMA DE EXTRACCIÓN DE HUMOS Y OLORES, FABRICADO EN LÁMINA DE ACERO GALVANIZADA CALIBRE 18 A 24 PARA ACOPLE DE CAMPANA CON EL EXTRACTOR, CON EMPALMES O UNIONES POR MEDIO DE MARCOS. EMPAQUE DE CAUCHO EN MEDIO DE LAS UNIONES DE LOS TRAMOS DE DUCTOS SELLADOS CON SILICONA TRANSPARENTE PARA IMPEDIR FUGA DE GRASA. TORNILLERÍA EN ACERO COMÚN CON TUERCA. TODOS LOS ELEMENTOS EN HIERRO DEBEN ESTAR RECUBIERTOS CON PINTURA BASE ANTICORROSIVA. EL SISTEMA CONSTRUCTIVO DE LOS CONDUCTOS DEBE SER HERMÉTICO. DONDE EL CONDUCTO HORIZONTAL CAMBIE DE DIRECCIÓN A SENTIDO VERTICAL ASCENDENTE Y SEA POSIBLE, SE DEBE INSTALAR UNA COMPUERTA DE CIERRE HERMÉTICO QUE PERMITA LA INSPECCIÓN Y LIMPIEZA DEL CONDUCTO. EL VOLUMEN EN CFM O PCM CALCULADO PARA CADA TRAMO DE CAMPANA Y SALIDA GENERAL ES DE UN MÁXIMO APROX. DE 14.000 CFM.</t>
  </si>
  <si>
    <t>21.2.4</t>
  </si>
  <si>
    <t xml:space="preserve">ARRANCADOR O GUARDAMOTOR PARA PROTECCIÓN DEL MOTOR DEL EXTRACTOR, TRIFÁSICO CON CAPACIDAD DE 5.0 HP CON CAJA O COFRE. SE HARÁ CON UN CONTACTOR PROVISTO AL MENOS CON  BOTONES QUE ACCIONAN ADECUADAMENTE LAS FUNCIONES DE ARRANQUE Y PARADA DEL MOTOR,  PROTEGIDO CONTRA SOBRECORRIENTES POR UN RELÉ TÉRMICO, EL ARRANCADOR DEBE INSTALARSE  PRÓXIMO A LA ZONA DE LA CAMPANA Y DEBE SER DE FÁCIL ACCESO PARA OPERAR EL SISTEMA CUANDO SE REQUIERA. </t>
  </si>
  <si>
    <t>21.2.5</t>
  </si>
  <si>
    <t>PANEL TIPO FIJO Y/O MODULAR PARA CUARTO FRIO. FABRICADO EN LÁMINA GALVANIZADA CAL-28 Y ACABADO EN PINTURA ELECTROSTÁTICA, CON AISLAMIENTO INTERNO ESPECIAL DE POLIURETANO DE ALTA DENSIDAD DE 3" A 4" DE ESPESOR, DE 35 KG/M3, LIBRE DE CFC.</t>
  </si>
  <si>
    <t>21.2.6</t>
  </si>
  <si>
    <t>PUERTA TIPO BATIENTE PARA CUARTO FRÍO CON DIMENSIONES APROXIMADAS DE 0,90 ANCHO X 1,90 DE ALTURA, FABRICADA EN ACERO INOXIDABLE, CON HERRAJES CROMADOS PARA TRABAJO PESADO Y SISTEMA DE SEGURIDAD PARA ABRIR DESDE ADENTRO. EL MARCO DE LA PUERTA LLEVA EN TODO SU CONTORNO UNA RESISTENCIA CON CONTROL DE TEMPERATURA PARA EVITAR LA CONGELACIÓN Y CONDENSACIÓN DEL MISMO.</t>
  </si>
  <si>
    <t>21.2.7</t>
  </si>
  <si>
    <t>UNIDAD CONDESADORA PARA CUARTO DE REFRIGERACIÓN O CONSERVACIÓN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</si>
  <si>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21.2.8</t>
  </si>
  <si>
    <t>UNIDAD CONDESADORA PARA CUARTO DE CONGELACIÓN A UBICAR EN LA PARTE EXTERIOR DEL CUARTO, CON COMPRESOR TIPO HERMÉTICO-INTEMPERIE, TRIFÁSICO A 208 V A  60 HZ, CONDENSADOR FABRICADO EN TUBERÍA DE COBRE Y LAMINILLAS DE ALUMINIO PARA LA TRANSFERENCIA DE CALOR CON MOTOR ELÉCTRICO Y ASPA DE ALUMINIO, PROTECTOR POR ALTA O BAJA PRESIÓN. INCLUYE VÁLVULAS DE SERVICIO Y FILTRO SECADOR, MONTADO SOBRE SOPORTE METÁLICO Y SOPORTADO EN CAUCHOS AMORTIGUADORES DE VIBRACIÓN. REFRIGERANTE 507 ECOLÓGICO O SIMILAR. DISTANCIA MÁXIMA DE 8 MTS LINEALES ENTRE EL CUARTO FRIO Y LA UNIDAD CONDENSADORA.</t>
  </si>
  <si>
    <t>21.2.9</t>
  </si>
  <si>
    <t>UNIDAD EVAPORADORA. DIFUSOR CON MOTOR ELÉCTRICO, A UBICAR DENTRO DEL CUARTO FRÍO. FABRICADO EN TUBERÍA DE COBRE, LÁMINAS DE ALUMINIO Y CUBIERTA EN LÁMINA GALVANIZADA PINTADA ELECTROSTÁTICAMENTE, VÁLVULA DE EXPANSIÓN TIPO TERMOSTÁTICO. VENTILACIÓN POR MEDIO DE MOTORES DE 34 WATTIOS Y ASPAS EN ALUMINIO. CON RESISTENCIAS PARA DESCONGELACIÓN AUTOMÁTICA PROGRAMADA.</t>
  </si>
  <si>
    <t>21.2.10</t>
  </si>
  <si>
    <t>TABLERO DE CONTROL O COFRE FABRICADO EN LÁMINA DE ACERO INOXIDABLE EN CALIBRE 22 COMO MÍNIMO, PINTADO ELECTROSTÁTICAMENTE, CON LUCES INDICADORAS DE FUNCIONAMIENTO, CONTACTOR DE BOBINA Y RELÉ TÉRMICO  PARA PROTECCIÓN DE LA UNIDAD CONGELADORA O DE CONSERVACIÓN, CONTACTOR MANEJO DE VENTILADORES, LUCES PILOTO PARA LA INDICACIÓN DE TRABAJO O PARADA, INTERRUPTOR DE ENCENDIDO Y APAGADO DEL CUARTO, CONTROL TERMOSTÁTICO DIGITAL, PARA LAS DIFERENTES FUNCIONES DEL EQUIPO Y PROTECTOR DE FASES.</t>
  </si>
  <si>
    <t>21.2.11</t>
  </si>
  <si>
    <t xml:space="preserve">TERMOSTATO DEL CUARTO DE REFRIGERACIÓN O CONGELACIÓN PARA CONTROL DE TEMPERATURA DE TRABAJO ENTRE  +2° C Y  +4° C.   </t>
  </si>
  <si>
    <t>21.2.12</t>
  </si>
  <si>
    <t>TERMOSTATO  DEL CUARTO DE CONGELACIÓN PARA CONTROL DE TEMPERATURA DE TRABAJO ENTRE  -12° C Y  -15° C.</t>
  </si>
  <si>
    <t>21.2.13</t>
  </si>
  <si>
    <t>CORTINA PLÁSTICA EN THERMO FILM  TRASLAPADA PARA DISMINUIR EL INTERCAMBIO DE CALOR CON EL EXTERIOR CUANDO LA PUERTA ESTÉ ABIERTA. DIMENSIONES APROXIMADAS DE 1 ANCHO X 2 DE ALTURA</t>
  </si>
  <si>
    <t>21.2.14</t>
  </si>
  <si>
    <t>LÁMPARA INTERNA PARA CUARTO FRÍO,  HERMÉTICA MONOFÁSICA A 120 V QUE TRABAJE SIN SER AFECTADA POR EL FRIO, ENCENDIDO Y APAGADO AUTOMÁTICO CON MICRO INTERRUPTOR, SE DEBE INDICAR EL NIVEL DE ILUMINANCIA GARANTIZADO POR LA LUMINARIA.</t>
  </si>
  <si>
    <t>21.2.15</t>
  </si>
  <si>
    <t xml:space="preserve">MESÓN EN ACERO INOXIDABLE CON DIMENSIONES DE 0,65 DE ANCHO X 0,90 CMS DE ALTURA, CALIBRE 16 TIPO 304-2B, SALPICADERO POSTERIOR DE 9 A 10 CMS DE ALTURA, TAPA CON REFUERZOS EN LA PARTE INFERIOR EN FORMA LONGITUDINAL O TRANSVERSAL EN PERFILES DE ACERO COMÚN EN FORMA DE "U" SOLDADOS A LA TAPA CON ACABADO SATINADO. PATAS INOXIDABLES DE 1 5/8" CON BASES AJUSTABLES HASTA 1" EN ACERO INOXIDABLE. ENTREPAÑO EN ACERO INOXIDABLE CALIBRE 20 DONDE LAS PARTES LO PERMITAN, A UNA ALTURA DE 25 CMS A 30 CMS SOBRE EL PISO TERMINADO REVISANDO QUE PERMITA LA APERTURA FÁCIL DEL TAPAREGISTRO DE AGUA. ESQUINERAS EN ACERO INOXIDABLE CALIBRE 18 PARA SUJETAR LA TAPA Y LAS PATAS PARA CONFORMAR UN CONJUNTO SÓLIDO Y ESTRUCTURADO. </t>
  </si>
  <si>
    <t>21.2.16</t>
  </si>
  <si>
    <t>POCETA EN ACERO INOXIDABLE FORMANDO UNA SOLA PIEZA CON EL MESÓN EN ACERO INOXIDABLE EL CUAL TIENE DIMENSIONES APROXIMADAS DE 0,65 DE ANCHO X 0,90 CMS DE ALTURA Y CON SALPICADERO POSTERIOR DE 9 A 10 CMS DE ALTURA, CON FONDO BORDEADO INCLINADO EN FORMA DE "V" INVERTIDA AL CENTRO PARA EVITAR ESTANCAMIENTO DE AGUA; LAS DIMENSIONES APROXIMADAS DE LA POCETA SON: 0,60 X 0,40 X 0,30 PROFUNDIDAD. INCLUYE SOLDADURA Y PULIMENTO EN TAPA.</t>
  </si>
  <si>
    <t>21.2.17</t>
  </si>
  <si>
    <t>LAVAMANOS QUIRÚRGICO TIPO PARED CON DIMENSIONES APROX. DE 0,60 X 0,60; EN ACERO INOXIDABLE CALIBRE 18, SALPICADERO DE 10 CMS PERFIL FRONTAL, REMATADO EN CURVA DE 180, CON POCETA CON DIMENSIONES APROXIMADAS DE 0,50 X 0,50 X 0,20 DE PROFUNDIDAD. PIEDEAMIGO PARA ANCLAR A LA PARED.</t>
  </si>
  <si>
    <t>21.2.18</t>
  </si>
  <si>
    <t xml:space="preserve">MESÓN EN ACERO INOXIDABLE CALIBRE 16 PARA EL MURO DE SERVICIO Y RECIBO DE LOSA SUCIA, CON DIMENSIONES APROXIMADAS DE 0,65 DE ANCHO X 0,90 DE ALTURA, CON PESTAÑA EN ACERO INOXIDABLE PARA ZONA DE VENTANA DE PASO DE APROX. 0,40 CMS DE ANCHO CON PIE DE AMIGO FORMANDO UNA SOLA PIEZA CON EL MESÓN . TAPA CON REFUERZOS EN LA PARTE INFERIOR, PATAS INOXIDABLES DE 1 5/8" CON BASES AJUSTABLES HASTA 1" EN ACERO INOXIDABLE, ENTREPAÑO EN ACERO INOXIDABLE CALIBRE 20 DONDE LAS PARTES LO PERMITAN. ESQUINERAS EN ACERO INOXIDABLE CALIBRE 18. 
</t>
  </si>
  <si>
    <t>21.2.19</t>
  </si>
  <si>
    <t>SUM. E INST. GRIFERÍA LAVAPLATOS 8"  (INC. SILICONA, TEFLÓN, CANASTILLA DESAGUE, SIFÓN EN P, ACOFLEX TRANSPORTE Y MANO DE OBRA)</t>
  </si>
  <si>
    <t>21.2.20</t>
  </si>
  <si>
    <t>SUMINISTRO E INSTALACION DE GRIFERÍA LLAVE PARA LAVAPLATOS, DE USO INSTITUCIONAL CON MANGO EXTRAIBLE</t>
  </si>
  <si>
    <t>21.2.21</t>
  </si>
  <si>
    <t>SUMINISTRO E INSTALACION DE ANGEO MOSQUITERO CON MARCO DESMONTABLE, ESQUINEROS, EMPAQUE Y SILICONA</t>
  </si>
  <si>
    <t>21.2.22</t>
  </si>
  <si>
    <t>SUMINISTRO E INSTALACION DE REJILLA DE POLIPROPILENO RESISTENTE A DETERIORO AMBIENTAL, AGENTES QUIMICOS, SALES, SOLVENTES, ACIDOS, ALCOHOLES, DETERGENTES, ACEITES AL AGUA, IMPERMEABLE Y NO ABSORBENTE DE HUMEDAD, RESITENTE A ATAQUES DE MICROORGANISMOS Y RESISTENTE A TEMPERATURAS DE -4ºC HASTA 85ºC, ANCHO 30 CM</t>
  </si>
  <si>
    <t>21.2.23</t>
  </si>
  <si>
    <t>SUMINISTRO E INSTALACION DE VENTANA GUILLOTINA EN ACRILICO DE 60 X 60 CM</t>
  </si>
  <si>
    <t>21.2.24 N</t>
  </si>
  <si>
    <t>CARCAMO PERIMETRAL EN ACERO INOXIDABLE</t>
  </si>
  <si>
    <t>21.2.25 N</t>
  </si>
  <si>
    <t>MESONES EN ACERO INOXIDABLE CAL. 16 TIPO 304-2B SALPICADERO DE 10CM</t>
  </si>
  <si>
    <t>21.3</t>
  </si>
  <si>
    <t>RECUPERACION DE ESTRUCTURAS DE CONCRETO</t>
  </si>
  <si>
    <t>21.3.1</t>
  </si>
  <si>
    <t>PROTECCIÓN DE REFUERZO CON INHIBIDOR DE CORROSIÓN TIPO DE APLICACIÓN DIRECTA - PARA SUPERFICIES DE CONCRETO</t>
  </si>
  <si>
    <t>21.3.2</t>
  </si>
  <si>
    <t>INYECCION DE FISURAS PARA MONOLITISMO DE CONCRETO ESTRUCTURAL</t>
  </si>
  <si>
    <t>21.3.3</t>
  </si>
  <si>
    <t>RECUBRIMIENTO IMPERMEABLE DE CONCRETOS A LA VISTA - INC. TRATAMIENTO SUPERFICIAL PARA MICROFISURAS Y JUNTAS DE CONSTRUCCIÓN</t>
  </si>
  <si>
    <t>21.3.4</t>
  </si>
  <si>
    <t>DESMONTE, LIMPIEZA Y RECUPERACIÓN DE ACERO DE REFUERZO</t>
  </si>
  <si>
    <t>TRANSPORTES</t>
  </si>
  <si>
    <t>22.1</t>
  </si>
  <si>
    <t>TRANSPORTE PARA DISTANCIAS SUPERIORES A 30 KM DEL CENTRO URBANO</t>
  </si>
  <si>
    <t>M3/KM</t>
  </si>
  <si>
    <t>22.2</t>
  </si>
  <si>
    <t>TRANSPORTE A LOMO DE MULA CARGA DE 100 KG</t>
  </si>
  <si>
    <t>Km</t>
  </si>
  <si>
    <t>22.3</t>
  </si>
  <si>
    <t>TRANSPORTE CAMINO DESTAPADO - TROCHA</t>
  </si>
  <si>
    <t>Ton/Km</t>
  </si>
  <si>
    <t>22.4</t>
  </si>
  <si>
    <t>TRANSPORTE FLUVIAL. INCLUYE EMBARQUE Y DESEMBARQUE</t>
  </si>
  <si>
    <t>22.5</t>
  </si>
  <si>
    <t>TRANSPORTE UNIDAD DE AULA EN SISTEMA CONSTRUCTIVO ALTERNATIVO DE 9 X 6 M. AULA COMPLETA</t>
  </si>
  <si>
    <t>22.6</t>
  </si>
  <si>
    <t>TRANSPORTE UNIDAD DE BAÑO EN SISTEMA CONSTRUCTIVO ALTERNATIVO DE 5,5 X 3,8 M. BAÑO COMPLETO</t>
  </si>
  <si>
    <t>SISTEMAS CONSTRUCTIVOS ALTERNATIVOS - CONSTRUCCIÓN CON PREFABRICADOS</t>
  </si>
  <si>
    <t>23.1</t>
  </si>
  <si>
    <t xml:space="preserve">SISTEMA CONSTRUCTIVO (RBS O SIMILAR) COMPUESTO POR PANELES EXTRUIDOS DE PVC </t>
  </si>
  <si>
    <t>23.1.1</t>
  </si>
  <si>
    <t xml:space="preserve">SUMINISTRO E INSTALACION DE MURO RBS DE 64 MM MINIMO </t>
  </si>
  <si>
    <t>23.1.2</t>
  </si>
  <si>
    <t>SUMINISTRO E INSTALACION DE MURO DOS VIAS  RBS DE 64 MM MINIMO</t>
  </si>
  <si>
    <t>23.1.3</t>
  </si>
  <si>
    <t>SUMINISTRO E INSTALACION DE MURO TRES VIAS  RBS DE 64 MM MINIMO</t>
  </si>
  <si>
    <t>23.1.4</t>
  </si>
  <si>
    <t>SUMINISTRO E INSTALACION DE PANEL CONECTOR DE 64 MM MINIMO</t>
  </si>
  <si>
    <t>23.1.5</t>
  </si>
  <si>
    <t>SUMINISTRO E INSTALACION DE PANEL RBS DE 64 MM</t>
  </si>
  <si>
    <t>23.1.6</t>
  </si>
  <si>
    <t>SUMINISTRO E INSTALACION DE CONECTOR ESQUINERO</t>
  </si>
  <si>
    <t>23.1.7</t>
  </si>
  <si>
    <t>SUMINISTRO E INSTALACION DE UNION DE CONECTOR</t>
  </si>
  <si>
    <t>23.1.8</t>
  </si>
  <si>
    <t>SUMINISTRO E INSTALACION DE SOLDADURA PARA MARCOS DE PUERTAS Y VENTANAS</t>
  </si>
  <si>
    <t>23.1.9</t>
  </si>
  <si>
    <t>SUMINISTRO E INSTALACION DE MARCO PVC BASICO</t>
  </si>
  <si>
    <t>23.1.10</t>
  </si>
  <si>
    <t>SUMINISTRO E INSTALACION DE MARCO DE PUERTAS, CLOSETS Y VANOS</t>
  </si>
  <si>
    <t>23.1.11</t>
  </si>
  <si>
    <t>SUMINISTRO E INSTALACION DE CONTRAMARCOS DE VENTANAS</t>
  </si>
  <si>
    <t>23.1.12</t>
  </si>
  <si>
    <t xml:space="preserve">SUMINISTRO E INSTALACION DE TEJA (CUBIERTA) TRAPEZOIDAL </t>
  </si>
  <si>
    <t>23.1.13</t>
  </si>
  <si>
    <t>SUMINISTRO E INSTALACION DE CABALLETE CUBIERTA TRAPEZOIDAL EN GALVALUME CALIBRE 26.</t>
  </si>
  <si>
    <t>23.1.14</t>
  </si>
  <si>
    <t>SUMINISTRO E INSTALACION DE ACCESORIOS METALICOS GALVANIZADOS PARA AMARRE O REMATE DE TEJA.</t>
  </si>
  <si>
    <t>23.1.15</t>
  </si>
  <si>
    <t>SUMINISTRO E INSTALACION DE TORNILLO AUTOPERFORANTE 12 X 3</t>
  </si>
  <si>
    <t>23.1.16</t>
  </si>
  <si>
    <t>SUMINISTRO E INSTALACION DE TAPA TRAPEZOIDAL  (EVA) COLOR BLANCO, LONGITUD: 37,7 CM. (PAQUETE POR 10 UNIDADES).</t>
  </si>
  <si>
    <t>23.1.17</t>
  </si>
  <si>
    <t>SUMINISTRO E INSTALACION DE TORNILLO FIJADOR DE ALA 9 X 1</t>
  </si>
  <si>
    <t>23.1.18</t>
  </si>
  <si>
    <t>SUMINISTRO E INSTALACION DE FILM DE PROTECCION (CONECTORES, PANELES Y ESQUINEROS)</t>
  </si>
  <si>
    <t xml:space="preserve">CUBIERTA EN PAJA </t>
  </si>
  <si>
    <t>24.1</t>
  </si>
  <si>
    <t>SUMINISTRO E INSTALACION DE CUBIERTA EN PAJA CULTIVADA DE VETIVER, TEJIDA, TIRAS DE 1.00M DE LONGITUD, POR 1.70 METROS DE ANCHO</t>
  </si>
  <si>
    <t>24.2</t>
  </si>
  <si>
    <t>SUMINISTRO E INSTALACION DE CUBIERTA EN PAJA SINTETICA</t>
  </si>
  <si>
    <t>25N</t>
  </si>
  <si>
    <t xml:space="preserve">EQUIPOS ESPECIALES </t>
  </si>
  <si>
    <t>25.1.1 N</t>
  </si>
  <si>
    <t xml:space="preserve">ASCENSOR DE CAPACIDAD 13 PERSONAS (900 KG) , 8 PARADAS </t>
  </si>
  <si>
    <t>25.1.2 N</t>
  </si>
  <si>
    <t xml:space="preserve">ASCENSOR DE CAPACIDAD 11 PERSONAS (750 KG) , 7 PARADAS </t>
  </si>
  <si>
    <t>25.1.3 N</t>
  </si>
  <si>
    <t>ELEVADOR HIDRAULICO DE 2 PARADAS, CAPACIDAD 630 KG</t>
  </si>
  <si>
    <t>25.1.4 N</t>
  </si>
  <si>
    <t>GIMNASIO AL AIRE LIBRE SEGÚN DETALLES PLANTA ARQUITECTONICA</t>
  </si>
  <si>
    <t>25.1.5 N</t>
  </si>
  <si>
    <t>PARQUE INFANTIL SEGÚN DETALLES PLANTA ARQUITECTONICA</t>
  </si>
  <si>
    <t>26N</t>
  </si>
  <si>
    <t>SONIDO</t>
  </si>
  <si>
    <t>26.1 N</t>
  </si>
  <si>
    <t>SUMINISTRO E INSTALACIÓN SALIDA PARA SONIDO CAJA GALVANIZADO, INCLUYE CONECTORES PARA TUBERIA EMT 3/4"</t>
  </si>
  <si>
    <t>26.2N</t>
  </si>
  <si>
    <t xml:space="preserve">SUMINISTRO E INSTALACIÓN CAJA DE INSPECCIÓN 40X40 EN MAMPOSTERIA, PAÑETE IMPERMEABILIZADO, TAPA EN CONCRETO TRAFICO PEATONAL </t>
  </si>
  <si>
    <t>26.3N</t>
  </si>
  <si>
    <t xml:space="preserve">SUMINISTRO E INSTALACIÓN DE CABLE DE COBRE DUPLEX MULTIFAMILIAR, POLARIZADO  PARA SONIDO 2#18 AWG </t>
  </si>
  <si>
    <t>26.4N</t>
  </si>
  <si>
    <t xml:space="preserve">SUMINISTRO E INSTALACIÓN DE CABLE DE COBRE DUPLEX MULTIFAMILIAR, POLARIZADO  PARA SONIDO 2#16 AWG </t>
  </si>
  <si>
    <t>26.5N</t>
  </si>
  <si>
    <t xml:space="preserve">SUMINISTRO E INSTALACIÓN DE CABLE DE COBRE DUPLEX MULTIFAMILIAR, POLARIZADO  PARA SONIDO 2#14 AWG </t>
  </si>
  <si>
    <t>26.6N</t>
  </si>
  <si>
    <t>CABLE PARA VIDEO, MULTIPAR (TWISTED PAR) APTO PARA VIDEO DIGITAL DE ALTA DEFINICION MULTICANAL SIN COMPRESIÓN, ANCHO DE BANDA DE 48 GBPS EN ESPECIFICACIÓN 2.1 SOPORTE CON RANGO DE RESOLUCIONES Y FRECUENCIAS DE REFRESCO, INCLUYENDO RESOLUCIÓN DE 8K A 60 FPS  Y 4 K A 120 FPS Y RESOLUCIONES DE HASTA 10 K (10240 X 4320 PIXELES )</t>
  </si>
  <si>
    <t>26.7N</t>
  </si>
  <si>
    <t>CONECTORES PARA CABLES DE SONIDO TIPO RCA, INC CONEXIONES SOLDADAS</t>
  </si>
  <si>
    <t>26.8N</t>
  </si>
  <si>
    <t xml:space="preserve">CONECTOR HEMBRA XLR BALANCEADO EN PLACA </t>
  </si>
  <si>
    <t>26.9N</t>
  </si>
  <si>
    <t xml:space="preserve">CONECTOR HEMBRA XLR BALANCEADO PARA CABLE </t>
  </si>
  <si>
    <t>26.1 0N</t>
  </si>
  <si>
    <t xml:space="preserve">CONECTOR HEMBRA HDMI EN PLACA </t>
  </si>
  <si>
    <t>26.1 1N</t>
  </si>
  <si>
    <t xml:space="preserve">CONECTOR MACHO HDMI PARA CABLE </t>
  </si>
  <si>
    <t>26.1 2N</t>
  </si>
  <si>
    <t xml:space="preserve">CONECTOR HEMBRA SVGA EN PLACA </t>
  </si>
  <si>
    <t>26.1 3N</t>
  </si>
  <si>
    <t xml:space="preserve">SUMINISTRO E INSTALACION DE SOPORTE METALICO PARA VIDEO-PROYECTOR, TUBO DE Ø 4" X1,16M, EN ESTRUCTURA METALICA, PLACA DE BASES METÁLICAS. </t>
  </si>
  <si>
    <t>26.1 4N</t>
  </si>
  <si>
    <t>GABINETE RACK DE EQUIPOS 19" TIPO 12UR 60 CM DE ALTURA, AUTOVENTILADO</t>
  </si>
  <si>
    <t>26.1 5N</t>
  </si>
  <si>
    <t>GABINETE RACK DE EQUIPOS 19" TIPO 16UR 90 CM DE ALTURA, AUTOVENTILADO</t>
  </si>
  <si>
    <t>26.1 6N</t>
  </si>
  <si>
    <t xml:space="preserve">AMPLIFICADOR -MEZCLADOE 240W RMS, 5 CANALES DE SALIDA, PRIORIDADA ENTRADA MIC SOBRE ENTRADA AUX, ENTRADA MICROFÓNICA MIC1, 2 </t>
  </si>
  <si>
    <t>26.1 7N</t>
  </si>
  <si>
    <t xml:space="preserve">AMPLIFICADOR -MEZCLADOE 120W RMS, 5 CANALES DE SALIDA, PRIORIDADA ENTRADA MIC SOBRE ENTRADA AUX, ENTRADA MICROFÓNICA MIC1, 2 </t>
  </si>
  <si>
    <t>26.1 8N</t>
  </si>
  <si>
    <t xml:space="preserve">PARLANTES/ALTAVOCES DE SOBREPONER EN MURO, TIPO EXTERIOR  6W RESPUESTA DE FRECUENCIA 100-18,000Hz, CON TRANSFORMADOR, CARCAZA METALICA. INC ACCESORIOS DE FIJACIÓN </t>
  </si>
  <si>
    <t>26.1 9N</t>
  </si>
  <si>
    <t xml:space="preserve">PARLANTES/ALTAVOCES DE SOBREPONER EN CIELO-RASO 6W 7,5" RESPUESTA DE FRECUENCIA 100-18.000Hz CON TRANSFORMADOR CARCAZA METALICA, INLUYE ACCESORIOS DE FIJACIÓN </t>
  </si>
  <si>
    <t>26.20N</t>
  </si>
  <si>
    <t xml:space="preserve">SUMINISTRO E INSTALACIÓN  VIDEO -PROYECTOR EPSON G7500U O SIMILAR, BRILLO MAYOR A 6,500 LÚMENES; METODO DE PROYECCION: FRONTAL, VIDA UTILI DE LA LAMPARA MAYOR A 3,000 Hrs, RESOLUCION 1600X1200 UXGA O MAYOR, DISTANCIA DE INSTALACIÓN 9.00 MTS (29'6") PUERTO DE RED  PARA PROYECCION REMOTA; CONTROL REMOTO; PUERTO DIGITAL HDMI; PUERTO DE VIDEO: SVGA; SALIDA DE AUDIO (AUDIO OUT) A CONSOLA DE SONIDO INCLU. BASE DE MONTAJE PARA SOPORTE SUSPENDIDO </t>
  </si>
  <si>
    <t>26.21N</t>
  </si>
  <si>
    <t>SUMINISTRO E INSTALACION PANTALLA PARA PTOYECCION FRONTAL, DE OPERACIÓN ELECTRICA 120V, SWITCH DE OPERACIÓN  DE 3 POSICIONES (UP/DOWN). TELÓN DE PROYECCION BLANCO MATE CON ALTA REFLEXIÓN Y ALTO CONTRASTE. TAMAÑO: RATIO 16:10 100" X160" (254cmx406cm). INCLUYE CABLEADO Y CONEXION DE OPERACIÓN REMOTA DESDE CTO DE SONIDO</t>
  </si>
  <si>
    <t>26.22N</t>
  </si>
  <si>
    <t xml:space="preserve">CONSOLA MEZCLADORA REF YAMAHA EMX5016CF, ENTRADA 16 CANALES SALIDA 1 MONO, 1 STEREO,  POTENCIA DE SALIDA 500W </t>
  </si>
  <si>
    <t>26.23N</t>
  </si>
  <si>
    <t xml:space="preserve">SUMINISTRO, MONTAJE Y CONEXIONADO SISTMEA LINE ARRAY, SE COMPONE POR 2 JUEGOS DE PARLANTES (L/R) JBL O SIMILAR, COMPUESTO POR 3 ELEMNTOS  VRX928LA DE 8", FRECUENCIA DE RESPUESTAS DE 87 Hz A 19 LHz, 400W CA DA UNO. INCLUYE SOPORTES VRX-SMAF DE FIJACIÓN COLGANTE Y GUAYAS DE SUSPENSIÓN PARA CADA JUEGO </t>
  </si>
  <si>
    <t>26.24N</t>
  </si>
  <si>
    <t xml:space="preserve">MICROFONO INALAMBRICO VOCAL DE CONDENSADOR, CARDIOIDE O SUPERCARDIOIDE. UHF ENTRE 800 Y 900 MHz LIBRE DE INTERFERENCIAS. TECNOLOGIA DIGITAL DE 24 BITS/48 KHz. REF: SHURE PGXD24 O SIMILAR. INCLUYE ESTACIÓN FIJA UHF </t>
  </si>
  <si>
    <t xml:space="preserve">SUBTOTAL </t>
  </si>
  <si>
    <t xml:space="preserve">TRAMITES Y CERTIFICACIONES </t>
  </si>
  <si>
    <t>CANTIDADES</t>
  </si>
  <si>
    <t xml:space="preserve">TC-001 </t>
  </si>
  <si>
    <t>CERTIFICACIÓN RETIE DE LA INSTALACIÓN</t>
  </si>
  <si>
    <t xml:space="preserve">TC-002 </t>
  </si>
  <si>
    <t>CERTIFICACIÓN RETILAP DE LA INSTALACIÓN.</t>
  </si>
  <si>
    <t xml:space="preserve">TC-003 </t>
  </si>
  <si>
    <t>CERTIFICACIÓN PUNTO DE DATOS</t>
  </si>
  <si>
    <t>TC-004</t>
  </si>
  <si>
    <t>CERTIFICACIÓN HILO DE FIBRA ÓPTICA</t>
  </si>
  <si>
    <t>TC-005</t>
  </si>
  <si>
    <t xml:space="preserve">INSTALACIÓN DE PIEZÓMETROS, INCLINÓMETROS Y PUNTOS DE MONITOREO TOPOGRÁFICO Y PROGRAMACIÓN DE LECTURAS. </t>
  </si>
  <si>
    <t xml:space="preserve">VALOR  COSTO DIRECTO OBRAS </t>
  </si>
  <si>
    <t>A.   I.   U (IVA/Utilidad incluido)</t>
  </si>
  <si>
    <t>IVA</t>
  </si>
  <si>
    <t>VALOR OBRAS NUEVAS</t>
  </si>
  <si>
    <t xml:space="preserve">  PRESUPUESTO OBRAS DE MITIGACIÓN </t>
  </si>
  <si>
    <t>EXCAVACION MANUAL POR TRINCHERAS (INC. EXPANSION CARGUE Y RETIRO A BOTADERO AUTORIZADO)</t>
  </si>
  <si>
    <t xml:space="preserve">ZARPA MURO DE CONTENCIÓN 4000PSI </t>
  </si>
  <si>
    <t>VARIOS - CIMENTACION</t>
  </si>
  <si>
    <t>2.4.17</t>
  </si>
  <si>
    <t>2.4.19 N</t>
  </si>
  <si>
    <t>SUMINISTRO E INSTALACIÓN CAISSON EN CONCRETO 3000PSI</t>
  </si>
  <si>
    <t>2.4.20 N</t>
  </si>
  <si>
    <t xml:space="preserve">EXCAVACION PARA  CANAL EN TIERRA SECCION DE 50X30 CM </t>
  </si>
  <si>
    <t>2.5</t>
  </si>
  <si>
    <t>2.5.8 N</t>
  </si>
  <si>
    <t>CONFORMACION DE MURO EN MATERIAL SELECCIONADO, INCLUYE MANTO CONTROL DE EROSIÓN, GEOTEXTIL TJ 2400</t>
  </si>
  <si>
    <t>2.5.9 N</t>
  </si>
  <si>
    <t>CONFORMACION DE MURO EN MATERIAL SELECCIONADO, INCLUYE GEOTEXTIL TJ 2400</t>
  </si>
  <si>
    <t>2.5.10 N</t>
  </si>
  <si>
    <t xml:space="preserve">CANAL DE CORONACIÓN, F'C= 21 MPA INCLUYE REVESTIMIENTO EN MORTERO </t>
  </si>
  <si>
    <t>2.5.11 N</t>
  </si>
  <si>
    <t xml:space="preserve">DREN HORIZONTAL  TUBERIA DE 2" </t>
  </si>
  <si>
    <t>2.5.12 N</t>
  </si>
  <si>
    <t>REFUERZO ANCLAJE DE 4 TORONES  POR CADA CABEZOTE NO. 13 GRADO 1860 [270] DIAMETRO 12.7 MM ASTM A416/ A416M - 06</t>
  </si>
  <si>
    <t>2.5.13 N</t>
  </si>
  <si>
    <t>MUROS GAVIONES EN MALLA DE TRIPLE TORSIÓN DE ALAMBRE GALVANIZADO, CALIBRE BWG 12 CON HUECOS DE 10 X 10 CMS. -  (INC. PIEDRA ½ ZONGA Y AMARRES)</t>
  </si>
  <si>
    <t>2.5.14 N</t>
  </si>
  <si>
    <t xml:space="preserve">POZO EYECTOR EN CONCRETO DE 3000PSI </t>
  </si>
  <si>
    <t>2.5.15 N</t>
  </si>
  <si>
    <t>FILTRO VERTICAL  SECCION DE 0.30X2.0 MTS INCLUYE EXCAVACIÓN MANUAL, TUBERIA CORRUGADA DE 4"-GRAVA ,Y GEOTEXTIL</t>
  </si>
  <si>
    <t xml:space="preserve">ELEMENTOS VERTICALES EN CONCRETO </t>
  </si>
  <si>
    <t xml:space="preserve">MUROS DE CONTENCION EN CONCRETO DE 3000 PSI ACELERADO  A 3 DIAS </t>
  </si>
  <si>
    <t xml:space="preserve">ELEMENTOS HORIZONTALES EN CONCRETO  VISTO </t>
  </si>
  <si>
    <t>4.2.9 N</t>
  </si>
  <si>
    <t>VIGA CABEZAL MURO DE CONTENCIÓN 3000PSI</t>
  </si>
  <si>
    <t>19.4.11 N</t>
  </si>
  <si>
    <t>CAÑUELA SEMICIRCULAR D 4"</t>
  </si>
  <si>
    <t>19.4.12 N</t>
  </si>
  <si>
    <t>CAÑUELA SECCIÓN 0.25X0.25 MTS  3000 PSI</t>
  </si>
  <si>
    <t>A.   I.   U.</t>
  </si>
  <si>
    <t xml:space="preserve">VALOR OBRAS DE MITIGACIÓN </t>
  </si>
  <si>
    <t xml:space="preserve">OBRAS PARA ÁREA DE  CESIÓN </t>
  </si>
  <si>
    <t xml:space="preserve">DISEÑO DE ÁREA DE CESIÓN </t>
  </si>
  <si>
    <t>PRECIO UNITARIO (INC IVA)</t>
  </si>
  <si>
    <t>PROYECTO ARQUITECTONICO DEL AREA DE CESION  DISEÑOS URBANISTICOS (GEOMETRICOS VIALES Y DE ESPACIO PUBLICO)</t>
  </si>
  <si>
    <t xml:space="preserve">ESTUDIOS HIDROSANITARIOS PARA ZONAS DE CESION </t>
  </si>
  <si>
    <t>DISEÑO DE ILUMINACION Y ALUMBRADO PUBLICO  DEL AREA DE CESION</t>
  </si>
  <si>
    <t xml:space="preserve">LEVANTAMIENTO TOPOGRAFICO DE 1000 A 5000 DEL AREA DE CESION </t>
  </si>
  <si>
    <t>TRAMITES DE LICENCIA DE OCUPACION Y PERMISOS ANTE ENTIDADES CORRESPONDIENTE PARA AREA DE CESION</t>
  </si>
  <si>
    <t>ESTUDIO DE SUELOS Y DISEÑO DE PAVIMENTOS  DEL AREA DE CESION</t>
  </si>
  <si>
    <t>PROVISIÓN PARA LA CONSTRUCCIÓN DE LAS ÁREA DE CESIÓN (INCLUYE URBANISMOS, MANEJO DE AGUAS LLUVIAS Y CONEXIÓN AL SISTEMA DE ALCANTARILLADO, CONEXIÓN ELÉCTRICA PARA ALUMBRADO PÚBLICO (SERIE 1 y SERIE 6 Y  CONEXIONES A LAS QUE HAYA LUGAR) ACORDE CON LO SOLICITADO POR LAS EMPRESAS DE SERVICIOS PÚBLICOS, POR EL INSTITUTO DE DESARROLLO URBANO (IDU)  POR EL IDRD, Y/O POR LAS ENTIDADES ANTE LAS CUALES CORRESPONDA EFECTUAR EL PROCESO REQUERIDO  PARA EL RECIBO A SATISFACCIÓN DE LAS OBRAS. (Se deberá desglosar y presentar por actividades y precios unitarios fijos)</t>
  </si>
  <si>
    <t>GBL</t>
  </si>
  <si>
    <t xml:space="preserve">VALOR DISEÑO Y  OBRAS DE MITIGACIÓN </t>
  </si>
  <si>
    <t>COSTO TOTAL DE OBRA  IE POLICARPA SALAVARRIETA</t>
  </si>
  <si>
    <t>PLACA DE CIMENTACION F'C = 3000 PSI E=80 CM CON TORTA SUPERIOR DE 18 CM, INCLUYE CASETON DE 30 CM</t>
  </si>
  <si>
    <t xml:space="preserve">ESTRUCTURA TOTAL PARA CANCHA MÚLTIPLE BALONCESTO - MICROFUTBOL - VOLEIBOL - ÁREA = 32,00 X 18,50 (INC. LOCALIZACIÓN Y REPLANTEO, EXCAVACIÓN MECÁMICA Y RETIRO, SUB-BASE B-400, ACERO DE TRANSMISIÓN DE ESFUERZOS, MALLA 15X15 Ø 5 MM., PLACA CONCRETO 4500 PSI </t>
  </si>
  <si>
    <t>EXCAVACIÓN MANUAL DE CAISSON DE 12 M A 18 M DE PROFUNDIDAD CON DIÁMETRO EXTERIOR DE 1,20M EN MATERIAL HETEROGÉNEO, CON PIEDRAS DE HASTA 5 CM DE DIÁMETRO, POZO PILOTE EN FORMALETA EN MADERA COMÚN. INCLUYE MOLINETE, MOTOBOMBA, EXTRACCIÓN DEL MATERIAL DEL CAISSON CARGUE Y ACARREO INTERNO DE MATERIALES Y TODO LO NECESARIO PARA SU CORRECTA CONSTRUCCIÓN. SU MEDIDA SERÁ EN SITIO. CON NIVEL FREÁTICO</t>
  </si>
  <si>
    <t>2.3.20N</t>
  </si>
  <si>
    <t>EXCAVACIÓN MANUAL DE CAISSON DE 7M A 15 M DE PROFUNDIDAD CON DIÁMETRO EXTERIOR ENTRE 1,2M HASTA 4,00M, CON  FRAGMENTOS PIEDRAS, POZO PILOTE EN FORMALETA EN MADERA COMÚN. INCLUYE MOLINETE, MOTOBOMBA, EXTRACCIÓN DEL MATERIAL DEL CAISSON CARGUE Y ACARREO INTERNO  Y DISPOSICION FINAL DE MATERIALES Y TODO LO NECESARIO PARA SU CORRECTA CONSTRUCCIÓN. SU MEDIDA SERÁ EN SITIO. CON NIVEL FREÁTICO.</t>
  </si>
  <si>
    <t>VALOR  COSTO DIRECTO OBRAS DE MITIGACIÓN</t>
  </si>
  <si>
    <t>VALOR  OBRAS MITIGACION</t>
  </si>
  <si>
    <t>19.2.17 N</t>
  </si>
  <si>
    <t xml:space="preserve">VALOR  COSTO DIRECTO OBRAS DE MITIGACION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</si>
</sst>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_(* #,##0.00_);_(* \(#,##0.00\);_(* &quot;-&quot;??_);_(@_)"/>
    <numFmt numFmtId="165" formatCode="0.0%"/>
    <numFmt numFmtId="166" formatCode="0_)"/>
    <numFmt numFmtId="167" formatCode="&quot;$&quot;* #,##0.00;&quot;$&quot;* #,##0.00;_(@_)"/>
    <numFmt numFmtId="168" formatCode="General_)"/>
    <numFmt numFmtId="169" formatCode="_ * #,##0.00_ ;_ * \-#,##0.00_ ;_ * &quot;-&quot;??_ ;_ @_ "/>
    <numFmt numFmtId="170" formatCode="_(* #,##0.0000_);_(* \(#,##0.0000\);_(* &quot;-&quot;??_);_(@_)"/>
  </numFmts>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0"/>
      <color indexed="8"/>
      <name val="MS Sans Serif"/>
      <family val="2"/>
    </font>
    <font>
      <b/>
      <sz val="9"/>
      <name val="Arial"/>
      <family val="2"/>
    </font>
    <font>
      <sz val="10"/>
      <name val="Courier"/>
      <family val="3"/>
    </font>
    <font>
      <b/>
      <u/>
      <sz val="9"/>
      <name val="Arial"/>
      <family val="2"/>
    </font>
    <font>
      <b/>
      <sz val="9"/>
      <color theme="1"/>
      <name val="Arial"/>
      <family val="2"/>
    </font>
    <font>
      <sz val="9"/>
      <color theme="1"/>
      <name val="Arial"/>
      <family val="2"/>
    </font>
    <font>
      <sz val="9"/>
      <color rgb="FFFF0000"/>
      <name val="Arial"/>
      <family val="2"/>
    </font>
    <font>
      <sz val="10"/>
      <color theme="1"/>
      <name val="Verdana"/>
      <family val="2"/>
    </font>
    <font>
      <sz val="11"/>
      <color theme="1"/>
      <name val="Arial"/>
      <family val="2"/>
    </font>
    <font>
      <sz val="9"/>
      <color indexed="8"/>
      <name val="Arial"/>
      <family val="2"/>
    </font>
    <font>
      <sz val="9"/>
      <color rgb="FF000000"/>
      <name val="Arial"/>
      <family val="2"/>
    </font>
    <font>
      <b/>
      <sz val="9"/>
      <color rgb="FFFF0000"/>
      <name val="Arial"/>
      <family val="2"/>
    </font>
    <font>
      <sz val="8"/>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s>
  <borders count="14">
    <border>
      <left/>
      <right/>
      <top/>
      <bottom/>
      <diagonal/>
    </border>
    <border>
      <left/>
      <right/>
      <top/>
      <bottom style="double">
        <color auto="1"/>
      </bottom>
      <diagonal/>
    </border>
    <border>
      <left style="double">
        <color auto="1"/>
      </left>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1">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xf numFmtId="166" fontId="8" fillId="0" borderId="0"/>
    <xf numFmtId="0" fontId="3" fillId="0" borderId="0"/>
    <xf numFmtId="49" fontId="13" fillId="0" borderId="0" applyFill="0" applyBorder="0" applyProtection="0">
      <alignment horizontal="left" vertical="center"/>
    </xf>
    <xf numFmtId="0" fontId="4" fillId="0" borderId="0"/>
    <xf numFmtId="0" fontId="4" fillId="0" borderId="0"/>
    <xf numFmtId="0" fontId="14" fillId="0" borderId="0"/>
    <xf numFmtId="0" fontId="4" fillId="0" borderId="0"/>
    <xf numFmtId="0" fontId="4" fillId="0" borderId="0"/>
    <xf numFmtId="44" fontId="3"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283">
    <xf numFmtId="0" fontId="0" fillId="0" borderId="0" xfId="0"/>
    <xf numFmtId="0" fontId="5" fillId="0" borderId="0" xfId="0" applyFont="1" applyAlignment="1" applyProtection="1">
      <alignment vertical="center" wrapText="1"/>
      <protection hidden="1"/>
    </xf>
    <xf numFmtId="0" fontId="5" fillId="0" borderId="0" xfId="4" applyFont="1" applyAlignment="1" applyProtection="1">
      <alignment horizontal="justify" vertical="center" wrapText="1"/>
      <protection hidden="1"/>
    </xf>
    <xf numFmtId="0" fontId="5" fillId="0" borderId="0" xfId="4" applyFont="1" applyAlignment="1" applyProtection="1">
      <alignment horizontal="center" vertical="center" wrapText="1"/>
      <protection hidden="1"/>
    </xf>
    <xf numFmtId="43" fontId="5" fillId="0" borderId="0" xfId="1" applyFont="1" applyAlignment="1" applyProtection="1">
      <alignment horizontal="center" vertical="center" wrapText="1"/>
      <protection hidden="1"/>
    </xf>
    <xf numFmtId="44" fontId="5" fillId="0" borderId="0" xfId="2" applyFont="1" applyAlignment="1" applyProtection="1">
      <alignment vertical="center" wrapText="1"/>
      <protection hidden="1"/>
    </xf>
    <xf numFmtId="43" fontId="7" fillId="0" borderId="0" xfId="1" applyFont="1" applyAlignment="1" applyProtection="1">
      <alignment vertical="center" wrapText="1"/>
      <protection hidden="1"/>
    </xf>
    <xf numFmtId="165" fontId="5" fillId="0" borderId="0" xfId="3" applyNumberFormat="1" applyFont="1" applyAlignment="1" applyProtection="1">
      <alignment vertical="center" wrapText="1"/>
      <protection hidden="1"/>
    </xf>
    <xf numFmtId="43" fontId="5" fillId="0" borderId="0" xfId="1" applyFont="1" applyAlignment="1" applyProtection="1">
      <alignment vertical="center" wrapText="1"/>
      <protection hidden="1"/>
    </xf>
    <xf numFmtId="3" fontId="7" fillId="0" borderId="0" xfId="5" applyNumberFormat="1" applyFont="1" applyAlignment="1">
      <alignment horizontal="center" vertical="center"/>
    </xf>
    <xf numFmtId="3" fontId="7" fillId="0" borderId="0" xfId="5" applyNumberFormat="1" applyFont="1" applyAlignment="1">
      <alignment horizontal="justify" vertical="center" wrapText="1"/>
    </xf>
    <xf numFmtId="43" fontId="7" fillId="0" borderId="0" xfId="1" applyFont="1" applyAlignment="1">
      <alignment horizontal="center" vertical="center"/>
    </xf>
    <xf numFmtId="44" fontId="7" fillId="0" borderId="0" xfId="2" applyFont="1" applyAlignment="1">
      <alignment horizontal="center" vertical="center"/>
    </xf>
    <xf numFmtId="3" fontId="9" fillId="0" borderId="1" xfId="5" applyNumberFormat="1" applyFont="1" applyBorder="1" applyAlignment="1">
      <alignment vertical="center"/>
    </xf>
    <xf numFmtId="3" fontId="9" fillId="0" borderId="1" xfId="5" applyNumberFormat="1" applyFont="1" applyBorder="1" applyAlignment="1">
      <alignment horizontal="justify" vertical="center" wrapText="1"/>
    </xf>
    <xf numFmtId="43" fontId="9" fillId="0" borderId="1" xfId="1" applyFont="1" applyBorder="1" applyAlignment="1">
      <alignment vertical="center"/>
    </xf>
    <xf numFmtId="44" fontId="9" fillId="0" borderId="1" xfId="2" applyFont="1" applyBorder="1" applyAlignment="1">
      <alignment vertical="center"/>
    </xf>
    <xf numFmtId="43" fontId="7" fillId="0" borderId="0" xfId="1" applyFont="1" applyAlignment="1" applyProtection="1">
      <alignment wrapText="1"/>
      <protection hidden="1"/>
    </xf>
    <xf numFmtId="44" fontId="10" fillId="0" borderId="0" xfId="2" applyFont="1" applyAlignment="1" applyProtection="1">
      <alignment wrapText="1"/>
      <protection hidden="1"/>
    </xf>
    <xf numFmtId="44" fontId="10" fillId="0" borderId="0" xfId="2" applyFont="1" applyAlignment="1" applyProtection="1">
      <alignment vertical="center" wrapText="1"/>
      <protection hidden="1"/>
    </xf>
    <xf numFmtId="3" fontId="10" fillId="0" borderId="0" xfId="5" applyNumberFormat="1" applyFont="1" applyAlignment="1">
      <alignment wrapText="1"/>
    </xf>
    <xf numFmtId="3" fontId="10" fillId="0" borderId="0" xfId="5" applyNumberFormat="1" applyFont="1" applyAlignment="1">
      <alignment horizontal="justify" wrapText="1"/>
    </xf>
    <xf numFmtId="3" fontId="10" fillId="0" borderId="0" xfId="5" applyNumberFormat="1" applyFont="1" applyAlignment="1">
      <alignment horizontal="center" wrapText="1"/>
    </xf>
    <xf numFmtId="43" fontId="7" fillId="0" borderId="0" xfId="1" applyFont="1" applyAlignment="1">
      <alignment horizontal="center" wrapText="1"/>
    </xf>
    <xf numFmtId="44" fontId="10" fillId="0" borderId="0" xfId="2" applyFont="1" applyAlignment="1">
      <alignment horizontal="center" wrapText="1"/>
    </xf>
    <xf numFmtId="44" fontId="10" fillId="0" borderId="0" xfId="2" applyFont="1" applyFill="1" applyAlignment="1" applyProtection="1">
      <alignment wrapText="1"/>
      <protection hidden="1"/>
    </xf>
    <xf numFmtId="44" fontId="5" fillId="0" borderId="0" xfId="2" applyFont="1" applyFill="1" applyAlignment="1" applyProtection="1">
      <alignment vertical="center" wrapText="1"/>
      <protection hidden="1"/>
    </xf>
    <xf numFmtId="44" fontId="5" fillId="0" borderId="0" xfId="2" applyFont="1" applyAlignment="1" applyProtection="1">
      <alignment horizontal="justify" vertical="center" wrapText="1"/>
      <protection hidden="1"/>
    </xf>
    <xf numFmtId="43" fontId="7" fillId="0" borderId="0" xfId="0" applyNumberFormat="1" applyFont="1" applyAlignment="1" applyProtection="1">
      <alignment vertical="center" wrapText="1"/>
      <protection hidden="1"/>
    </xf>
    <xf numFmtId="0" fontId="7" fillId="5" borderId="4" xfId="4" applyFont="1" applyFill="1" applyBorder="1" applyAlignment="1" applyProtection="1">
      <alignment horizontal="center" vertical="center" wrapText="1"/>
      <protection hidden="1"/>
    </xf>
    <xf numFmtId="0" fontId="7" fillId="5" borderId="4" xfId="4" applyFont="1" applyFill="1" applyBorder="1" applyAlignment="1" applyProtection="1">
      <alignment horizontal="justify" vertical="center" wrapText="1"/>
      <protection hidden="1"/>
    </xf>
    <xf numFmtId="43" fontId="7" fillId="5" borderId="4" xfId="1" applyFont="1" applyFill="1" applyBorder="1" applyAlignment="1" applyProtection="1">
      <alignment horizontal="center" vertical="center" wrapText="1"/>
      <protection hidden="1"/>
    </xf>
    <xf numFmtId="44" fontId="7" fillId="5" borderId="4" xfId="2"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43" fontId="5" fillId="0" borderId="0" xfId="0" applyNumberFormat="1" applyFont="1" applyAlignment="1" applyProtection="1">
      <alignment vertical="center" wrapText="1"/>
      <protection hidden="1"/>
    </xf>
    <xf numFmtId="0" fontId="7" fillId="6" borderId="4" xfId="4" applyFont="1" applyFill="1" applyBorder="1" applyAlignment="1" applyProtection="1">
      <alignment horizontal="center" vertical="center" wrapText="1"/>
      <protection hidden="1"/>
    </xf>
    <xf numFmtId="0" fontId="7" fillId="6" borderId="4" xfId="4" applyFont="1" applyFill="1" applyBorder="1" applyAlignment="1" applyProtection="1">
      <alignment horizontal="justify" vertical="center" wrapText="1"/>
      <protection hidden="1"/>
    </xf>
    <xf numFmtId="43" fontId="5" fillId="6" borderId="4" xfId="1" applyFont="1" applyFill="1" applyBorder="1" applyAlignment="1" applyProtection="1">
      <alignment horizontal="center" vertical="center" wrapText="1"/>
      <protection hidden="1"/>
    </xf>
    <xf numFmtId="44" fontId="5" fillId="6" borderId="4" xfId="2" applyFont="1" applyFill="1" applyBorder="1" applyAlignment="1" applyProtection="1">
      <alignment vertical="center" wrapText="1"/>
      <protection hidden="1"/>
    </xf>
    <xf numFmtId="44" fontId="5" fillId="6" borderId="4" xfId="2" applyFont="1" applyFill="1" applyBorder="1" applyAlignment="1">
      <alignment horizontal="center" vertical="center" wrapText="1"/>
    </xf>
    <xf numFmtId="44" fontId="7" fillId="0" borderId="0" xfId="0" applyNumberFormat="1" applyFont="1" applyAlignment="1" applyProtection="1">
      <alignment vertical="center" wrapText="1"/>
      <protection hidden="1"/>
    </xf>
    <xf numFmtId="0" fontId="7" fillId="4" borderId="4" xfId="4" applyFont="1" applyFill="1" applyBorder="1" applyAlignment="1" applyProtection="1">
      <alignment horizontal="center" vertical="center" wrapText="1"/>
      <protection hidden="1"/>
    </xf>
    <xf numFmtId="1" fontId="7" fillId="4" borderId="4" xfId="4" applyNumberFormat="1" applyFont="1" applyFill="1" applyBorder="1" applyAlignment="1" applyProtection="1">
      <alignment horizontal="justify" vertical="center" wrapText="1"/>
      <protection hidden="1"/>
    </xf>
    <xf numFmtId="0" fontId="5" fillId="4" borderId="4" xfId="4" applyFont="1" applyFill="1" applyBorder="1" applyAlignment="1" applyProtection="1">
      <alignment horizontal="center" vertical="center" wrapText="1"/>
      <protection hidden="1"/>
    </xf>
    <xf numFmtId="43" fontId="5" fillId="4" borderId="4" xfId="1" applyFont="1" applyFill="1" applyBorder="1" applyAlignment="1" applyProtection="1">
      <alignment horizontal="center" vertical="center" wrapText="1"/>
      <protection hidden="1"/>
    </xf>
    <xf numFmtId="44" fontId="5" fillId="4" borderId="4" xfId="2" applyFont="1" applyFill="1" applyBorder="1" applyAlignment="1" applyProtection="1">
      <alignment horizontal="center" vertical="center" wrapText="1"/>
      <protection hidden="1"/>
    </xf>
    <xf numFmtId="44" fontId="7" fillId="4" borderId="4" xfId="2" applyFont="1" applyFill="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5" fillId="0" borderId="4" xfId="4" applyFont="1" applyBorder="1" applyAlignment="1" applyProtection="1">
      <alignment horizontal="justify" vertical="center" wrapText="1"/>
      <protection hidden="1"/>
    </xf>
    <xf numFmtId="43" fontId="5" fillId="7" borderId="4" xfId="1" applyFont="1" applyFill="1" applyBorder="1" applyAlignment="1" applyProtection="1">
      <alignment horizontal="center" vertical="center" wrapText="1"/>
      <protection hidden="1"/>
    </xf>
    <xf numFmtId="44" fontId="5" fillId="0" borderId="4" xfId="2" applyFont="1" applyFill="1" applyBorder="1" applyAlignment="1" applyProtection="1">
      <alignment vertical="center" wrapText="1"/>
      <protection hidden="1"/>
    </xf>
    <xf numFmtId="167" fontId="5" fillId="8" borderId="4" xfId="5" applyNumberFormat="1" applyFont="1" applyFill="1" applyBorder="1" applyAlignment="1">
      <alignment horizontal="center" vertical="center" wrapText="1"/>
    </xf>
    <xf numFmtId="0" fontId="10" fillId="4" borderId="4" xfId="0" applyFont="1" applyFill="1" applyBorder="1" applyAlignment="1" applyProtection="1">
      <alignment horizontal="center" vertical="center" wrapText="1"/>
      <protection locked="0"/>
    </xf>
    <xf numFmtId="49" fontId="12" fillId="4" borderId="4" xfId="7" applyFont="1" applyFill="1" applyBorder="1" applyAlignment="1">
      <alignment horizontal="center" vertical="center" wrapText="1"/>
    </xf>
    <xf numFmtId="44" fontId="5" fillId="4" borderId="4" xfId="2" applyFont="1" applyFill="1" applyBorder="1" applyAlignment="1" applyProtection="1">
      <alignment vertical="center" wrapText="1"/>
      <protection hidden="1"/>
    </xf>
    <xf numFmtId="44" fontId="5" fillId="4" borderId="4" xfId="2" applyFont="1" applyFill="1" applyBorder="1" applyAlignment="1">
      <alignment horizontal="center" vertical="center" wrapText="1"/>
    </xf>
    <xf numFmtId="9" fontId="5" fillId="0" borderId="0" xfId="3" applyFont="1" applyAlignment="1" applyProtection="1">
      <alignment vertical="center" wrapText="1"/>
      <protection hidden="1"/>
    </xf>
    <xf numFmtId="0" fontId="11" fillId="0" borderId="4" xfId="8" applyFont="1" applyBorder="1" applyAlignment="1" applyProtection="1">
      <alignment horizontal="center" vertical="center" wrapText="1"/>
      <protection locked="0"/>
    </xf>
    <xf numFmtId="9" fontId="5" fillId="0" borderId="0" xfId="0" applyNumberFormat="1" applyFont="1" applyAlignment="1" applyProtection="1">
      <alignment vertical="center" wrapText="1"/>
      <protection hidden="1"/>
    </xf>
    <xf numFmtId="0" fontId="7" fillId="0" borderId="4" xfId="0" applyFont="1" applyBorder="1" applyAlignment="1" applyProtection="1">
      <alignment horizontal="center" vertical="center" wrapText="1"/>
      <protection locked="0"/>
    </xf>
    <xf numFmtId="1" fontId="7" fillId="0" borderId="4" xfId="4" applyNumberFormat="1" applyFont="1" applyBorder="1" applyAlignment="1" applyProtection="1">
      <alignment horizontal="justify" vertical="center" wrapText="1"/>
      <protection hidden="1"/>
    </xf>
    <xf numFmtId="49" fontId="5" fillId="0" borderId="4" xfId="7" applyFont="1" applyFill="1" applyBorder="1" applyAlignment="1">
      <alignment horizontal="center" vertical="center" wrapText="1"/>
    </xf>
    <xf numFmtId="43" fontId="7" fillId="7" borderId="4" xfId="1" applyFont="1" applyFill="1" applyBorder="1" applyAlignment="1" applyProtection="1">
      <alignment horizontal="center" vertical="center" wrapText="1"/>
      <protection hidden="1"/>
    </xf>
    <xf numFmtId="0" fontId="11" fillId="0" borderId="4" xfId="0" applyFont="1" applyBorder="1" applyAlignment="1" applyProtection="1">
      <alignment horizontal="center" vertical="center"/>
      <protection locked="0"/>
    </xf>
    <xf numFmtId="0" fontId="5" fillId="0" borderId="4" xfId="0" applyFont="1" applyBorder="1" applyAlignment="1" applyProtection="1">
      <alignment horizontal="justify" vertical="center" wrapText="1"/>
      <protection hidden="1"/>
    </xf>
    <xf numFmtId="0" fontId="5" fillId="0" borderId="4" xfId="9" applyFont="1" applyBorder="1" applyAlignment="1" applyProtection="1">
      <alignment horizontal="justify" vertical="center" wrapText="1"/>
      <protection hidden="1"/>
    </xf>
    <xf numFmtId="0" fontId="10" fillId="4" borderId="4" xfId="0" applyFont="1" applyFill="1" applyBorder="1" applyAlignment="1" applyProtection="1">
      <alignment horizontal="center" vertical="center"/>
      <protection locked="0"/>
    </xf>
    <xf numFmtId="0" fontId="5" fillId="0" borderId="4" xfId="10" applyFont="1" applyBorder="1" applyAlignment="1">
      <alignment horizontal="left" vertical="center" wrapText="1"/>
    </xf>
    <xf numFmtId="0" fontId="5" fillId="0" borderId="4" xfId="10" applyFont="1" applyBorder="1" applyAlignment="1">
      <alignment horizontal="center" vertical="center" wrapText="1"/>
    </xf>
    <xf numFmtId="0" fontId="5" fillId="0" borderId="4" xfId="10" applyFont="1" applyBorder="1" applyAlignment="1">
      <alignment horizontal="justify" vertical="center" wrapText="1"/>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5" fillId="0" borderId="4" xfId="0" quotePrefix="1" applyFont="1" applyBorder="1" applyAlignment="1">
      <alignment vertical="center" wrapText="1"/>
    </xf>
    <xf numFmtId="0" fontId="5" fillId="0" borderId="4" xfId="0" quotePrefix="1" applyFont="1" applyBorder="1" applyAlignment="1">
      <alignment horizontal="center" vertical="center" wrapText="1"/>
    </xf>
    <xf numFmtId="43" fontId="5" fillId="7" borderId="4" xfId="1" quotePrefix="1" applyFont="1" applyFill="1" applyBorder="1" applyAlignment="1" applyProtection="1">
      <alignment horizontal="center" vertical="center" wrapText="1"/>
      <protection hidden="1"/>
    </xf>
    <xf numFmtId="0" fontId="11" fillId="0" borderId="4" xfId="0" applyFont="1" applyBorder="1" applyAlignment="1">
      <alignment horizontal="justify" vertical="center" wrapText="1"/>
    </xf>
    <xf numFmtId="0" fontId="11" fillId="0" borderId="4" xfId="8" applyFont="1" applyBorder="1" applyAlignment="1" applyProtection="1">
      <alignment horizontal="center" vertical="center"/>
      <protection locked="0"/>
    </xf>
    <xf numFmtId="1" fontId="7" fillId="6" borderId="4" xfId="4" applyNumberFormat="1" applyFont="1" applyFill="1" applyBorder="1" applyAlignment="1" applyProtection="1">
      <alignment horizontal="justify" vertical="center" wrapText="1"/>
      <protection hidden="1"/>
    </xf>
    <xf numFmtId="1" fontId="7" fillId="6" borderId="4" xfId="4" applyNumberFormat="1" applyFont="1" applyFill="1" applyBorder="1" applyAlignment="1" applyProtection="1">
      <alignment horizontal="left" vertical="center" wrapText="1"/>
      <protection hidden="1"/>
    </xf>
    <xf numFmtId="43" fontId="7" fillId="6" borderId="4" xfId="1" applyFont="1" applyFill="1" applyBorder="1" applyAlignment="1" applyProtection="1">
      <alignment horizontal="left" vertical="center" wrapText="1"/>
      <protection hidden="1"/>
    </xf>
    <xf numFmtId="1" fontId="7" fillId="4" borderId="4" xfId="4" applyNumberFormat="1" applyFont="1" applyFill="1" applyBorder="1" applyAlignment="1" applyProtection="1">
      <alignment horizontal="left" vertical="center" wrapText="1"/>
      <protection hidden="1"/>
    </xf>
    <xf numFmtId="43" fontId="5" fillId="4" borderId="4" xfId="1" applyFont="1" applyFill="1" applyBorder="1" applyAlignment="1" applyProtection="1">
      <alignment horizontal="left" vertical="center" wrapText="1"/>
      <protection hidden="1"/>
    </xf>
    <xf numFmtId="0" fontId="10" fillId="0" borderId="4" xfId="0" applyFont="1" applyBorder="1" applyAlignment="1" applyProtection="1">
      <alignment horizontal="center" vertical="center"/>
      <protection locked="0"/>
    </xf>
    <xf numFmtId="49" fontId="12" fillId="0" borderId="4" xfId="7" applyFont="1" applyFill="1" applyBorder="1" applyAlignment="1">
      <alignment horizontal="center" vertical="center" wrapText="1"/>
    </xf>
    <xf numFmtId="0" fontId="5" fillId="0" borderId="4" xfId="0" applyFont="1" applyBorder="1" applyAlignment="1" applyProtection="1">
      <alignment horizontal="left" vertical="center" wrapText="1"/>
      <protection hidden="1"/>
    </xf>
    <xf numFmtId="43" fontId="5" fillId="0" borderId="4" xfId="1" applyFont="1" applyFill="1" applyBorder="1" applyAlignment="1" applyProtection="1">
      <alignment horizontal="center" vertical="center" wrapText="1"/>
      <protection hidden="1"/>
    </xf>
    <xf numFmtId="167" fontId="5" fillId="0" borderId="4" xfId="5" applyNumberFormat="1" applyFont="1" applyBorder="1" applyAlignment="1">
      <alignment horizontal="center" vertical="center" wrapText="1"/>
    </xf>
    <xf numFmtId="43" fontId="7" fillId="6" borderId="4" xfId="1" applyFont="1" applyFill="1" applyBorder="1" applyAlignment="1" applyProtection="1">
      <alignment horizontal="center" vertical="center" wrapText="1"/>
      <protection hidden="1"/>
    </xf>
    <xf numFmtId="0" fontId="16" fillId="0" borderId="4" xfId="0" applyFont="1" applyBorder="1" applyAlignment="1">
      <alignment vertical="center" wrapText="1"/>
    </xf>
    <xf numFmtId="0" fontId="11" fillId="0" borderId="4" xfId="0" applyFont="1" applyBorder="1" applyAlignment="1">
      <alignment horizontal="left" vertical="center" wrapText="1"/>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44" fontId="5" fillId="0" borderId="4" xfId="2" applyFont="1" applyBorder="1" applyAlignment="1" applyProtection="1">
      <alignment vertical="center" wrapText="1"/>
      <protection hidden="1"/>
    </xf>
    <xf numFmtId="1" fontId="5" fillId="6" borderId="4" xfId="4" applyNumberFormat="1" applyFont="1" applyFill="1" applyBorder="1" applyAlignment="1" applyProtection="1">
      <alignment horizontal="center" vertical="center" wrapText="1"/>
      <protection hidden="1"/>
    </xf>
    <xf numFmtId="43" fontId="5" fillId="6" borderId="4" xfId="1" quotePrefix="1" applyFont="1" applyFill="1" applyBorder="1" applyAlignment="1" applyProtection="1">
      <alignment horizontal="center" vertical="center" wrapText="1"/>
      <protection hidden="1"/>
    </xf>
    <xf numFmtId="0" fontId="7" fillId="0" borderId="4" xfId="4" applyFont="1" applyBorder="1" applyAlignment="1" applyProtection="1">
      <alignment horizontal="center" vertical="center" wrapText="1"/>
      <protection hidden="1"/>
    </xf>
    <xf numFmtId="0" fontId="5" fillId="0" borderId="4" xfId="4" applyFont="1" applyBorder="1" applyAlignment="1" applyProtection="1">
      <alignment horizontal="center" vertical="center" wrapText="1"/>
      <protection hidden="1"/>
    </xf>
    <xf numFmtId="0" fontId="11" fillId="0" borderId="4" xfId="10" applyFont="1" applyBorder="1" applyAlignment="1">
      <alignment horizontal="center" vertical="center" wrapText="1"/>
    </xf>
    <xf numFmtId="0" fontId="17" fillId="0" borderId="0" xfId="0" applyFont="1" applyAlignment="1" applyProtection="1">
      <alignment vertical="center" wrapText="1"/>
      <protection hidden="1"/>
    </xf>
    <xf numFmtId="1" fontId="5" fillId="0" borderId="4" xfId="4" applyNumberFormat="1" applyFont="1" applyBorder="1" applyAlignment="1" applyProtection="1">
      <alignment horizontal="justify" vertical="center" wrapText="1"/>
      <protection hidden="1"/>
    </xf>
    <xf numFmtId="0" fontId="17" fillId="9" borderId="0" xfId="0" applyFont="1" applyFill="1" applyAlignment="1" applyProtection="1">
      <alignment vertical="center" wrapText="1"/>
      <protection hidden="1"/>
    </xf>
    <xf numFmtId="0" fontId="7" fillId="0" borderId="5" xfId="4" applyFont="1" applyBorder="1" applyAlignment="1" applyProtection="1">
      <alignment horizontal="center" vertical="center" wrapText="1"/>
      <protection hidden="1"/>
    </xf>
    <xf numFmtId="1" fontId="7" fillId="0" borderId="5" xfId="4" applyNumberFormat="1" applyFont="1" applyBorder="1" applyAlignment="1" applyProtection="1">
      <alignment horizontal="justify" vertical="center" wrapText="1"/>
      <protection hidden="1"/>
    </xf>
    <xf numFmtId="43" fontId="7" fillId="7" borderId="4" xfId="1" applyFont="1" applyFill="1" applyBorder="1" applyAlignment="1" applyProtection="1">
      <alignment horizontal="left" vertical="center" wrapText="1"/>
      <protection hidden="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0" fontId="7" fillId="4" borderId="4" xfId="11" applyFont="1" applyFill="1" applyBorder="1" applyAlignment="1" applyProtection="1">
      <alignment horizontal="justify" vertical="center" wrapText="1"/>
      <protection hidden="1"/>
    </xf>
    <xf numFmtId="49" fontId="12" fillId="4" borderId="4" xfId="7" applyFont="1" applyFill="1" applyBorder="1" applyAlignment="1">
      <alignment horizontal="center" vertical="center"/>
    </xf>
    <xf numFmtId="0" fontId="5" fillId="0" borderId="4" xfId="11" applyFont="1" applyBorder="1" applyAlignment="1" applyProtection="1">
      <alignment horizontal="justify" vertical="center" wrapText="1"/>
      <protection hidden="1"/>
    </xf>
    <xf numFmtId="0" fontId="7" fillId="0" borderId="4" xfId="9" applyFont="1" applyBorder="1" applyAlignment="1" applyProtection="1">
      <alignment horizontal="justify" vertical="center" wrapText="1"/>
      <protection hidden="1"/>
    </xf>
    <xf numFmtId="0" fontId="7" fillId="4" borderId="4" xfId="9" applyFont="1" applyFill="1" applyBorder="1" applyAlignment="1" applyProtection="1">
      <alignment horizontal="justify" vertical="center" wrapText="1"/>
      <protection hidden="1"/>
    </xf>
    <xf numFmtId="0" fontId="7" fillId="4" borderId="4" xfId="12" applyFont="1" applyFill="1" applyBorder="1" applyAlignment="1" applyProtection="1">
      <alignment horizontal="justify" vertical="center" wrapText="1"/>
      <protection hidden="1"/>
    </xf>
    <xf numFmtId="0" fontId="11" fillId="4" borderId="4" xfId="0" applyFont="1" applyFill="1" applyBorder="1" applyAlignment="1" applyProtection="1">
      <alignment horizontal="center" vertical="center" wrapText="1"/>
      <protection locked="0"/>
    </xf>
    <xf numFmtId="0" fontId="15" fillId="0" borderId="4" xfId="0" applyFont="1" applyBorder="1" applyAlignment="1">
      <alignment horizontal="justify" vertical="center" wrapText="1"/>
    </xf>
    <xf numFmtId="168" fontId="5"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4" xfId="11" applyFont="1" applyBorder="1" applyAlignment="1">
      <alignment horizontal="justify" vertical="center" wrapText="1"/>
    </xf>
    <xf numFmtId="0" fontId="7" fillId="6" borderId="4" xfId="0" applyFont="1" applyFill="1" applyBorder="1" applyAlignment="1" applyProtection="1">
      <alignment horizontal="center" vertical="center" wrapText="1"/>
      <protection hidden="1"/>
    </xf>
    <xf numFmtId="0" fontId="7" fillId="6" borderId="4" xfId="9" applyFont="1" applyFill="1" applyBorder="1" applyAlignment="1" applyProtection="1">
      <alignment horizontal="justify" vertical="center" wrapText="1"/>
      <protection hidden="1"/>
    </xf>
    <xf numFmtId="169" fontId="7" fillId="6" borderId="4" xfId="0" applyNumberFormat="1"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169" fontId="7" fillId="4" borderId="4" xfId="0" applyNumberFormat="1" applyFont="1" applyFill="1" applyBorder="1" applyAlignment="1" applyProtection="1">
      <alignment horizontal="center" vertical="center" wrapText="1"/>
      <protection hidden="1"/>
    </xf>
    <xf numFmtId="0" fontId="5" fillId="0" borderId="4" xfId="10" applyFont="1" applyBorder="1" applyAlignment="1" applyProtection="1">
      <alignment horizontal="center" vertical="center" wrapText="1"/>
      <protection locked="0"/>
    </xf>
    <xf numFmtId="0" fontId="5" fillId="0" borderId="4" xfId="4" applyFont="1" applyBorder="1" applyAlignment="1" applyProtection="1">
      <alignment horizontal="left" vertical="center" wrapText="1"/>
      <protection hidden="1"/>
    </xf>
    <xf numFmtId="0" fontId="5" fillId="3" borderId="0" xfId="0" applyFont="1" applyFill="1" applyAlignment="1" applyProtection="1">
      <alignment vertical="center" wrapText="1"/>
      <protection hidden="1"/>
    </xf>
    <xf numFmtId="44" fontId="5" fillId="0" borderId="0" xfId="0" applyNumberFormat="1" applyFont="1" applyAlignment="1" applyProtection="1">
      <alignment vertical="center" wrapText="1"/>
      <protection hidden="1"/>
    </xf>
    <xf numFmtId="43" fontId="5" fillId="4" borderId="4" xfId="1" quotePrefix="1" applyFont="1" applyFill="1" applyBorder="1" applyAlignment="1" applyProtection="1">
      <alignment horizontal="center" vertical="center" wrapText="1"/>
      <protection hidden="1"/>
    </xf>
    <xf numFmtId="49" fontId="16" fillId="0" borderId="4" xfId="7" applyFont="1" applyFill="1" applyBorder="1" applyAlignment="1">
      <alignment horizontal="center" vertical="center" wrapText="1"/>
    </xf>
    <xf numFmtId="0" fontId="7" fillId="4" borderId="4" xfId="0" applyFont="1" applyFill="1" applyBorder="1" applyAlignment="1">
      <alignment horizontal="justify" vertical="center" wrapText="1"/>
    </xf>
    <xf numFmtId="0" fontId="5" fillId="4" borderId="4" xfId="0" applyFont="1" applyFill="1" applyBorder="1" applyAlignment="1">
      <alignment horizontal="center" vertical="center" wrapText="1"/>
    </xf>
    <xf numFmtId="0" fontId="11" fillId="0" borderId="5" xfId="0" applyFont="1" applyBorder="1" applyAlignment="1" applyProtection="1">
      <alignment horizontal="center" vertical="center"/>
      <protection locked="0"/>
    </xf>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5" fillId="0" borderId="5" xfId="4" applyFont="1" applyBorder="1" applyAlignment="1" applyProtection="1">
      <alignment horizontal="justify" vertical="center" wrapText="1"/>
      <protection hidden="1"/>
    </xf>
    <xf numFmtId="0" fontId="5" fillId="0" borderId="6" xfId="4" applyFont="1" applyBorder="1" applyAlignment="1" applyProtection="1">
      <alignment horizontal="center" vertical="center" wrapText="1"/>
      <protection hidden="1"/>
    </xf>
    <xf numFmtId="0" fontId="5" fillId="0" borderId="4" xfId="4" applyFont="1" applyBorder="1" applyAlignment="1">
      <alignment horizontal="justify" vertical="center" wrapText="1"/>
    </xf>
    <xf numFmtId="0" fontId="5" fillId="0" borderId="4" xfId="0" applyFont="1" applyBorder="1" applyAlignment="1" applyProtection="1">
      <alignment vertical="center" wrapText="1"/>
      <protection hidden="1"/>
    </xf>
    <xf numFmtId="0" fontId="11" fillId="0" borderId="5" xfId="0" applyFont="1" applyBorder="1" applyAlignment="1" applyProtection="1">
      <alignment horizontal="center" vertical="center" wrapText="1"/>
      <protection locked="0"/>
    </xf>
    <xf numFmtId="0" fontId="11" fillId="0" borderId="4" xfId="0" applyFont="1" applyBorder="1" applyAlignment="1">
      <alignment horizontal="center" vertical="center"/>
    </xf>
    <xf numFmtId="43" fontId="5" fillId="7" borderId="4" xfId="1" applyFont="1" applyFill="1" applyBorder="1" applyAlignment="1">
      <alignment vertical="center"/>
    </xf>
    <xf numFmtId="0" fontId="11" fillId="4" borderId="4" xfId="10" applyFont="1" applyFill="1" applyBorder="1" applyAlignment="1">
      <alignment horizontal="center" vertical="center" wrapText="1"/>
    </xf>
    <xf numFmtId="0" fontId="11" fillId="4" borderId="4" xfId="0" applyFont="1" applyFill="1" applyBorder="1" applyAlignment="1">
      <alignment horizontal="center" vertical="center"/>
    </xf>
    <xf numFmtId="0" fontId="11" fillId="0" borderId="7" xfId="0" applyFont="1" applyBorder="1" applyAlignment="1">
      <alignment horizontal="center" vertical="center" wrapText="1"/>
    </xf>
    <xf numFmtId="0" fontId="5" fillId="6" borderId="4" xfId="0" applyFont="1" applyFill="1" applyBorder="1" applyAlignment="1" applyProtection="1">
      <alignment horizontal="center" vertical="center" wrapText="1"/>
      <protection hidden="1"/>
    </xf>
    <xf numFmtId="0" fontId="7" fillId="4" borderId="4" xfId="4" applyFont="1" applyFill="1" applyBorder="1" applyAlignment="1" applyProtection="1">
      <alignment horizontal="justify" vertical="center" wrapText="1"/>
      <protection hidden="1"/>
    </xf>
    <xf numFmtId="0" fontId="16" fillId="0" borderId="4" xfId="0" applyFont="1" applyBorder="1" applyAlignment="1">
      <alignment horizontal="justify" vertical="center" wrapText="1"/>
    </xf>
    <xf numFmtId="0" fontId="7" fillId="0" borderId="4" xfId="4" applyFont="1" applyBorder="1" applyAlignment="1" applyProtection="1">
      <alignment horizontal="justify" vertical="center" wrapText="1"/>
      <protection hidden="1"/>
    </xf>
    <xf numFmtId="0" fontId="5" fillId="0" borderId="4" xfId="0" quotePrefix="1" applyFont="1" applyBorder="1" applyAlignment="1">
      <alignment horizontal="justify" vertical="center" wrapText="1"/>
    </xf>
    <xf numFmtId="0" fontId="5" fillId="0" borderId="4" xfId="12" applyFont="1" applyBorder="1" applyAlignment="1">
      <alignment horizontal="justify" vertical="center" wrapText="1"/>
    </xf>
    <xf numFmtId="0" fontId="16" fillId="0" borderId="4" xfId="0" applyFont="1" applyBorder="1" applyAlignment="1">
      <alignment horizontal="center" vertical="center" wrapText="1"/>
    </xf>
    <xf numFmtId="43" fontId="7" fillId="7" borderId="4" xfId="1" applyFont="1" applyFill="1" applyBorder="1" applyAlignment="1" applyProtection="1">
      <alignment horizontal="justify" vertical="center" wrapText="1"/>
      <protection hidden="1"/>
    </xf>
    <xf numFmtId="0" fontId="5" fillId="9" borderId="0" xfId="0" applyFont="1" applyFill="1" applyAlignment="1" applyProtection="1">
      <alignment vertical="center" wrapText="1"/>
      <protection hidden="1"/>
    </xf>
    <xf numFmtId="0" fontId="5" fillId="9" borderId="4" xfId="0" applyFont="1" applyFill="1" applyBorder="1" applyAlignment="1" applyProtection="1">
      <alignment horizontal="center" vertical="center"/>
      <protection locked="0"/>
    </xf>
    <xf numFmtId="0" fontId="5" fillId="9" borderId="4" xfId="4" applyFont="1" applyFill="1" applyBorder="1" applyAlignment="1" applyProtection="1">
      <alignment horizontal="justify" vertical="center" wrapText="1"/>
      <protection hidden="1"/>
    </xf>
    <xf numFmtId="0" fontId="7" fillId="0" borderId="0" xfId="4" applyFont="1" applyAlignment="1" applyProtection="1">
      <alignment horizontal="center" vertical="center" wrapText="1"/>
      <protection hidden="1"/>
    </xf>
    <xf numFmtId="0" fontId="5" fillId="0" borderId="4" xfId="14" applyFont="1" applyBorder="1" applyAlignment="1">
      <alignment horizontal="justify" vertical="center" wrapText="1"/>
    </xf>
    <xf numFmtId="0" fontId="7" fillId="6" borderId="7" xfId="4" applyFont="1" applyFill="1" applyBorder="1" applyAlignment="1" applyProtection="1">
      <alignment horizontal="justify" vertical="center" wrapText="1"/>
      <protection hidden="1"/>
    </xf>
    <xf numFmtId="167" fontId="5" fillId="6" borderId="4" xfId="5" applyNumberFormat="1" applyFont="1" applyFill="1" applyBorder="1" applyAlignment="1">
      <alignment horizontal="center" vertical="center" wrapText="1"/>
    </xf>
    <xf numFmtId="0" fontId="16" fillId="0" borderId="4" xfId="0" applyFont="1" applyBorder="1" applyAlignment="1">
      <alignment horizontal="center" vertical="center"/>
    </xf>
    <xf numFmtId="0" fontId="11" fillId="0" borderId="8" xfId="0" applyFont="1" applyBorder="1" applyAlignment="1" applyProtection="1">
      <alignment horizontal="center" vertical="center" wrapText="1"/>
      <protection locked="0"/>
    </xf>
    <xf numFmtId="0" fontId="5" fillId="0" borderId="6" xfId="4" applyFont="1" applyBorder="1" applyAlignment="1" applyProtection="1">
      <alignment horizontal="justify" vertical="center" wrapText="1"/>
      <protection hidden="1"/>
    </xf>
    <xf numFmtId="0" fontId="10" fillId="6" borderId="4" xfId="0" applyFont="1" applyFill="1" applyBorder="1" applyAlignment="1" applyProtection="1">
      <alignment horizontal="center" vertical="center"/>
      <protection locked="0"/>
    </xf>
    <xf numFmtId="0" fontId="7" fillId="6" borderId="9" xfId="4" applyFont="1" applyFill="1" applyBorder="1" applyAlignment="1" applyProtection="1">
      <alignment horizontal="justify" vertical="center" wrapText="1"/>
      <protection hidden="1"/>
    </xf>
    <xf numFmtId="0" fontId="11" fillId="6" borderId="4" xfId="0" applyFont="1" applyFill="1" applyBorder="1" applyAlignment="1" applyProtection="1">
      <alignment horizontal="center" vertical="center" wrapText="1"/>
      <protection locked="0"/>
    </xf>
    <xf numFmtId="0" fontId="10" fillId="6" borderId="4" xfId="10" applyFont="1" applyFill="1" applyBorder="1" applyAlignment="1" applyProtection="1">
      <alignment horizontal="center" vertical="center" wrapText="1"/>
      <protection hidden="1"/>
    </xf>
    <xf numFmtId="44" fontId="11" fillId="6" borderId="4" xfId="2" applyFont="1" applyFill="1" applyBorder="1" applyAlignment="1" applyProtection="1">
      <alignment vertical="center" wrapText="1"/>
      <protection hidden="1"/>
    </xf>
    <xf numFmtId="0" fontId="11" fillId="0" borderId="4" xfId="10" applyFont="1" applyBorder="1" applyAlignment="1" applyProtection="1">
      <alignment horizontal="center" vertical="center" wrapText="1"/>
      <protection hidden="1"/>
    </xf>
    <xf numFmtId="43" fontId="7" fillId="6" borderId="4" xfId="1" applyFont="1" applyFill="1" applyBorder="1" applyAlignment="1">
      <alignment horizontal="right" vertical="center"/>
    </xf>
    <xf numFmtId="167" fontId="7" fillId="6" borderId="4" xfId="5" applyNumberFormat="1" applyFont="1" applyFill="1" applyBorder="1" applyAlignment="1">
      <alignment horizontal="center" vertical="center" wrapText="1"/>
    </xf>
    <xf numFmtId="43" fontId="7" fillId="6" borderId="4" xfId="1" applyFont="1" applyFill="1" applyBorder="1" applyAlignment="1" applyProtection="1">
      <alignment horizontal="justify" vertical="center" wrapText="1"/>
      <protection hidden="1"/>
    </xf>
    <xf numFmtId="44" fontId="7" fillId="6" borderId="4" xfId="2" applyFont="1" applyFill="1" applyBorder="1" applyAlignment="1" applyProtection="1">
      <alignment horizontal="justify" vertical="center" wrapText="1"/>
      <protection hidden="1"/>
    </xf>
    <xf numFmtId="43" fontId="7" fillId="0" borderId="0" xfId="1" applyFont="1" applyAlignment="1" applyProtection="1">
      <alignment horizontal="center" vertical="center" wrapText="1"/>
      <protection hidden="1"/>
    </xf>
    <xf numFmtId="44" fontId="7" fillId="0" borderId="0" xfId="2" applyFont="1" applyFill="1" applyBorder="1" applyAlignment="1" applyProtection="1">
      <alignment wrapText="1"/>
      <protection hidden="1"/>
    </xf>
    <xf numFmtId="0" fontId="7" fillId="0" borderId="0" xfId="4" applyFont="1" applyAlignment="1" applyProtection="1">
      <alignment horizontal="justify" vertical="center" wrapText="1"/>
      <protection hidden="1"/>
    </xf>
    <xf numFmtId="44" fontId="5" fillId="8" borderId="4" xfId="2" applyFont="1" applyFill="1" applyBorder="1" applyAlignment="1">
      <alignment horizontal="center" vertical="center" wrapText="1"/>
    </xf>
    <xf numFmtId="44" fontId="7" fillId="8" borderId="4" xfId="2" applyFont="1" applyFill="1" applyBorder="1" applyAlignment="1">
      <alignment horizontal="center" vertical="center" wrapText="1"/>
    </xf>
    <xf numFmtId="3" fontId="5" fillId="0" borderId="7" xfId="5" applyNumberFormat="1" applyFont="1" applyBorder="1"/>
    <xf numFmtId="3" fontId="5" fillId="0" borderId="10" xfId="5" applyNumberFormat="1" applyFont="1" applyBorder="1" applyAlignment="1">
      <alignment horizontal="justify" wrapText="1"/>
    </xf>
    <xf numFmtId="3" fontId="5" fillId="0" borderId="10" xfId="5" applyNumberFormat="1" applyFont="1" applyBorder="1"/>
    <xf numFmtId="43" fontId="5" fillId="0" borderId="10" xfId="1" applyFont="1" applyBorder="1"/>
    <xf numFmtId="44" fontId="5" fillId="0" borderId="10" xfId="2" applyFont="1" applyBorder="1"/>
    <xf numFmtId="44" fontId="5" fillId="0" borderId="11" xfId="2" applyFont="1" applyBorder="1"/>
    <xf numFmtId="44" fontId="7" fillId="0" borderId="11" xfId="2" applyFont="1" applyFill="1" applyBorder="1" applyAlignment="1">
      <alignment wrapText="1"/>
    </xf>
    <xf numFmtId="44" fontId="7" fillId="8" borderId="4" xfId="2" applyFont="1" applyFill="1" applyBorder="1" applyAlignment="1">
      <alignment vertical="center"/>
    </xf>
    <xf numFmtId="3" fontId="7" fillId="0" borderId="7" xfId="5" applyNumberFormat="1" applyFont="1" applyBorder="1"/>
    <xf numFmtId="3" fontId="7" fillId="0" borderId="10" xfId="5" applyNumberFormat="1" applyFont="1" applyBorder="1" applyAlignment="1">
      <alignment horizontal="justify" wrapText="1"/>
    </xf>
    <xf numFmtId="3" fontId="7" fillId="0" borderId="10" xfId="5" applyNumberFormat="1" applyFont="1" applyBorder="1"/>
    <xf numFmtId="43" fontId="7" fillId="0" borderId="10" xfId="1" applyFont="1" applyBorder="1"/>
    <xf numFmtId="44" fontId="7" fillId="0" borderId="10" xfId="2" applyFont="1" applyBorder="1"/>
    <xf numFmtId="44" fontId="7" fillId="0" borderId="11" xfId="2" applyFont="1" applyBorder="1"/>
    <xf numFmtId="3" fontId="7" fillId="0" borderId="7" xfId="5" applyNumberFormat="1" applyFont="1" applyBorder="1" applyAlignment="1">
      <alignment horizontal="center"/>
    </xf>
    <xf numFmtId="3" fontId="7" fillId="0" borderId="10" xfId="5" applyNumberFormat="1" applyFont="1" applyBorder="1" applyAlignment="1">
      <alignment horizontal="justify"/>
    </xf>
    <xf numFmtId="10" fontId="7" fillId="0" borderId="10" xfId="15" applyNumberFormat="1" applyFont="1" applyFill="1" applyBorder="1" applyAlignment="1">
      <alignment horizontal="center" wrapText="1"/>
    </xf>
    <xf numFmtId="43" fontId="7" fillId="0" borderId="10" xfId="1" applyFont="1" applyFill="1" applyBorder="1" applyAlignment="1">
      <alignment horizontal="center" wrapText="1"/>
    </xf>
    <xf numFmtId="44" fontId="7" fillId="3" borderId="4" xfId="2" applyFont="1" applyFill="1" applyBorder="1" applyAlignment="1">
      <alignment vertical="center"/>
    </xf>
    <xf numFmtId="44" fontId="5" fillId="0" borderId="0" xfId="2" applyFont="1" applyFill="1" applyBorder="1" applyAlignment="1" applyProtection="1">
      <alignment wrapText="1"/>
      <protection hidden="1"/>
    </xf>
    <xf numFmtId="44" fontId="5" fillId="0" borderId="0" xfId="2" applyFont="1" applyFill="1" applyBorder="1" applyAlignment="1" applyProtection="1">
      <alignment vertical="center" wrapText="1"/>
      <protection hidden="1"/>
    </xf>
    <xf numFmtId="0" fontId="5" fillId="0" borderId="0" xfId="0" applyFont="1" applyAlignment="1" applyProtection="1">
      <alignment horizontal="center" vertical="center" wrapText="1"/>
      <protection hidden="1"/>
    </xf>
    <xf numFmtId="165" fontId="5" fillId="0" borderId="0" xfId="3" applyNumberFormat="1" applyFont="1" applyAlignment="1" applyProtection="1">
      <alignment horizontal="center" vertical="center" wrapText="1"/>
      <protection hidden="1"/>
    </xf>
    <xf numFmtId="44" fontId="5" fillId="6" borderId="4" xfId="2" applyFont="1" applyFill="1" applyBorder="1" applyAlignment="1" applyProtection="1">
      <alignment horizontal="center" vertical="center" wrapText="1"/>
      <protection hidden="1"/>
    </xf>
    <xf numFmtId="44" fontId="5" fillId="6" borderId="4" xfId="2" applyFont="1" applyFill="1" applyBorder="1" applyAlignment="1" applyProtection="1">
      <alignment horizontal="center" vertical="center" wrapText="1"/>
      <protection locked="0"/>
    </xf>
    <xf numFmtId="0" fontId="5" fillId="0" borderId="4" xfId="8" applyFont="1" applyBorder="1" applyAlignment="1" applyProtection="1">
      <alignment horizontal="center" vertical="center"/>
      <protection locked="0"/>
    </xf>
    <xf numFmtId="1" fontId="7" fillId="0" borderId="4" xfId="4" applyNumberFormat="1" applyFont="1" applyBorder="1" applyAlignment="1" applyProtection="1">
      <alignment horizontal="left" vertical="center" wrapText="1"/>
      <protection hidden="1"/>
    </xf>
    <xf numFmtId="43" fontId="5" fillId="7" borderId="4" xfId="1" applyFont="1" applyFill="1" applyBorder="1" applyAlignment="1" applyProtection="1">
      <alignment horizontal="left" vertical="center" wrapText="1"/>
      <protection hidden="1"/>
    </xf>
    <xf numFmtId="170" fontId="5" fillId="0" borderId="10" xfId="16" applyNumberFormat="1" applyFont="1" applyBorder="1" applyAlignment="1">
      <alignment wrapText="1"/>
    </xf>
    <xf numFmtId="170" fontId="5" fillId="0" borderId="10" xfId="16" applyNumberFormat="1" applyFont="1" applyBorder="1" applyAlignment="1">
      <alignment horizontal="justify" wrapText="1"/>
    </xf>
    <xf numFmtId="43" fontId="5" fillId="0" borderId="10" xfId="1" applyFont="1" applyBorder="1" applyAlignment="1">
      <alignment wrapText="1"/>
    </xf>
    <xf numFmtId="44" fontId="5" fillId="0" borderId="10" xfId="2" applyFont="1" applyBorder="1" applyAlignment="1">
      <alignment wrapText="1"/>
    </xf>
    <xf numFmtId="3" fontId="5" fillId="0" borderId="10" xfId="5" applyNumberFormat="1" applyFont="1" applyBorder="1" applyAlignment="1">
      <alignment horizontal="justify"/>
    </xf>
    <xf numFmtId="0" fontId="7" fillId="0" borderId="0" xfId="4" applyFont="1" applyAlignment="1" applyProtection="1">
      <alignment vertical="center"/>
      <protection hidden="1"/>
    </xf>
    <xf numFmtId="0" fontId="7" fillId="0" borderId="0" xfId="4" applyFont="1" applyAlignment="1" applyProtection="1">
      <alignment vertical="center" wrapText="1"/>
      <protection hidden="1"/>
    </xf>
    <xf numFmtId="44" fontId="7" fillId="0" borderId="0" xfId="2" applyFont="1" applyAlignment="1" applyProtection="1">
      <alignment vertical="center" wrapText="1"/>
      <protection hidden="1"/>
    </xf>
    <xf numFmtId="0" fontId="5" fillId="0" borderId="4" xfId="4" applyFont="1" applyBorder="1" applyAlignment="1" applyProtection="1">
      <alignment horizontal="center" vertical="center"/>
      <protection hidden="1"/>
    </xf>
    <xf numFmtId="43" fontId="5" fillId="0" borderId="4" xfId="1" applyFont="1" applyBorder="1" applyAlignment="1" applyProtection="1">
      <alignment vertical="center" wrapText="1"/>
      <protection hidden="1"/>
    </xf>
    <xf numFmtId="0" fontId="5" fillId="0" borderId="0" xfId="0" applyFont="1" applyAlignment="1" applyProtection="1">
      <alignment horizontal="justify" vertical="center" wrapText="1"/>
      <protection hidden="1"/>
    </xf>
    <xf numFmtId="44" fontId="7" fillId="3" borderId="13" xfId="2" applyFont="1" applyFill="1" applyBorder="1" applyAlignment="1" applyProtection="1">
      <alignment vertical="center" wrapText="1"/>
      <protection hidden="1"/>
    </xf>
    <xf numFmtId="0" fontId="10" fillId="0" borderId="0" xfId="19" applyFont="1" applyAlignment="1" applyProtection="1">
      <alignment wrapText="1"/>
      <protection hidden="1"/>
    </xf>
    <xf numFmtId="0" fontId="10" fillId="0" borderId="0" xfId="19" applyFont="1" applyAlignment="1" applyProtection="1">
      <alignment horizontal="justify" wrapText="1"/>
      <protection hidden="1"/>
    </xf>
    <xf numFmtId="0" fontId="10" fillId="0" borderId="0" xfId="19" applyFont="1" applyAlignment="1" applyProtection="1">
      <alignment vertical="center" wrapText="1"/>
      <protection hidden="1"/>
    </xf>
    <xf numFmtId="0" fontId="10" fillId="0" borderId="0" xfId="19" applyFont="1" applyAlignment="1" applyProtection="1">
      <alignment horizontal="justify" vertical="center" wrapText="1"/>
      <protection hidden="1"/>
    </xf>
    <xf numFmtId="0" fontId="10" fillId="4" borderId="4" xfId="19" applyFont="1" applyFill="1" applyBorder="1" applyAlignment="1" applyProtection="1">
      <alignment horizontal="center" vertical="center" wrapText="1"/>
      <protection hidden="1"/>
    </xf>
    <xf numFmtId="0" fontId="5" fillId="0" borderId="4" xfId="20" applyNumberFormat="1" applyFont="1" applyFill="1" applyBorder="1" applyAlignment="1">
      <alignment horizontal="justify" vertical="center" wrapText="1"/>
    </xf>
    <xf numFmtId="0" fontId="5" fillId="0" borderId="4" xfId="20" applyNumberFormat="1" applyFont="1" applyFill="1" applyBorder="1" applyAlignment="1">
      <alignment horizontal="center" vertical="center" wrapText="1"/>
    </xf>
    <xf numFmtId="43" fontId="12" fillId="7" borderId="4" xfId="1" applyFont="1" applyFill="1" applyBorder="1" applyAlignment="1" applyProtection="1">
      <alignment horizontal="center" vertical="center" wrapText="1"/>
      <protection hidden="1"/>
    </xf>
    <xf numFmtId="43" fontId="11" fillId="7" borderId="4" xfId="1" quotePrefix="1" applyFont="1" applyFill="1" applyBorder="1" applyAlignment="1" applyProtection="1">
      <alignment horizontal="center" vertical="center" wrapText="1"/>
      <protection hidden="1"/>
    </xf>
    <xf numFmtId="44" fontId="0" fillId="0" borderId="0" xfId="2" applyFont="1"/>
    <xf numFmtId="3" fontId="7" fillId="0" borderId="7" xfId="5" applyNumberFormat="1" applyFont="1" applyBorder="1" applyAlignment="1">
      <alignment horizontal="center" vertical="center" wrapText="1"/>
    </xf>
    <xf numFmtId="3" fontId="7" fillId="0" borderId="10" xfId="5" applyNumberFormat="1" applyFont="1" applyBorder="1" applyAlignment="1">
      <alignment horizontal="justify" vertical="center" wrapText="1"/>
    </xf>
    <xf numFmtId="3" fontId="7" fillId="0" borderId="10" xfId="5" applyNumberFormat="1" applyFont="1" applyBorder="1" applyAlignment="1">
      <alignment horizontal="center" vertical="center" wrapText="1"/>
    </xf>
    <xf numFmtId="43" fontId="7" fillId="0" borderId="10" xfId="1" applyFont="1" applyBorder="1" applyAlignment="1">
      <alignment horizontal="center" vertical="center" wrapText="1"/>
    </xf>
    <xf numFmtId="44" fontId="7" fillId="0" borderId="11" xfId="2" applyFont="1" applyBorder="1" applyAlignment="1">
      <alignment horizontal="center" vertical="center" wrapText="1"/>
    </xf>
    <xf numFmtId="3" fontId="7" fillId="3" borderId="7" xfId="5" applyNumberFormat="1" applyFont="1" applyFill="1" applyBorder="1" applyAlignment="1">
      <alignment horizontal="center" vertical="center"/>
    </xf>
    <xf numFmtId="3" fontId="7" fillId="3" borderId="10" xfId="5" applyNumberFormat="1" applyFont="1" applyFill="1" applyBorder="1" applyAlignment="1">
      <alignment horizontal="justify" vertical="center"/>
    </xf>
    <xf numFmtId="3" fontId="7" fillId="3" borderId="10" xfId="5" applyNumberFormat="1" applyFont="1" applyFill="1" applyBorder="1" applyAlignment="1">
      <alignment horizontal="center" vertical="center"/>
    </xf>
    <xf numFmtId="43" fontId="7" fillId="3" borderId="10" xfId="1" applyFont="1" applyFill="1" applyBorder="1" applyAlignment="1">
      <alignment horizontal="center" vertical="center"/>
    </xf>
    <xf numFmtId="44" fontId="7" fillId="3" borderId="11" xfId="2" applyFont="1" applyFill="1" applyBorder="1" applyAlignment="1">
      <alignment horizontal="center" vertical="center"/>
    </xf>
    <xf numFmtId="0" fontId="7" fillId="3" borderId="2"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justify" vertical="center" wrapText="1"/>
      <protection hidden="1"/>
    </xf>
    <xf numFmtId="0" fontId="7" fillId="3" borderId="12" xfId="0" applyFont="1" applyFill="1" applyBorder="1" applyAlignment="1" applyProtection="1">
      <alignment horizontal="center" vertical="center" wrapText="1"/>
      <protection hidden="1"/>
    </xf>
    <xf numFmtId="43" fontId="7" fillId="3" borderId="12" xfId="1" applyFont="1" applyFill="1" applyBorder="1" applyAlignment="1" applyProtection="1">
      <alignment horizontal="center" vertical="center" wrapText="1"/>
      <protection hidden="1"/>
    </xf>
    <xf numFmtId="44" fontId="7" fillId="3" borderId="12" xfId="2" applyFont="1" applyFill="1" applyBorder="1" applyAlignment="1" applyProtection="1">
      <alignment horizontal="center" vertical="center" wrapText="1"/>
      <protection hidden="1"/>
    </xf>
    <xf numFmtId="3" fontId="10" fillId="3" borderId="2" xfId="5" applyNumberFormat="1" applyFont="1" applyFill="1" applyBorder="1" applyAlignment="1">
      <alignment horizontal="center" vertical="center"/>
    </xf>
    <xf numFmtId="3" fontId="10" fillId="3" borderId="12" xfId="5" applyNumberFormat="1" applyFont="1" applyFill="1" applyBorder="1" applyAlignment="1">
      <alignment horizontal="justify" vertical="center"/>
    </xf>
    <xf numFmtId="3" fontId="10" fillId="3" borderId="12" xfId="5" applyNumberFormat="1" applyFont="1" applyFill="1" applyBorder="1" applyAlignment="1">
      <alignment horizontal="center" vertical="center"/>
    </xf>
    <xf numFmtId="43" fontId="7" fillId="3" borderId="12" xfId="1" applyFont="1" applyFill="1" applyBorder="1" applyAlignment="1">
      <alignment horizontal="center" vertical="center"/>
    </xf>
    <xf numFmtId="44" fontId="10" fillId="3" borderId="12" xfId="2" applyFont="1" applyFill="1" applyBorder="1" applyAlignment="1">
      <alignment horizontal="center" vertical="center"/>
    </xf>
    <xf numFmtId="44" fontId="10" fillId="3" borderId="13" xfId="2" applyFont="1" applyFill="1" applyBorder="1" applyAlignment="1">
      <alignment horizontal="center" vertical="center"/>
    </xf>
    <xf numFmtId="0" fontId="7" fillId="0" borderId="4" xfId="4" applyFont="1" applyBorder="1" applyAlignment="1" applyProtection="1">
      <alignment horizontal="center" vertical="center" wrapText="1"/>
      <protection hidden="1"/>
    </xf>
    <xf numFmtId="0" fontId="7" fillId="0" borderId="4" xfId="4" applyFont="1" applyBorder="1" applyAlignment="1" applyProtection="1">
      <alignment horizontal="justify" vertical="center" wrapText="1"/>
      <protection hidden="1"/>
    </xf>
    <xf numFmtId="43" fontId="7" fillId="0" borderId="4" xfId="1" applyFont="1" applyBorder="1" applyAlignment="1" applyProtection="1">
      <alignment horizontal="center" vertical="center" wrapText="1"/>
      <protection hidden="1"/>
    </xf>
    <xf numFmtId="44" fontId="7" fillId="0" borderId="4" xfId="2" applyFont="1" applyBorder="1" applyAlignment="1" applyProtection="1">
      <alignment horizontal="center" vertical="center" wrapText="1"/>
      <protection hidden="1"/>
    </xf>
    <xf numFmtId="0" fontId="10" fillId="0" borderId="4" xfId="0" applyFont="1" applyBorder="1" applyAlignment="1" applyProtection="1">
      <alignment horizontal="center" vertical="center"/>
      <protection locked="0"/>
    </xf>
    <xf numFmtId="0" fontId="10" fillId="0" borderId="4" xfId="0" applyFont="1" applyBorder="1" applyAlignment="1" applyProtection="1">
      <alignment horizontal="justify" vertical="center"/>
      <protection locked="0"/>
    </xf>
    <xf numFmtId="43" fontId="7" fillId="0" borderId="4" xfId="1" applyFont="1" applyBorder="1" applyAlignment="1" applyProtection="1">
      <alignment horizontal="center" vertical="center"/>
      <protection locked="0"/>
    </xf>
    <xf numFmtId="44" fontId="10" fillId="0" borderId="4" xfId="2" applyFont="1" applyBorder="1" applyAlignment="1" applyProtection="1">
      <alignment horizontal="center" vertical="center"/>
      <protection locked="0"/>
    </xf>
    <xf numFmtId="3" fontId="7" fillId="0" borderId="7" xfId="5" applyNumberFormat="1" applyFont="1" applyBorder="1" applyAlignment="1">
      <alignment horizontal="center" vertical="center"/>
    </xf>
    <xf numFmtId="3" fontId="7" fillId="0" borderId="11" xfId="5" applyNumberFormat="1" applyFont="1" applyBorder="1" applyAlignment="1">
      <alignment horizontal="justify" vertical="center"/>
    </xf>
    <xf numFmtId="10" fontId="7" fillId="0" borderId="7" xfId="15" applyNumberFormat="1" applyFont="1" applyFill="1" applyBorder="1" applyAlignment="1">
      <alignment horizontal="center" wrapText="1"/>
    </xf>
    <xf numFmtId="43" fontId="7" fillId="0" borderId="7" xfId="1" applyFont="1" applyFill="1" applyBorder="1" applyAlignment="1">
      <alignment horizontal="center" wrapText="1"/>
    </xf>
    <xf numFmtId="43" fontId="10" fillId="0" borderId="4" xfId="1" applyFont="1" applyBorder="1" applyAlignment="1" applyProtection="1">
      <alignment horizontal="center" vertical="center"/>
      <protection locked="0"/>
    </xf>
    <xf numFmtId="3" fontId="7" fillId="0" borderId="7" xfId="5" applyNumberFormat="1" applyFont="1" applyBorder="1" applyAlignment="1">
      <alignment horizontal="justify" vertical="center" wrapText="1"/>
    </xf>
    <xf numFmtId="43" fontId="7" fillId="0" borderId="7" xfId="1" applyFont="1" applyBorder="1" applyAlignment="1">
      <alignment horizontal="center" vertical="center" wrapText="1"/>
    </xf>
    <xf numFmtId="44" fontId="7" fillId="0" borderId="7" xfId="2" applyFont="1" applyBorder="1" applyAlignment="1">
      <alignment horizontal="center" vertical="center" wrapText="1"/>
    </xf>
    <xf numFmtId="3" fontId="7" fillId="0" borderId="7" xfId="5" applyNumberFormat="1" applyFont="1" applyBorder="1" applyAlignment="1">
      <alignment horizontal="justify" vertical="center"/>
    </xf>
    <xf numFmtId="3" fontId="7" fillId="0" borderId="7" xfId="5" applyNumberFormat="1" applyFont="1" applyBorder="1" applyAlignment="1">
      <alignment horizontal="center"/>
    </xf>
    <xf numFmtId="3" fontId="7" fillId="0" borderId="7" xfId="5" applyNumberFormat="1" applyFont="1" applyBorder="1" applyAlignment="1">
      <alignment horizontal="justify"/>
    </xf>
    <xf numFmtId="3" fontId="7" fillId="3" borderId="7" xfId="5" applyNumberFormat="1" applyFont="1" applyFill="1" applyBorder="1" applyAlignment="1">
      <alignment horizontal="justify" vertical="center"/>
    </xf>
    <xf numFmtId="43" fontId="7" fillId="3" borderId="7" xfId="1" applyFont="1" applyFill="1" applyBorder="1" applyAlignment="1">
      <alignment horizontal="center" vertical="center"/>
    </xf>
    <xf numFmtId="44" fontId="7" fillId="3" borderId="7" xfId="2" applyFont="1" applyFill="1" applyBorder="1" applyAlignment="1">
      <alignment horizontal="center" vertical="center"/>
    </xf>
    <xf numFmtId="0" fontId="7" fillId="0" borderId="0" xfId="4" applyFont="1" applyAlignment="1" applyProtection="1">
      <alignment horizontal="center" vertical="center" wrapText="1"/>
      <protection hidden="1"/>
    </xf>
    <xf numFmtId="3" fontId="7" fillId="2" borderId="0" xfId="5" applyNumberFormat="1" applyFont="1" applyFill="1" applyAlignment="1">
      <alignment horizontal="center" vertical="center"/>
    </xf>
    <xf numFmtId="43" fontId="7" fillId="2" borderId="0" xfId="1" applyFont="1" applyFill="1" applyAlignment="1">
      <alignment horizontal="center" vertical="center"/>
    </xf>
    <xf numFmtId="3" fontId="7" fillId="0" borderId="0" xfId="5" applyNumberFormat="1" applyFont="1" applyAlignment="1">
      <alignment horizontal="center" vertical="center"/>
    </xf>
    <xf numFmtId="43" fontId="7" fillId="0" borderId="0" xfId="1" applyFont="1" applyAlignment="1">
      <alignment horizontal="center" vertical="center"/>
    </xf>
    <xf numFmtId="43" fontId="10" fillId="3" borderId="2" xfId="1" applyFont="1" applyFill="1" applyBorder="1" applyAlignment="1">
      <alignment horizontal="center" vertical="center"/>
    </xf>
    <xf numFmtId="3" fontId="10" fillId="0" borderId="3" xfId="5" applyNumberFormat="1" applyFont="1" applyBorder="1" applyAlignment="1">
      <alignment horizontal="center" vertical="center" wrapText="1"/>
    </xf>
    <xf numFmtId="43" fontId="10" fillId="0" borderId="3" xfId="1" applyFont="1" applyBorder="1" applyAlignment="1">
      <alignment horizontal="center" vertical="center" wrapText="1"/>
    </xf>
    <xf numFmtId="0" fontId="10" fillId="6" borderId="7" xfId="10" applyFont="1" applyFill="1" applyBorder="1" applyAlignment="1" applyProtection="1">
      <alignment horizontal="center" vertical="center" wrapText="1"/>
      <protection hidden="1"/>
    </xf>
    <xf numFmtId="0" fontId="10" fillId="6" borderId="10" xfId="10" applyFont="1" applyFill="1" applyBorder="1" applyAlignment="1" applyProtection="1">
      <alignment horizontal="center" vertical="center" wrapText="1"/>
      <protection hidden="1"/>
    </xf>
    <xf numFmtId="0" fontId="10" fillId="6" borderId="11" xfId="10" applyFont="1" applyFill="1" applyBorder="1" applyAlignment="1" applyProtection="1">
      <alignment horizontal="center" vertical="center" wrapText="1"/>
      <protection hidden="1"/>
    </xf>
  </cellXfs>
  <cellStyles count="21">
    <cellStyle name="BodyStyle" xfId="7" xr:uid="{00000000-0005-0000-0000-000000000000}"/>
    <cellStyle name="Millares" xfId="1" builtinId="3"/>
    <cellStyle name="Millares 4" xfId="16" xr:uid="{00000000-0005-0000-0000-000002000000}"/>
    <cellStyle name="Moneda" xfId="2" builtinId="4"/>
    <cellStyle name="Moneda 3 3 2" xfId="13" xr:uid="{00000000-0005-0000-0000-000004000000}"/>
    <cellStyle name="Moneda 3 3 2 2" xfId="18" xr:uid="{00000000-0005-0000-0000-000005000000}"/>
    <cellStyle name="Moneda 3 3 2 3" xfId="20" xr:uid="{00000000-0005-0000-0000-000006000000}"/>
    <cellStyle name="Normal" xfId="0" builtinId="0"/>
    <cellStyle name="Normal 2" xfId="10" xr:uid="{00000000-0005-0000-0000-000008000000}"/>
    <cellStyle name="Normal 2 2" xfId="9" xr:uid="{00000000-0005-0000-0000-000009000000}"/>
    <cellStyle name="Normal 2 2 3" xfId="12" xr:uid="{00000000-0005-0000-0000-00000A000000}"/>
    <cellStyle name="Normal 2 2 4" xfId="11" xr:uid="{00000000-0005-0000-0000-00000B000000}"/>
    <cellStyle name="Normal 3 2" xfId="14" xr:uid="{00000000-0005-0000-0000-00000C000000}"/>
    <cellStyle name="Normal 7" xfId="8" xr:uid="{00000000-0005-0000-0000-00000D000000}"/>
    <cellStyle name="Normal 8 2" xfId="6" xr:uid="{00000000-0005-0000-0000-00000E000000}"/>
    <cellStyle name="Normal 8 2 2" xfId="17" xr:uid="{00000000-0005-0000-0000-00000F000000}"/>
    <cellStyle name="Normal 8 2 3" xfId="19" xr:uid="{00000000-0005-0000-0000-000010000000}"/>
    <cellStyle name="Normal_LISTA S.E.D" xfId="5" xr:uid="{00000000-0005-0000-0000-000011000000}"/>
    <cellStyle name="Normal_precios 2001-2 y 2002-1" xfId="4" xr:uid="{00000000-0005-0000-0000-000012000000}"/>
    <cellStyle name="Porcentaje" xfId="3" builtinId="5"/>
    <cellStyle name="Porcentaje 2" xfId="15" xr:uid="{00000000-0005-0000-0000-00001400000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352425</xdr:colOff>
      <xdr:row>0</xdr:row>
      <xdr:rowOff>66675</xdr:rowOff>
    </xdr:from>
    <xdr:ext cx="1285875" cy="514269"/>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591925" y="66675"/>
          <a:ext cx="1285875" cy="514269"/>
        </a:xfrm>
        <a:prstGeom prst="rect">
          <a:avLst/>
        </a:prstGeom>
      </xdr:spPr>
    </xdr:pic>
    <xdr:clientData/>
  </xdr:oneCellAnchor>
  <xdr:oneCellAnchor>
    <xdr:from>
      <xdr:col>1</xdr:col>
      <xdr:colOff>257175</xdr:colOff>
      <xdr:row>0</xdr:row>
      <xdr:rowOff>66676</xdr:rowOff>
    </xdr:from>
    <xdr:ext cx="2095500" cy="407894"/>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36575" y="66676"/>
          <a:ext cx="2095500" cy="40789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fie3.sharepoint.com/Documents%20and%20Settings/crendon.HMV/Local%20Settings/Temporary%20Internet%20Files/OLK3/85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rendon.HMV/Local%20Settings/Temporary%20Internet%20Files/OLK3/85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RVIDOR/Documentos%20c/MANTEN/FORMA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Sebastian\Dropbox\FYBP\SIPRA%20recotizacinsipraedificiosdijin\UN%20-%20Dijin%20Florencia%20-%20Cantidades%20de%20obra%20apantallamiento%20-%20V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fie3.sharepoint.com/Documents%20and%20Settings/Cortega/Configuraci&#243;n%20local/Archivos%20temporales%20de%20Internet/Content.Outlook/05EWDMDY/ULTIMO%20ENVIADO%20CONSULTOR%20AGOSTO%2020-10/INSUMOS%20BAS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fie3.sharepoint.com/Consultorias%20SED-UNAL/0-BASE%20DE%20DATOS/Listado%20de%20APU's%20v4.00%20C.8-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PPTO DEMOLICION TK  7 AGOSTO"/>
      <sheetName val="APUS"/>
      <sheetName val="MEM 01 EXCAV. BLOQ. 1"/>
      <sheetName val="ITEMS"/>
      <sheetName val="APU"/>
      <sheetName val="EQUIPOS"/>
      <sheetName val="MATERIALES"/>
      <sheetName val="personal"/>
      <sheetName val="TRANSPORTES"/>
      <sheetName val="Datos Desplegables"/>
      <sheetName val="46W9_Cuadro_de_costos2"/>
      <sheetName val="46W9_ASPECTOS_ELECTRICOS2"/>
      <sheetName val="46W9_OBRAS_CIVILES2"/>
      <sheetName val="46W9_Costo_directos2"/>
      <sheetName val="46W9_Resumen_Costos2"/>
      <sheetName val="PPTO_DEMOLICION_TK__7_AGOSTO"/>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PPTO DEMOLICION TK  7 AGOSTO"/>
      <sheetName val="APUS"/>
      <sheetName val="VCA"/>
      <sheetName val="46W9_Cuadro_de_costos"/>
      <sheetName val="46W9_ASPECTOS_ELECTRICOS"/>
      <sheetName val="46W9_OBRAS_CIVILES"/>
      <sheetName val="46W9_Costo_directos"/>
      <sheetName val="46W9_Resumen_Costos"/>
      <sheetName val="46W9_Cuadro_de_costos1"/>
      <sheetName val="46W9_ASPECTOS_ELECTRICOS1"/>
      <sheetName val="46W9_OBRAS_CIVILES1"/>
      <sheetName val="46W9_Costo_directos1"/>
      <sheetName val="46W9_Resumen_Costos1"/>
      <sheetName val="MEM 01 EXCAV. BLOQ. 1"/>
      <sheetName val="ITEMS"/>
      <sheetName val="APU"/>
      <sheetName val="EQUIPOS"/>
      <sheetName val="MATERIALES"/>
      <sheetName val="personal"/>
      <sheetName val="TRANSPORTES"/>
      <sheetName val="Datos Desplegables"/>
      <sheetName val="46W9_Cuadro_de_costos2"/>
      <sheetName val="46W9_ASPECTOS_ELECTRICOS2"/>
      <sheetName val="46W9_OBRAS_CIVILES2"/>
      <sheetName val="46W9_Costo_directos2"/>
      <sheetName val="46W9_Resumen_Costos2"/>
      <sheetName val="PPTO_DEMOLICION_TK__7_AGOSTO"/>
      <sheetName val="ITEM"/>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 val="Form5__Pág__1"/>
      <sheetName val="ITEMS"/>
      <sheetName val="APU"/>
      <sheetName val="AIU"/>
      <sheetName val="DATOS"/>
      <sheetName val="PRESUPUESTO ESTACIÓN"/>
      <sheetName val="apu PE"/>
      <sheetName val="PRESUPUESTO ENTRERRIOS 5"/>
      <sheetName val="Apu PE-5"/>
      <sheetName val="PRESUPUESTO ENTRERRIOS 6"/>
      <sheetName val="Apu PE-6"/>
      <sheetName val="LINEA DE VERTIMIENTO"/>
      <sheetName val="Apu LV"/>
      <sheetName val="ITEMS A COTIZAR"/>
      <sheetName val="Puntos Arreglo Via"/>
      <sheetName val="Hoja1"/>
      <sheetName val="Apu IC"/>
      <sheetName val="COL 21169"/>
      <sheetName val="LN5-CHC.4-7-SS7"/>
      <sheetName val="9.625 CSG LN-5"/>
      <sheetName val="PROYECTOS ESTIMADOS"/>
      <sheetName val="Drill Sheet"/>
      <sheetName val="Base_P10"/>
      <sheetName val="Base_P50"/>
      <sheetName val="Base_P90"/>
      <sheetName val="Prod_Inv_P10"/>
      <sheetName val="Prod_Inv_P50"/>
      <sheetName val="Prod_Inv_P90"/>
      <sheetName val="Todos"/>
      <sheetName val="Hoja 1 "/>
      <sheetName val="1"/>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refreshError="1"/>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refreshError="1"/>
      <sheetData sheetId="110" refreshError="1"/>
      <sheetData sheetId="111" refreshError="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sheetData sheetId="154"/>
      <sheetData sheetId="155"/>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refreshError="1"/>
      <sheetData sheetId="170" refreshError="1"/>
      <sheetData sheetId="171" refreshError="1"/>
      <sheetData sheetId="172" refreshError="1"/>
      <sheetData sheetId="173"/>
      <sheetData sheetId="174" refreshError="1"/>
      <sheetData sheetId="175" refreshError="1"/>
      <sheetData sheetId="176" refreshError="1"/>
      <sheetData sheetId="177" refreshError="1"/>
      <sheetData sheetId="178" refreshError="1"/>
      <sheetData sheetId="179"/>
      <sheetData sheetId="180" refreshError="1"/>
      <sheetData sheetId="181" refreshError="1"/>
      <sheetData sheetId="182" refreshError="1"/>
      <sheetData sheetId="18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o"/>
      <sheetName val="Inventario"/>
      <sheetName val="PR 1"/>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ADE"/>
      <sheetName val="PPTO"/>
      <sheetName val="MATERIALES"/>
      <sheetName val="EQUIPOS"/>
      <sheetName val="TRANSPORTES"/>
      <sheetName val="MANO DE OBRA"/>
      <sheetName val="RECARGO PRESTACIONAL"/>
      <sheetName val="APU BASICO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Desplegables"/>
      <sheetName val="APU"/>
      <sheetName val="Inventari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N1752"/>
  <sheetViews>
    <sheetView tabSelected="1" view="pageBreakPreview" topLeftCell="B1716" zoomScaleNormal="100" zoomScaleSheetLayoutView="100" workbookViewId="0">
      <selection activeCell="G1604" sqref="G1604"/>
    </sheetView>
  </sheetViews>
  <sheetFormatPr baseColWidth="10" defaultColWidth="11.42578125" defaultRowHeight="12" outlineLevelRow="1" outlineLevelCol="1" x14ac:dyDescent="0.2"/>
  <cols>
    <col min="1" max="1" width="3.7109375" style="1" customWidth="1"/>
    <col min="2" max="2" width="17.28515625" style="2" customWidth="1"/>
    <col min="3" max="3" width="75.7109375" style="2" customWidth="1"/>
    <col min="4" max="4" width="11" style="3" customWidth="1" outlineLevel="1"/>
    <col min="5" max="5" width="16.42578125" style="4" customWidth="1" outlineLevel="1"/>
    <col min="6" max="6" width="23.28515625" style="5" customWidth="1" outlineLevel="1"/>
    <col min="7" max="7" width="28.28515625" style="5" customWidth="1"/>
    <col min="8" max="8" width="20.42578125" style="33" customWidth="1"/>
    <col min="9" max="9" width="23.42578125" style="7" customWidth="1"/>
    <col min="10" max="10" width="16.7109375" style="1" bestFit="1" customWidth="1"/>
    <col min="11" max="11" width="18.140625" style="1" bestFit="1" customWidth="1"/>
    <col min="12" max="12" width="11.42578125" style="1"/>
    <col min="13" max="13" width="14.140625" style="1" bestFit="1" customWidth="1"/>
    <col min="14" max="16384" width="11.42578125" style="1"/>
  </cols>
  <sheetData>
    <row r="1" spans="1:10" s="8" customFormat="1" ht="25.5" customHeight="1" x14ac:dyDescent="0.2">
      <c r="A1" s="1"/>
      <c r="B1" s="2"/>
      <c r="C1" s="2"/>
      <c r="D1" s="3"/>
      <c r="E1" s="4"/>
      <c r="F1" s="5"/>
      <c r="G1" s="5"/>
      <c r="H1" s="6"/>
      <c r="I1" s="7"/>
    </row>
    <row r="2" spans="1:10" s="8" customFormat="1" ht="25.5" customHeight="1" x14ac:dyDescent="0.2">
      <c r="A2" s="1"/>
      <c r="B2" s="2"/>
      <c r="C2" s="2"/>
      <c r="D2" s="3"/>
      <c r="E2" s="4"/>
      <c r="F2" s="5"/>
      <c r="G2" s="5"/>
      <c r="H2" s="6"/>
      <c r="I2" s="7"/>
    </row>
    <row r="3" spans="1:10" s="8" customFormat="1" x14ac:dyDescent="0.2">
      <c r="A3" s="1"/>
      <c r="B3" s="273" t="s">
        <v>0</v>
      </c>
      <c r="C3" s="273"/>
      <c r="D3" s="273"/>
      <c r="E3" s="274"/>
      <c r="F3" s="273"/>
      <c r="G3" s="273"/>
      <c r="H3" s="6"/>
      <c r="I3" s="7"/>
    </row>
    <row r="4" spans="1:10" s="8" customFormat="1" x14ac:dyDescent="0.2">
      <c r="A4" s="1"/>
      <c r="B4" s="9"/>
      <c r="C4" s="10"/>
      <c r="D4" s="9"/>
      <c r="E4" s="11"/>
      <c r="F4" s="12"/>
      <c r="G4" s="12"/>
      <c r="H4" s="6"/>
      <c r="I4" s="7"/>
    </row>
    <row r="5" spans="1:10" s="8" customFormat="1" x14ac:dyDescent="0.2">
      <c r="A5" s="1"/>
      <c r="B5" s="275" t="s">
        <v>1</v>
      </c>
      <c r="C5" s="275"/>
      <c r="D5" s="275"/>
      <c r="E5" s="276"/>
      <c r="F5" s="275"/>
      <c r="G5" s="275"/>
      <c r="H5" s="6"/>
      <c r="I5" s="7"/>
    </row>
    <row r="6" spans="1:10" s="8" customFormat="1" ht="12.75" thickBot="1" x14ac:dyDescent="0.25">
      <c r="A6" s="1"/>
      <c r="B6" s="13"/>
      <c r="C6" s="14"/>
      <c r="D6" s="13"/>
      <c r="E6" s="15"/>
      <c r="F6" s="16"/>
      <c r="G6" s="16"/>
      <c r="H6" s="6"/>
      <c r="I6" s="7"/>
    </row>
    <row r="7" spans="1:10" s="8" customFormat="1" ht="13.5" thickTop="1" thickBot="1" x14ac:dyDescent="0.25">
      <c r="A7" s="1"/>
      <c r="B7" s="244" t="s">
        <v>2</v>
      </c>
      <c r="C7" s="244"/>
      <c r="D7" s="244"/>
      <c r="E7" s="277"/>
      <c r="F7" s="244"/>
      <c r="G7" s="244"/>
      <c r="H7" s="6"/>
      <c r="I7" s="7"/>
    </row>
    <row r="8" spans="1:10" s="8" customFormat="1" ht="12.75" thickTop="1" x14ac:dyDescent="0.2">
      <c r="A8" s="1"/>
      <c r="B8" s="219"/>
      <c r="C8" s="220"/>
      <c r="D8" s="219"/>
      <c r="E8" s="17"/>
      <c r="F8" s="18"/>
      <c r="G8" s="18"/>
      <c r="H8" s="6"/>
      <c r="I8" s="7"/>
    </row>
    <row r="9" spans="1:10" s="8" customFormat="1" x14ac:dyDescent="0.2">
      <c r="A9" s="1"/>
      <c r="B9" s="221"/>
      <c r="C9" s="222"/>
      <c r="D9" s="221"/>
      <c r="E9" s="6"/>
      <c r="F9" s="19"/>
      <c r="G9" s="19"/>
      <c r="H9" s="6"/>
      <c r="I9" s="7"/>
    </row>
    <row r="10" spans="1:10" s="8" customFormat="1" ht="24" x14ac:dyDescent="0.2">
      <c r="A10" s="1"/>
      <c r="B10" s="20" t="s">
        <v>3</v>
      </c>
      <c r="C10" s="278" t="s">
        <v>4</v>
      </c>
      <c r="D10" s="278"/>
      <c r="E10" s="279"/>
      <c r="F10" s="278"/>
      <c r="G10" s="278"/>
      <c r="H10" s="6"/>
      <c r="I10" s="7"/>
    </row>
    <row r="11" spans="1:10" s="8" customFormat="1" x14ac:dyDescent="0.2">
      <c r="A11" s="1"/>
      <c r="B11" s="20"/>
      <c r="C11" s="21"/>
      <c r="D11" s="22"/>
      <c r="E11" s="23"/>
      <c r="F11" s="24"/>
      <c r="G11" s="24"/>
      <c r="H11" s="6"/>
      <c r="I11" s="7"/>
    </row>
    <row r="12" spans="1:10" s="8" customFormat="1" x14ac:dyDescent="0.2">
      <c r="A12" s="219"/>
      <c r="B12" s="20"/>
      <c r="C12" s="21"/>
      <c r="D12" s="1"/>
      <c r="E12" s="17"/>
      <c r="F12" s="25"/>
      <c r="G12" s="26"/>
      <c r="H12" s="6"/>
      <c r="I12" s="7"/>
    </row>
    <row r="13" spans="1:10" s="8" customFormat="1" ht="36" x14ac:dyDescent="0.2">
      <c r="A13" s="1"/>
      <c r="B13" s="20" t="s">
        <v>5</v>
      </c>
      <c r="C13" s="223" t="s">
        <v>6</v>
      </c>
      <c r="D13" s="1"/>
      <c r="E13" s="17"/>
      <c r="F13" s="18"/>
      <c r="G13" s="5"/>
      <c r="H13" s="6"/>
      <c r="I13" s="7"/>
    </row>
    <row r="14" spans="1:10" s="8" customFormat="1" x14ac:dyDescent="0.2">
      <c r="A14" s="219"/>
      <c r="B14" s="219"/>
      <c r="C14" s="27"/>
      <c r="D14" s="5"/>
      <c r="F14" s="5"/>
      <c r="G14" s="5"/>
      <c r="H14" s="6"/>
      <c r="I14" s="7"/>
    </row>
    <row r="15" spans="1:10" s="8" customFormat="1" x14ac:dyDescent="0.2">
      <c r="A15" s="1"/>
      <c r="B15" s="219"/>
      <c r="C15" s="220"/>
      <c r="D15" s="219"/>
      <c r="E15" s="17"/>
      <c r="F15" s="18"/>
      <c r="G15" s="18"/>
      <c r="H15" s="28"/>
      <c r="I15" s="7"/>
    </row>
    <row r="16" spans="1:10" x14ac:dyDescent="0.2">
      <c r="B16" s="29" t="s">
        <v>7</v>
      </c>
      <c r="C16" s="30" t="s">
        <v>8</v>
      </c>
      <c r="D16" s="29" t="s">
        <v>9</v>
      </c>
      <c r="E16" s="31" t="s">
        <v>10</v>
      </c>
      <c r="F16" s="32" t="s">
        <v>11</v>
      </c>
      <c r="G16" s="32" t="s">
        <v>12</v>
      </c>
      <c r="J16" s="34"/>
    </row>
    <row r="17" spans="2:12" x14ac:dyDescent="0.2">
      <c r="B17" s="35">
        <v>1</v>
      </c>
      <c r="C17" s="36" t="s">
        <v>13</v>
      </c>
      <c r="D17" s="35"/>
      <c r="E17" s="37">
        <v>0</v>
      </c>
      <c r="F17" s="38"/>
      <c r="G17" s="39"/>
      <c r="H17" s="40"/>
    </row>
    <row r="18" spans="2:12" x14ac:dyDescent="0.2">
      <c r="B18" s="41" t="s">
        <v>14</v>
      </c>
      <c r="C18" s="42" t="s">
        <v>15</v>
      </c>
      <c r="D18" s="43"/>
      <c r="E18" s="44">
        <v>0</v>
      </c>
      <c r="F18" s="45"/>
      <c r="G18" s="46"/>
      <c r="H18" s="1"/>
      <c r="I18" s="1"/>
    </row>
    <row r="19" spans="2:12" hidden="1" x14ac:dyDescent="0.2">
      <c r="B19" s="47" t="s">
        <v>16</v>
      </c>
      <c r="C19" s="48" t="s">
        <v>17</v>
      </c>
      <c r="D19" s="47" t="s">
        <v>18</v>
      </c>
      <c r="E19" s="49"/>
      <c r="F19" s="50">
        <v>11786</v>
      </c>
      <c r="G19" s="51">
        <f>+ROUND(F19*E19,0)</f>
        <v>0</v>
      </c>
      <c r="H19" s="128"/>
      <c r="I19" s="1"/>
    </row>
    <row r="20" spans="2:12" x14ac:dyDescent="0.2">
      <c r="B20" s="47" t="s">
        <v>19</v>
      </c>
      <c r="C20" s="48" t="s">
        <v>20</v>
      </c>
      <c r="D20" s="47" t="s">
        <v>21</v>
      </c>
      <c r="E20" s="49">
        <v>4600.6422000000002</v>
      </c>
      <c r="F20" s="50">
        <v>52426</v>
      </c>
      <c r="G20" s="51">
        <f t="shared" ref="G20:G21" si="0">+ROUND(F20*E20,0)</f>
        <v>241193268</v>
      </c>
      <c r="H20" s="128"/>
      <c r="I20" s="1"/>
    </row>
    <row r="21" spans="2:12" ht="24" x14ac:dyDescent="0.2">
      <c r="B21" s="47" t="s">
        <v>22</v>
      </c>
      <c r="C21" s="48" t="s">
        <v>23</v>
      </c>
      <c r="D21" s="47" t="s">
        <v>18</v>
      </c>
      <c r="E21" s="49">
        <v>13941.34</v>
      </c>
      <c r="F21" s="50">
        <v>4375</v>
      </c>
      <c r="G21" s="51">
        <f t="shared" si="0"/>
        <v>60993363</v>
      </c>
      <c r="H21" s="128"/>
      <c r="I21" s="1"/>
    </row>
    <row r="22" spans="2:12" x14ac:dyDescent="0.2">
      <c r="B22" s="52" t="s">
        <v>24</v>
      </c>
      <c r="C22" s="42" t="s">
        <v>25</v>
      </c>
      <c r="D22" s="53"/>
      <c r="E22" s="44">
        <v>0</v>
      </c>
      <c r="F22" s="54"/>
      <c r="G22" s="55"/>
      <c r="H22" s="128"/>
      <c r="I22" s="1"/>
      <c r="L22" s="56"/>
    </row>
    <row r="23" spans="2:12" hidden="1" x14ac:dyDescent="0.2">
      <c r="B23" s="47" t="s">
        <v>26</v>
      </c>
      <c r="C23" s="48" t="s">
        <v>27</v>
      </c>
      <c r="D23" s="47" t="s">
        <v>21</v>
      </c>
      <c r="E23" s="49"/>
      <c r="F23" s="50">
        <v>347362</v>
      </c>
      <c r="G23" s="51">
        <f t="shared" ref="G23:G30" si="1">+ROUND(F23*E23,0)</f>
        <v>0</v>
      </c>
      <c r="H23" s="128"/>
      <c r="I23" s="1"/>
    </row>
    <row r="24" spans="2:12" hidden="1" x14ac:dyDescent="0.2">
      <c r="B24" s="47" t="s">
        <v>28</v>
      </c>
      <c r="C24" s="48" t="s">
        <v>29</v>
      </c>
      <c r="D24" s="47" t="s">
        <v>21</v>
      </c>
      <c r="E24" s="49"/>
      <c r="F24" s="50">
        <v>272245</v>
      </c>
      <c r="G24" s="51">
        <f t="shared" si="1"/>
        <v>0</v>
      </c>
      <c r="H24" s="128"/>
      <c r="I24" s="1"/>
    </row>
    <row r="25" spans="2:12" x14ac:dyDescent="0.2">
      <c r="B25" s="47" t="s">
        <v>30</v>
      </c>
      <c r="C25" s="48" t="s">
        <v>31</v>
      </c>
      <c r="D25" s="57" t="s">
        <v>18</v>
      </c>
      <c r="E25" s="49">
        <v>63.93</v>
      </c>
      <c r="F25" s="50">
        <v>59949</v>
      </c>
      <c r="G25" s="51">
        <f t="shared" si="1"/>
        <v>3832540</v>
      </c>
      <c r="H25" s="128"/>
      <c r="I25" s="1"/>
    </row>
    <row r="26" spans="2:12" hidden="1" x14ac:dyDescent="0.2">
      <c r="B26" s="47" t="s">
        <v>32</v>
      </c>
      <c r="C26" s="48" t="s">
        <v>33</v>
      </c>
      <c r="D26" s="47" t="s">
        <v>34</v>
      </c>
      <c r="E26" s="49"/>
      <c r="F26" s="50">
        <v>2042</v>
      </c>
      <c r="G26" s="51">
        <f t="shared" si="1"/>
        <v>0</v>
      </c>
      <c r="H26" s="128"/>
      <c r="I26" s="1"/>
      <c r="L26" s="58"/>
    </row>
    <row r="27" spans="2:12" ht="24" x14ac:dyDescent="0.2">
      <c r="B27" s="47" t="s">
        <v>35</v>
      </c>
      <c r="C27" s="48" t="s">
        <v>36</v>
      </c>
      <c r="D27" s="47" t="s">
        <v>18</v>
      </c>
      <c r="E27" s="49">
        <v>750</v>
      </c>
      <c r="F27" s="50">
        <v>13991</v>
      </c>
      <c r="G27" s="51">
        <f t="shared" si="1"/>
        <v>10493250</v>
      </c>
      <c r="H27" s="128"/>
      <c r="I27" s="1"/>
    </row>
    <row r="28" spans="2:12" x14ac:dyDescent="0.2">
      <c r="B28" s="47" t="s">
        <v>37</v>
      </c>
      <c r="C28" s="48" t="s">
        <v>38</v>
      </c>
      <c r="D28" s="47" t="s">
        <v>18</v>
      </c>
      <c r="E28" s="49">
        <v>126</v>
      </c>
      <c r="F28" s="50">
        <v>22140</v>
      </c>
      <c r="G28" s="51">
        <f t="shared" si="1"/>
        <v>2789640</v>
      </c>
      <c r="H28" s="128"/>
      <c r="I28" s="1"/>
    </row>
    <row r="29" spans="2:12" hidden="1" x14ac:dyDescent="0.2">
      <c r="B29" s="59" t="s">
        <v>39</v>
      </c>
      <c r="C29" s="60" t="s">
        <v>40</v>
      </c>
      <c r="D29" s="61"/>
      <c r="E29" s="49"/>
      <c r="F29" s="50">
        <v>0</v>
      </c>
      <c r="G29" s="51">
        <f t="shared" si="1"/>
        <v>0</v>
      </c>
      <c r="H29" s="128"/>
      <c r="I29" s="1"/>
    </row>
    <row r="30" spans="2:12" ht="36" hidden="1" x14ac:dyDescent="0.2">
      <c r="B30" s="47" t="s">
        <v>41</v>
      </c>
      <c r="C30" s="48" t="s">
        <v>42</v>
      </c>
      <c r="D30" s="47" t="s">
        <v>21</v>
      </c>
      <c r="E30" s="62"/>
      <c r="F30" s="50">
        <v>48487</v>
      </c>
      <c r="G30" s="51">
        <f t="shared" si="1"/>
        <v>0</v>
      </c>
      <c r="H30" s="128"/>
      <c r="I30" s="1"/>
    </row>
    <row r="31" spans="2:12" x14ac:dyDescent="0.2">
      <c r="B31" s="35">
        <v>2</v>
      </c>
      <c r="C31" s="36" t="s">
        <v>43</v>
      </c>
      <c r="D31" s="35"/>
      <c r="E31" s="37">
        <v>0</v>
      </c>
      <c r="F31" s="38"/>
      <c r="G31" s="39"/>
      <c r="H31" s="128"/>
    </row>
    <row r="32" spans="2:12" x14ac:dyDescent="0.2">
      <c r="B32" s="41" t="s">
        <v>44</v>
      </c>
      <c r="C32" s="42" t="s">
        <v>45</v>
      </c>
      <c r="D32" s="41"/>
      <c r="E32" s="44">
        <v>0</v>
      </c>
      <c r="F32" s="54"/>
      <c r="G32" s="55"/>
      <c r="H32" s="128"/>
      <c r="I32" s="1"/>
    </row>
    <row r="33" spans="2:9" ht="36" hidden="1" x14ac:dyDescent="0.2">
      <c r="B33" s="63" t="s">
        <v>46</v>
      </c>
      <c r="C33" s="48" t="s">
        <v>47</v>
      </c>
      <c r="D33" s="47" t="s">
        <v>21</v>
      </c>
      <c r="E33" s="49"/>
      <c r="F33" s="50">
        <v>137049</v>
      </c>
      <c r="G33" s="51">
        <f t="shared" ref="G33:G48" si="2">+ROUND(F33*E33,0)</f>
        <v>0</v>
      </c>
      <c r="H33" s="128"/>
      <c r="I33" s="1"/>
    </row>
    <row r="34" spans="2:9" ht="24" hidden="1" x14ac:dyDescent="0.2">
      <c r="B34" s="63" t="s">
        <v>48</v>
      </c>
      <c r="C34" s="48" t="s">
        <v>49</v>
      </c>
      <c r="D34" s="47" t="s">
        <v>21</v>
      </c>
      <c r="E34" s="49"/>
      <c r="F34" s="50">
        <v>69764</v>
      </c>
      <c r="G34" s="51">
        <f t="shared" si="2"/>
        <v>0</v>
      </c>
      <c r="H34" s="128"/>
      <c r="I34" s="1"/>
    </row>
    <row r="35" spans="2:9" ht="33" hidden="1" customHeight="1" x14ac:dyDescent="0.2">
      <c r="B35" s="63" t="s">
        <v>50</v>
      </c>
      <c r="C35" s="48" t="s">
        <v>51</v>
      </c>
      <c r="D35" s="47" t="s">
        <v>21</v>
      </c>
      <c r="E35" s="49"/>
      <c r="F35" s="50">
        <v>70409</v>
      </c>
      <c r="G35" s="51">
        <f t="shared" si="2"/>
        <v>0</v>
      </c>
      <c r="H35" s="128"/>
      <c r="I35" s="1"/>
    </row>
    <row r="36" spans="2:9" ht="33" hidden="1" customHeight="1" x14ac:dyDescent="0.2">
      <c r="B36" s="63" t="s">
        <v>52</v>
      </c>
      <c r="C36" s="48" t="s">
        <v>53</v>
      </c>
      <c r="D36" s="47" t="s">
        <v>21</v>
      </c>
      <c r="E36" s="49"/>
      <c r="F36" s="50">
        <v>89116</v>
      </c>
      <c r="G36" s="51">
        <f t="shared" si="2"/>
        <v>0</v>
      </c>
      <c r="H36" s="128"/>
      <c r="I36" s="1"/>
    </row>
    <row r="37" spans="2:9" ht="24" x14ac:dyDescent="0.2">
      <c r="B37" s="63" t="s">
        <v>54</v>
      </c>
      <c r="C37" s="64" t="s">
        <v>55</v>
      </c>
      <c r="D37" s="47" t="s">
        <v>21</v>
      </c>
      <c r="E37" s="49">
        <v>113.94092999999999</v>
      </c>
      <c r="F37" s="50">
        <v>57403</v>
      </c>
      <c r="G37" s="51">
        <f t="shared" si="2"/>
        <v>6540551</v>
      </c>
      <c r="H37" s="128"/>
      <c r="I37" s="1"/>
    </row>
    <row r="38" spans="2:9" ht="24" x14ac:dyDescent="0.2">
      <c r="B38" s="63" t="s">
        <v>56</v>
      </c>
      <c r="C38" s="48" t="s">
        <v>57</v>
      </c>
      <c r="D38" s="47" t="s">
        <v>21</v>
      </c>
      <c r="E38" s="49">
        <v>353.3956</v>
      </c>
      <c r="F38" s="50">
        <v>46373</v>
      </c>
      <c r="G38" s="51">
        <f t="shared" si="2"/>
        <v>16388014</v>
      </c>
      <c r="H38" s="128"/>
      <c r="I38" s="1"/>
    </row>
    <row r="39" spans="2:9" ht="24" x14ac:dyDescent="0.2">
      <c r="B39" s="63" t="s">
        <v>58</v>
      </c>
      <c r="C39" s="48" t="s">
        <v>59</v>
      </c>
      <c r="D39" s="47" t="s">
        <v>21</v>
      </c>
      <c r="E39" s="49">
        <v>87.75</v>
      </c>
      <c r="F39" s="50">
        <v>99222</v>
      </c>
      <c r="G39" s="51">
        <f t="shared" si="2"/>
        <v>8706731</v>
      </c>
      <c r="H39" s="128"/>
      <c r="I39" s="1"/>
    </row>
    <row r="40" spans="2:9" ht="24" x14ac:dyDescent="0.2">
      <c r="B40" s="63" t="s">
        <v>60</v>
      </c>
      <c r="C40" s="48" t="s">
        <v>61</v>
      </c>
      <c r="D40" s="47" t="s">
        <v>21</v>
      </c>
      <c r="E40" s="49">
        <v>317.01418999999999</v>
      </c>
      <c r="F40" s="50">
        <v>88137</v>
      </c>
      <c r="G40" s="51">
        <f t="shared" si="2"/>
        <v>27940680</v>
      </c>
      <c r="H40" s="128"/>
      <c r="I40" s="1"/>
    </row>
    <row r="41" spans="2:9" ht="24" x14ac:dyDescent="0.2">
      <c r="B41" s="63" t="s">
        <v>62</v>
      </c>
      <c r="C41" s="48" t="s">
        <v>63</v>
      </c>
      <c r="D41" s="47" t="s">
        <v>21</v>
      </c>
      <c r="E41" s="49">
        <v>52</v>
      </c>
      <c r="F41" s="50">
        <v>14094</v>
      </c>
      <c r="G41" s="51">
        <f t="shared" si="2"/>
        <v>732888</v>
      </c>
      <c r="H41" s="128"/>
      <c r="I41" s="1"/>
    </row>
    <row r="42" spans="2:9" hidden="1" x14ac:dyDescent="0.2">
      <c r="B42" s="63" t="s">
        <v>64</v>
      </c>
      <c r="C42" s="65" t="s">
        <v>65</v>
      </c>
      <c r="D42" s="47" t="s">
        <v>18</v>
      </c>
      <c r="E42" s="49"/>
      <c r="F42" s="50">
        <v>2744</v>
      </c>
      <c r="G42" s="51">
        <f t="shared" si="2"/>
        <v>0</v>
      </c>
      <c r="H42" s="128"/>
      <c r="I42" s="1"/>
    </row>
    <row r="43" spans="2:9" hidden="1" x14ac:dyDescent="0.2">
      <c r="B43" s="63" t="s">
        <v>66</v>
      </c>
      <c r="C43" s="65" t="s">
        <v>67</v>
      </c>
      <c r="D43" s="47" t="s">
        <v>18</v>
      </c>
      <c r="E43" s="49"/>
      <c r="F43" s="50">
        <v>25183</v>
      </c>
      <c r="G43" s="51">
        <f t="shared" si="2"/>
        <v>0</v>
      </c>
      <c r="H43" s="128"/>
      <c r="I43" s="1"/>
    </row>
    <row r="44" spans="2:9" ht="24" hidden="1" x14ac:dyDescent="0.2">
      <c r="B44" s="63" t="s">
        <v>68</v>
      </c>
      <c r="C44" s="65" t="s">
        <v>69</v>
      </c>
      <c r="D44" s="47" t="s">
        <v>21</v>
      </c>
      <c r="E44" s="49"/>
      <c r="F44" s="50">
        <v>71786</v>
      </c>
      <c r="G44" s="51">
        <f t="shared" si="2"/>
        <v>0</v>
      </c>
      <c r="H44" s="128"/>
      <c r="I44" s="1"/>
    </row>
    <row r="45" spans="2:9" x14ac:dyDescent="0.2">
      <c r="B45" s="63" t="s">
        <v>70</v>
      </c>
      <c r="C45" s="65" t="s">
        <v>71</v>
      </c>
      <c r="D45" s="47" t="s">
        <v>21</v>
      </c>
      <c r="E45" s="49">
        <v>33.409999999999997</v>
      </c>
      <c r="F45" s="50">
        <v>186072</v>
      </c>
      <c r="G45" s="51">
        <f t="shared" si="2"/>
        <v>6216666</v>
      </c>
      <c r="H45" s="128"/>
      <c r="I45" s="1"/>
    </row>
    <row r="46" spans="2:9" x14ac:dyDescent="0.2">
      <c r="B46" s="63" t="s">
        <v>72</v>
      </c>
      <c r="C46" s="65" t="s">
        <v>73</v>
      </c>
      <c r="D46" s="47" t="s">
        <v>21</v>
      </c>
      <c r="E46" s="49">
        <v>55.69</v>
      </c>
      <c r="F46" s="50">
        <v>90730</v>
      </c>
      <c r="G46" s="51">
        <f t="shared" si="2"/>
        <v>5052754</v>
      </c>
      <c r="H46" s="128"/>
      <c r="I46" s="1"/>
    </row>
    <row r="47" spans="2:9" x14ac:dyDescent="0.2">
      <c r="B47" s="63" t="s">
        <v>74</v>
      </c>
      <c r="C47" s="65" t="s">
        <v>75</v>
      </c>
      <c r="D47" s="47" t="s">
        <v>18</v>
      </c>
      <c r="E47" s="49">
        <v>3663.51</v>
      </c>
      <c r="F47" s="50">
        <v>2470</v>
      </c>
      <c r="G47" s="51">
        <f t="shared" si="2"/>
        <v>9048870</v>
      </c>
      <c r="H47" s="128"/>
      <c r="I47" s="1"/>
    </row>
    <row r="48" spans="2:9" ht="24" hidden="1" x14ac:dyDescent="0.2">
      <c r="B48" s="63" t="s">
        <v>76</v>
      </c>
      <c r="C48" s="48" t="s">
        <v>77</v>
      </c>
      <c r="D48" s="47" t="s">
        <v>21</v>
      </c>
      <c r="E48" s="49"/>
      <c r="F48" s="50">
        <v>133413</v>
      </c>
      <c r="G48" s="51">
        <f t="shared" si="2"/>
        <v>0</v>
      </c>
      <c r="H48" s="128"/>
      <c r="I48" s="1"/>
    </row>
    <row r="49" spans="2:9" x14ac:dyDescent="0.2">
      <c r="B49" s="66" t="s">
        <v>78</v>
      </c>
      <c r="C49" s="42" t="s">
        <v>79</v>
      </c>
      <c r="D49" s="53"/>
      <c r="E49" s="44">
        <v>0</v>
      </c>
      <c r="F49" s="54"/>
      <c r="G49" s="55"/>
      <c r="H49" s="128"/>
      <c r="I49" s="1"/>
    </row>
    <row r="50" spans="2:9" ht="24" hidden="1" x14ac:dyDescent="0.2">
      <c r="B50" s="63" t="s">
        <v>80</v>
      </c>
      <c r="C50" s="48" t="s">
        <v>81</v>
      </c>
      <c r="D50" s="47" t="s">
        <v>21</v>
      </c>
      <c r="E50" s="49"/>
      <c r="F50" s="50">
        <v>446260</v>
      </c>
      <c r="G50" s="51">
        <f t="shared" ref="G50:G81" si="3">+ROUND(F50*E50,0)</f>
        <v>0</v>
      </c>
      <c r="H50" s="128"/>
      <c r="I50" s="1"/>
    </row>
    <row r="51" spans="2:9" ht="24" hidden="1" x14ac:dyDescent="0.2">
      <c r="B51" s="63" t="s">
        <v>82</v>
      </c>
      <c r="C51" s="48" t="s">
        <v>83</v>
      </c>
      <c r="D51" s="47" t="s">
        <v>21</v>
      </c>
      <c r="E51" s="49"/>
      <c r="F51" s="50">
        <v>465777</v>
      </c>
      <c r="G51" s="51">
        <f t="shared" si="3"/>
        <v>0</v>
      </c>
      <c r="H51" s="128"/>
      <c r="I51" s="1"/>
    </row>
    <row r="52" spans="2:9" ht="24" hidden="1" x14ac:dyDescent="0.2">
      <c r="B52" s="63" t="s">
        <v>84</v>
      </c>
      <c r="C52" s="48" t="s">
        <v>85</v>
      </c>
      <c r="D52" s="47" t="s">
        <v>21</v>
      </c>
      <c r="E52" s="49"/>
      <c r="F52" s="50">
        <v>513429</v>
      </c>
      <c r="G52" s="51">
        <f t="shared" si="3"/>
        <v>0</v>
      </c>
      <c r="H52" s="128"/>
      <c r="I52" s="1"/>
    </row>
    <row r="53" spans="2:9" ht="24" hidden="1" x14ac:dyDescent="0.2">
      <c r="B53" s="63" t="s">
        <v>86</v>
      </c>
      <c r="C53" s="48" t="s">
        <v>87</v>
      </c>
      <c r="D53" s="47" t="s">
        <v>21</v>
      </c>
      <c r="E53" s="49"/>
      <c r="F53" s="50">
        <v>546696</v>
      </c>
      <c r="G53" s="51">
        <f t="shared" si="3"/>
        <v>0</v>
      </c>
      <c r="H53" s="128"/>
      <c r="I53" s="1"/>
    </row>
    <row r="54" spans="2:9" s="8" customFormat="1" x14ac:dyDescent="0.2">
      <c r="B54" s="63" t="s">
        <v>88</v>
      </c>
      <c r="C54" s="48" t="s">
        <v>89</v>
      </c>
      <c r="D54" s="47" t="s">
        <v>21</v>
      </c>
      <c r="E54" s="49">
        <v>183.17550000000003</v>
      </c>
      <c r="F54" s="50">
        <v>607699</v>
      </c>
      <c r="G54" s="51">
        <f t="shared" si="3"/>
        <v>111315568</v>
      </c>
      <c r="H54" s="128"/>
    </row>
    <row r="55" spans="2:9" ht="24" hidden="1" x14ac:dyDescent="0.2">
      <c r="B55" s="63" t="s">
        <v>90</v>
      </c>
      <c r="C55" s="48" t="s">
        <v>91</v>
      </c>
      <c r="D55" s="47" t="s">
        <v>21</v>
      </c>
      <c r="E55" s="49"/>
      <c r="F55" s="50">
        <v>876115</v>
      </c>
      <c r="G55" s="51">
        <f t="shared" si="3"/>
        <v>0</v>
      </c>
      <c r="H55" s="128"/>
      <c r="I55" s="1"/>
    </row>
    <row r="56" spans="2:9" ht="24" hidden="1" x14ac:dyDescent="0.2">
      <c r="B56" s="63" t="s">
        <v>92</v>
      </c>
      <c r="C56" s="67" t="s">
        <v>93</v>
      </c>
      <c r="D56" s="68" t="s">
        <v>21</v>
      </c>
      <c r="E56" s="49"/>
      <c r="F56" s="50">
        <v>895972</v>
      </c>
      <c r="G56" s="51">
        <f t="shared" si="3"/>
        <v>0</v>
      </c>
      <c r="H56" s="128"/>
      <c r="I56" s="1"/>
    </row>
    <row r="57" spans="2:9" s="8" customFormat="1" ht="24" x14ac:dyDescent="0.2">
      <c r="B57" s="63" t="s">
        <v>94</v>
      </c>
      <c r="C57" s="69" t="s">
        <v>95</v>
      </c>
      <c r="D57" s="68" t="s">
        <v>21</v>
      </c>
      <c r="E57" s="49">
        <v>167.26177000000001</v>
      </c>
      <c r="F57" s="50">
        <v>914024</v>
      </c>
      <c r="G57" s="51">
        <f t="shared" si="3"/>
        <v>152881272</v>
      </c>
      <c r="H57" s="128"/>
    </row>
    <row r="58" spans="2:9" ht="24" hidden="1" x14ac:dyDescent="0.2">
      <c r="B58" s="63" t="s">
        <v>96</v>
      </c>
      <c r="C58" s="48" t="s">
        <v>97</v>
      </c>
      <c r="D58" s="47" t="s">
        <v>21</v>
      </c>
      <c r="E58" s="49"/>
      <c r="F58" s="50">
        <v>849629</v>
      </c>
      <c r="G58" s="51">
        <f t="shared" si="3"/>
        <v>0</v>
      </c>
      <c r="H58" s="128"/>
      <c r="I58" s="1"/>
    </row>
    <row r="59" spans="2:9" ht="24" hidden="1" x14ac:dyDescent="0.2">
      <c r="B59" s="63" t="s">
        <v>98</v>
      </c>
      <c r="C59" s="67" t="s">
        <v>99</v>
      </c>
      <c r="D59" s="68" t="s">
        <v>21</v>
      </c>
      <c r="E59" s="49"/>
      <c r="F59" s="50">
        <v>869487</v>
      </c>
      <c r="G59" s="51">
        <f t="shared" si="3"/>
        <v>0</v>
      </c>
      <c r="H59" s="128"/>
      <c r="I59" s="1"/>
    </row>
    <row r="60" spans="2:9" hidden="1" x14ac:dyDescent="0.2">
      <c r="B60" s="63" t="s">
        <v>100</v>
      </c>
      <c r="C60" s="67" t="s">
        <v>101</v>
      </c>
      <c r="D60" s="68" t="s">
        <v>21</v>
      </c>
      <c r="E60" s="49"/>
      <c r="F60" s="50">
        <v>887539</v>
      </c>
      <c r="G60" s="51">
        <f t="shared" si="3"/>
        <v>0</v>
      </c>
      <c r="H60" s="128"/>
      <c r="I60" s="1"/>
    </row>
    <row r="61" spans="2:9" ht="24" hidden="1" x14ac:dyDescent="0.2">
      <c r="B61" s="63" t="s">
        <v>102</v>
      </c>
      <c r="C61" s="70" t="s">
        <v>103</v>
      </c>
      <c r="D61" s="71" t="s">
        <v>21</v>
      </c>
      <c r="E61" s="49"/>
      <c r="F61" s="50">
        <v>942543</v>
      </c>
      <c r="G61" s="51">
        <f t="shared" si="3"/>
        <v>0</v>
      </c>
      <c r="H61" s="128"/>
      <c r="I61" s="1"/>
    </row>
    <row r="62" spans="2:9" hidden="1" x14ac:dyDescent="0.2">
      <c r="B62" s="63" t="s">
        <v>104</v>
      </c>
      <c r="C62" s="48" t="s">
        <v>105</v>
      </c>
      <c r="D62" s="47" t="s">
        <v>18</v>
      </c>
      <c r="E62" s="49"/>
      <c r="F62" s="50">
        <v>89003</v>
      </c>
      <c r="G62" s="51">
        <f t="shared" si="3"/>
        <v>0</v>
      </c>
      <c r="H62" s="128"/>
      <c r="I62" s="1"/>
    </row>
    <row r="63" spans="2:9" ht="24" hidden="1" x14ac:dyDescent="0.2">
      <c r="B63" s="63" t="s">
        <v>106</v>
      </c>
      <c r="C63" s="67" t="s">
        <v>107</v>
      </c>
      <c r="D63" s="68" t="s">
        <v>18</v>
      </c>
      <c r="E63" s="49"/>
      <c r="F63" s="50">
        <v>90890</v>
      </c>
      <c r="G63" s="51">
        <f t="shared" si="3"/>
        <v>0</v>
      </c>
      <c r="H63" s="128"/>
      <c r="I63" s="1"/>
    </row>
    <row r="64" spans="2:9" ht="24" hidden="1" x14ac:dyDescent="0.2">
      <c r="B64" s="63" t="s">
        <v>108</v>
      </c>
      <c r="C64" s="67" t="s">
        <v>109</v>
      </c>
      <c r="D64" s="68" t="s">
        <v>18</v>
      </c>
      <c r="E64" s="49"/>
      <c r="F64" s="50">
        <v>93060</v>
      </c>
      <c r="G64" s="51">
        <f t="shared" si="3"/>
        <v>0</v>
      </c>
      <c r="H64" s="128"/>
      <c r="I64" s="1"/>
    </row>
    <row r="65" spans="2:10" ht="24" hidden="1" x14ac:dyDescent="0.2">
      <c r="B65" s="63" t="s">
        <v>110</v>
      </c>
      <c r="C65" s="48" t="s">
        <v>111</v>
      </c>
      <c r="D65" s="47" t="s">
        <v>18</v>
      </c>
      <c r="E65" s="49"/>
      <c r="F65" s="50">
        <v>100486</v>
      </c>
      <c r="G65" s="51">
        <f t="shared" si="3"/>
        <v>0</v>
      </c>
      <c r="H65" s="128"/>
      <c r="I65" s="1"/>
    </row>
    <row r="66" spans="2:10" ht="24" hidden="1" x14ac:dyDescent="0.2">
      <c r="B66" s="63" t="s">
        <v>112</v>
      </c>
      <c r="C66" s="67" t="s">
        <v>113</v>
      </c>
      <c r="D66" s="68" t="s">
        <v>18</v>
      </c>
      <c r="E66" s="49"/>
      <c r="F66" s="50">
        <v>102844</v>
      </c>
      <c r="G66" s="51">
        <f t="shared" si="3"/>
        <v>0</v>
      </c>
      <c r="H66" s="128"/>
      <c r="I66" s="1"/>
    </row>
    <row r="67" spans="2:10" ht="24" hidden="1" x14ac:dyDescent="0.2">
      <c r="B67" s="63" t="s">
        <v>114</v>
      </c>
      <c r="C67" s="67" t="s">
        <v>115</v>
      </c>
      <c r="D67" s="68" t="s">
        <v>18</v>
      </c>
      <c r="E67" s="49"/>
      <c r="F67" s="50">
        <v>105557</v>
      </c>
      <c r="G67" s="51">
        <f t="shared" si="3"/>
        <v>0</v>
      </c>
      <c r="H67" s="128"/>
      <c r="I67" s="1"/>
    </row>
    <row r="68" spans="2:10" ht="24" hidden="1" x14ac:dyDescent="0.2">
      <c r="B68" s="63" t="s">
        <v>116</v>
      </c>
      <c r="C68" s="48" t="s">
        <v>117</v>
      </c>
      <c r="D68" s="47" t="s">
        <v>18</v>
      </c>
      <c r="E68" s="226"/>
      <c r="F68" s="50">
        <v>111968</v>
      </c>
      <c r="G68" s="51">
        <f t="shared" si="3"/>
        <v>0</v>
      </c>
      <c r="H68" s="128"/>
      <c r="I68" s="1"/>
    </row>
    <row r="69" spans="2:10" ht="24" hidden="1" x14ac:dyDescent="0.2">
      <c r="B69" s="63" t="s">
        <v>118</v>
      </c>
      <c r="C69" s="48" t="s">
        <v>119</v>
      </c>
      <c r="D69" s="47" t="s">
        <v>18</v>
      </c>
      <c r="E69" s="49"/>
      <c r="F69" s="50">
        <v>114799</v>
      </c>
      <c r="G69" s="51">
        <f t="shared" si="3"/>
        <v>0</v>
      </c>
      <c r="H69" s="128"/>
      <c r="I69" s="1"/>
    </row>
    <row r="70" spans="2:10" ht="24" hidden="1" x14ac:dyDescent="0.2">
      <c r="B70" s="63" t="s">
        <v>120</v>
      </c>
      <c r="C70" s="67" t="s">
        <v>121</v>
      </c>
      <c r="D70" s="68" t="s">
        <v>18</v>
      </c>
      <c r="E70" s="49"/>
      <c r="F70" s="50">
        <v>118054</v>
      </c>
      <c r="G70" s="51">
        <f t="shared" si="3"/>
        <v>0</v>
      </c>
      <c r="H70" s="128"/>
      <c r="I70" s="1"/>
    </row>
    <row r="71" spans="2:10" ht="24" hidden="1" x14ac:dyDescent="0.2">
      <c r="B71" s="63" t="s">
        <v>122</v>
      </c>
      <c r="C71" s="67" t="s">
        <v>123</v>
      </c>
      <c r="D71" s="68" t="s">
        <v>18</v>
      </c>
      <c r="E71" s="49"/>
      <c r="F71" s="50">
        <v>145703</v>
      </c>
      <c r="G71" s="51">
        <f t="shared" si="3"/>
        <v>0</v>
      </c>
      <c r="H71" s="128"/>
      <c r="I71" s="1"/>
    </row>
    <row r="72" spans="2:10" ht="24" hidden="1" x14ac:dyDescent="0.2">
      <c r="B72" s="63" t="s">
        <v>124</v>
      </c>
      <c r="C72" s="48" t="s">
        <v>125</v>
      </c>
      <c r="D72" s="47" t="s">
        <v>18</v>
      </c>
      <c r="E72" s="49"/>
      <c r="F72" s="50">
        <v>147469</v>
      </c>
      <c r="G72" s="51">
        <f t="shared" si="3"/>
        <v>0</v>
      </c>
      <c r="H72" s="128"/>
      <c r="I72" s="1"/>
    </row>
    <row r="73" spans="2:10" ht="24" hidden="1" x14ac:dyDescent="0.2">
      <c r="B73" s="63" t="s">
        <v>126</v>
      </c>
      <c r="C73" s="48" t="s">
        <v>127</v>
      </c>
      <c r="D73" s="47" t="s">
        <v>18</v>
      </c>
      <c r="E73" s="49"/>
      <c r="F73" s="50">
        <v>148973</v>
      </c>
      <c r="G73" s="51">
        <f t="shared" si="3"/>
        <v>0</v>
      </c>
      <c r="H73" s="128"/>
      <c r="I73" s="1"/>
    </row>
    <row r="74" spans="2:10" ht="24" hidden="1" x14ac:dyDescent="0.2">
      <c r="B74" s="63" t="s">
        <v>128</v>
      </c>
      <c r="C74" s="67" t="s">
        <v>129</v>
      </c>
      <c r="D74" s="68" t="s">
        <v>18</v>
      </c>
      <c r="E74" s="49"/>
      <c r="F74" s="50">
        <v>283598</v>
      </c>
      <c r="G74" s="51">
        <f t="shared" si="3"/>
        <v>0</v>
      </c>
      <c r="H74" s="128"/>
      <c r="I74" s="1"/>
    </row>
    <row r="75" spans="2:10" hidden="1" x14ac:dyDescent="0.2">
      <c r="B75" s="63" t="s">
        <v>130</v>
      </c>
      <c r="C75" s="67" t="s">
        <v>131</v>
      </c>
      <c r="D75" s="68" t="s">
        <v>21</v>
      </c>
      <c r="E75" s="49"/>
      <c r="F75" s="50">
        <v>859653</v>
      </c>
      <c r="G75" s="51">
        <f t="shared" si="3"/>
        <v>0</v>
      </c>
      <c r="H75" s="128"/>
      <c r="I75" s="1"/>
    </row>
    <row r="76" spans="2:10" x14ac:dyDescent="0.2">
      <c r="B76" s="63" t="s">
        <v>132</v>
      </c>
      <c r="C76" s="69" t="s">
        <v>133</v>
      </c>
      <c r="D76" s="68" t="s">
        <v>21</v>
      </c>
      <c r="E76" s="49">
        <v>116.34</v>
      </c>
      <c r="F76" s="50">
        <v>909782</v>
      </c>
      <c r="G76" s="51">
        <f t="shared" si="3"/>
        <v>105844038</v>
      </c>
      <c r="H76" s="128"/>
      <c r="I76" s="1"/>
    </row>
    <row r="77" spans="2:10" ht="24" x14ac:dyDescent="0.2">
      <c r="B77" s="63" t="s">
        <v>134</v>
      </c>
      <c r="C77" s="48" t="s">
        <v>135</v>
      </c>
      <c r="D77" s="68" t="s">
        <v>18</v>
      </c>
      <c r="E77" s="49">
        <v>28.05</v>
      </c>
      <c r="F77" s="50">
        <v>176958</v>
      </c>
      <c r="G77" s="51">
        <f t="shared" si="3"/>
        <v>4963672</v>
      </c>
      <c r="H77" s="128"/>
      <c r="I77" s="1"/>
    </row>
    <row r="78" spans="2:10" ht="24" x14ac:dyDescent="0.2">
      <c r="B78" s="63" t="s">
        <v>136</v>
      </c>
      <c r="C78" s="48" t="s">
        <v>137</v>
      </c>
      <c r="D78" s="68" t="s">
        <v>18</v>
      </c>
      <c r="E78" s="49">
        <v>351.62</v>
      </c>
      <c r="F78" s="50">
        <v>373342</v>
      </c>
      <c r="G78" s="51">
        <f t="shared" si="3"/>
        <v>131274514</v>
      </c>
      <c r="H78" s="128"/>
      <c r="J78" s="34"/>
    </row>
    <row r="79" spans="2:10" ht="24" x14ac:dyDescent="0.2">
      <c r="B79" s="63" t="s">
        <v>138</v>
      </c>
      <c r="C79" s="48" t="s">
        <v>139</v>
      </c>
      <c r="D79" s="68" t="s">
        <v>18</v>
      </c>
      <c r="E79" s="49">
        <v>1135.634</v>
      </c>
      <c r="F79" s="50">
        <v>326181</v>
      </c>
      <c r="G79" s="51">
        <f t="shared" si="3"/>
        <v>370422234</v>
      </c>
      <c r="H79" s="128"/>
      <c r="I79" s="1"/>
      <c r="J79" s="34"/>
    </row>
    <row r="80" spans="2:10" ht="24" x14ac:dyDescent="0.2">
      <c r="B80" s="63" t="s">
        <v>140</v>
      </c>
      <c r="C80" s="48" t="s">
        <v>141</v>
      </c>
      <c r="D80" s="68" t="s">
        <v>18</v>
      </c>
      <c r="E80" s="49">
        <v>1106.8742999999999</v>
      </c>
      <c r="F80" s="50">
        <v>272914</v>
      </c>
      <c r="G80" s="51">
        <f t="shared" si="3"/>
        <v>302081493</v>
      </c>
      <c r="H80" s="128"/>
      <c r="I80" s="1"/>
    </row>
    <row r="81" spans="2:10" ht="24" x14ac:dyDescent="0.2">
      <c r="B81" s="63" t="s">
        <v>142</v>
      </c>
      <c r="C81" s="48" t="s">
        <v>3299</v>
      </c>
      <c r="D81" s="68" t="s">
        <v>143</v>
      </c>
      <c r="E81" s="49">
        <v>750.84999999999991</v>
      </c>
      <c r="F81" s="50">
        <v>322607</v>
      </c>
      <c r="G81" s="51">
        <f t="shared" si="3"/>
        <v>242229466</v>
      </c>
      <c r="H81" s="128"/>
      <c r="I81" s="1"/>
      <c r="J81" s="8"/>
    </row>
    <row r="82" spans="2:10" x14ac:dyDescent="0.2">
      <c r="B82" s="66" t="s">
        <v>144</v>
      </c>
      <c r="C82" s="42" t="s">
        <v>145</v>
      </c>
      <c r="D82" s="53"/>
      <c r="E82" s="44">
        <v>0</v>
      </c>
      <c r="F82" s="54"/>
      <c r="G82" s="55"/>
      <c r="H82" s="128"/>
      <c r="I82" s="1"/>
    </row>
    <row r="83" spans="2:10" hidden="1" x14ac:dyDescent="0.2">
      <c r="B83" s="63" t="s">
        <v>146</v>
      </c>
      <c r="C83" s="48" t="s">
        <v>147</v>
      </c>
      <c r="D83" s="47" t="s">
        <v>21</v>
      </c>
      <c r="E83" s="49"/>
      <c r="F83" s="50">
        <v>361471</v>
      </c>
      <c r="G83" s="51">
        <f t="shared" ref="G83:G102" si="4">+ROUND(F83*E83,0)</f>
        <v>0</v>
      </c>
      <c r="H83" s="128"/>
      <c r="I83" s="1"/>
    </row>
    <row r="84" spans="2:10" hidden="1" x14ac:dyDescent="0.2">
      <c r="B84" s="63" t="s">
        <v>148</v>
      </c>
      <c r="C84" s="48" t="s">
        <v>149</v>
      </c>
      <c r="D84" s="47" t="s">
        <v>9</v>
      </c>
      <c r="E84" s="49"/>
      <c r="F84" s="50">
        <v>29951</v>
      </c>
      <c r="G84" s="51">
        <f t="shared" si="4"/>
        <v>0</v>
      </c>
      <c r="H84" s="128"/>
      <c r="I84" s="1"/>
    </row>
    <row r="85" spans="2:10" ht="24" x14ac:dyDescent="0.2">
      <c r="B85" s="63" t="s">
        <v>150</v>
      </c>
      <c r="C85" s="48" t="s">
        <v>151</v>
      </c>
      <c r="D85" s="47" t="s">
        <v>152</v>
      </c>
      <c r="E85" s="49">
        <v>666</v>
      </c>
      <c r="F85" s="50">
        <v>125605</v>
      </c>
      <c r="G85" s="51">
        <f t="shared" si="4"/>
        <v>83652930</v>
      </c>
      <c r="H85" s="128"/>
      <c r="I85" s="1"/>
    </row>
    <row r="86" spans="2:10" ht="24" hidden="1" x14ac:dyDescent="0.2">
      <c r="B86" s="63" t="s">
        <v>153</v>
      </c>
      <c r="C86" s="72" t="s">
        <v>154</v>
      </c>
      <c r="D86" s="47" t="s">
        <v>152</v>
      </c>
      <c r="E86" s="49"/>
      <c r="F86" s="50">
        <v>175767</v>
      </c>
      <c r="G86" s="51">
        <f t="shared" si="4"/>
        <v>0</v>
      </c>
      <c r="H86" s="128"/>
      <c r="I86" s="1"/>
    </row>
    <row r="87" spans="2:10" ht="24" hidden="1" x14ac:dyDescent="0.2">
      <c r="B87" s="63" t="s">
        <v>155</v>
      </c>
      <c r="C87" s="70" t="s">
        <v>156</v>
      </c>
      <c r="D87" s="71" t="s">
        <v>152</v>
      </c>
      <c r="E87" s="49"/>
      <c r="F87" s="50">
        <v>246010</v>
      </c>
      <c r="G87" s="51">
        <f t="shared" si="4"/>
        <v>0</v>
      </c>
      <c r="H87" s="128"/>
      <c r="I87" s="1"/>
    </row>
    <row r="88" spans="2:10" ht="24" hidden="1" x14ac:dyDescent="0.2">
      <c r="B88" s="63" t="s">
        <v>157</v>
      </c>
      <c r="C88" s="72" t="s">
        <v>158</v>
      </c>
      <c r="D88" s="47" t="s">
        <v>152</v>
      </c>
      <c r="E88" s="49"/>
      <c r="F88" s="50">
        <v>306255</v>
      </c>
      <c r="G88" s="51">
        <f t="shared" si="4"/>
        <v>0</v>
      </c>
      <c r="H88" s="128"/>
      <c r="I88" s="1"/>
    </row>
    <row r="89" spans="2:10" ht="24" hidden="1" x14ac:dyDescent="0.2">
      <c r="B89" s="63" t="s">
        <v>159</v>
      </c>
      <c r="C89" s="72" t="s">
        <v>160</v>
      </c>
      <c r="D89" s="47" t="s">
        <v>152</v>
      </c>
      <c r="E89" s="49"/>
      <c r="F89" s="50">
        <v>388440</v>
      </c>
      <c r="G89" s="51">
        <f t="shared" si="4"/>
        <v>0</v>
      </c>
      <c r="H89" s="128"/>
      <c r="I89" s="1"/>
    </row>
    <row r="90" spans="2:10" ht="24" hidden="1" x14ac:dyDescent="0.2">
      <c r="B90" s="63" t="s">
        <v>161</v>
      </c>
      <c r="C90" s="72" t="s">
        <v>162</v>
      </c>
      <c r="D90" s="47" t="s">
        <v>152</v>
      </c>
      <c r="E90" s="49"/>
      <c r="F90" s="50">
        <v>470626</v>
      </c>
      <c r="G90" s="51">
        <f t="shared" si="4"/>
        <v>0</v>
      </c>
      <c r="H90" s="128"/>
      <c r="I90" s="1"/>
    </row>
    <row r="91" spans="2:10" ht="24" hidden="1" x14ac:dyDescent="0.2">
      <c r="B91" s="63" t="s">
        <v>163</v>
      </c>
      <c r="C91" s="73" t="s">
        <v>164</v>
      </c>
      <c r="D91" s="47" t="s">
        <v>152</v>
      </c>
      <c r="E91" s="49"/>
      <c r="F91" s="50">
        <v>524054</v>
      </c>
      <c r="G91" s="51">
        <f t="shared" si="4"/>
        <v>0</v>
      </c>
      <c r="H91" s="128"/>
      <c r="I91" s="1"/>
    </row>
    <row r="92" spans="2:10" hidden="1" x14ac:dyDescent="0.2">
      <c r="B92" s="63" t="s">
        <v>165</v>
      </c>
      <c r="C92" s="67" t="s">
        <v>166</v>
      </c>
      <c r="D92" s="68" t="s">
        <v>21</v>
      </c>
      <c r="E92" s="49"/>
      <c r="F92" s="50">
        <v>742866</v>
      </c>
      <c r="G92" s="51">
        <f t="shared" si="4"/>
        <v>0</v>
      </c>
      <c r="H92" s="128"/>
      <c r="I92" s="1"/>
    </row>
    <row r="93" spans="2:10" x14ac:dyDescent="0.2">
      <c r="B93" s="63" t="s">
        <v>167</v>
      </c>
      <c r="C93" s="48" t="s">
        <v>168</v>
      </c>
      <c r="D93" s="47" t="s">
        <v>21</v>
      </c>
      <c r="E93" s="49">
        <v>47.08</v>
      </c>
      <c r="F93" s="50">
        <v>773042</v>
      </c>
      <c r="G93" s="51">
        <f t="shared" si="4"/>
        <v>36394817</v>
      </c>
      <c r="H93" s="128"/>
      <c r="I93" s="1"/>
    </row>
    <row r="94" spans="2:10" hidden="1" x14ac:dyDescent="0.2">
      <c r="B94" s="63" t="s">
        <v>169</v>
      </c>
      <c r="C94" s="67" t="s">
        <v>170</v>
      </c>
      <c r="D94" s="68" t="s">
        <v>21</v>
      </c>
      <c r="E94" s="49"/>
      <c r="F94" s="50">
        <v>789697</v>
      </c>
      <c r="G94" s="51">
        <f t="shared" si="4"/>
        <v>0</v>
      </c>
      <c r="H94" s="128"/>
      <c r="I94" s="1"/>
    </row>
    <row r="95" spans="2:10" hidden="1" x14ac:dyDescent="0.2">
      <c r="B95" s="63" t="s">
        <v>171</v>
      </c>
      <c r="C95" s="67" t="s">
        <v>172</v>
      </c>
      <c r="D95" s="68" t="s">
        <v>21</v>
      </c>
      <c r="E95" s="49"/>
      <c r="F95" s="50">
        <v>807254</v>
      </c>
      <c r="G95" s="51">
        <f t="shared" si="4"/>
        <v>0</v>
      </c>
      <c r="H95" s="128"/>
      <c r="I95" s="1"/>
    </row>
    <row r="96" spans="2:10" hidden="1" x14ac:dyDescent="0.2">
      <c r="B96" s="63" t="s">
        <v>173</v>
      </c>
      <c r="C96" s="67" t="s">
        <v>174</v>
      </c>
      <c r="D96" s="68" t="s">
        <v>21</v>
      </c>
      <c r="E96" s="49"/>
      <c r="F96" s="50">
        <v>960752</v>
      </c>
      <c r="G96" s="51">
        <f t="shared" si="4"/>
        <v>0</v>
      </c>
      <c r="H96" s="128"/>
      <c r="I96" s="1"/>
    </row>
    <row r="97" spans="2:9" ht="72" hidden="1" x14ac:dyDescent="0.2">
      <c r="B97" s="63" t="s">
        <v>175</v>
      </c>
      <c r="C97" s="48" t="s">
        <v>176</v>
      </c>
      <c r="D97" s="47" t="s">
        <v>21</v>
      </c>
      <c r="E97" s="49"/>
      <c r="F97" s="50">
        <v>304434</v>
      </c>
      <c r="G97" s="51">
        <f t="shared" si="4"/>
        <v>0</v>
      </c>
      <c r="H97" s="128"/>
      <c r="I97" s="1"/>
    </row>
    <row r="98" spans="2:9" ht="72" hidden="1" x14ac:dyDescent="0.2">
      <c r="B98" s="63" t="s">
        <v>177</v>
      </c>
      <c r="C98" s="74" t="s">
        <v>3301</v>
      </c>
      <c r="D98" s="75" t="s">
        <v>21</v>
      </c>
      <c r="E98" s="227"/>
      <c r="F98" s="50">
        <v>351837</v>
      </c>
      <c r="G98" s="51">
        <f t="shared" si="4"/>
        <v>0</v>
      </c>
      <c r="H98" s="128"/>
      <c r="I98" s="1"/>
    </row>
    <row r="99" spans="2:9" x14ac:dyDescent="0.2">
      <c r="B99" s="63" t="s">
        <v>178</v>
      </c>
      <c r="C99" s="48" t="s">
        <v>179</v>
      </c>
      <c r="D99" s="47" t="s">
        <v>21</v>
      </c>
      <c r="E99" s="49">
        <v>1638.33</v>
      </c>
      <c r="F99" s="50">
        <v>1038763</v>
      </c>
      <c r="G99" s="51">
        <f t="shared" si="4"/>
        <v>1701836586</v>
      </c>
      <c r="H99" s="128"/>
      <c r="I99" s="1"/>
    </row>
    <row r="100" spans="2:9" ht="84" hidden="1" x14ac:dyDescent="0.2">
      <c r="B100" s="63" t="s">
        <v>180</v>
      </c>
      <c r="C100" s="70" t="s">
        <v>181</v>
      </c>
      <c r="D100" s="71" t="s">
        <v>182</v>
      </c>
      <c r="E100" s="49"/>
      <c r="F100" s="50">
        <v>938</v>
      </c>
      <c r="G100" s="51">
        <f t="shared" si="4"/>
        <v>0</v>
      </c>
      <c r="H100" s="128"/>
      <c r="I100" s="1"/>
    </row>
    <row r="101" spans="2:9" x14ac:dyDescent="0.2">
      <c r="B101" s="63" t="s">
        <v>183</v>
      </c>
      <c r="C101" s="77" t="s">
        <v>184</v>
      </c>
      <c r="D101" s="71" t="s">
        <v>21</v>
      </c>
      <c r="E101" s="49">
        <v>4402</v>
      </c>
      <c r="F101" s="50">
        <v>735562</v>
      </c>
      <c r="G101" s="51">
        <f t="shared" si="4"/>
        <v>3237943924</v>
      </c>
      <c r="H101" s="128"/>
      <c r="I101" s="1"/>
    </row>
    <row r="102" spans="2:9" ht="72" x14ac:dyDescent="0.2">
      <c r="B102" s="63" t="s">
        <v>3302</v>
      </c>
      <c r="C102" s="74" t="s">
        <v>3303</v>
      </c>
      <c r="D102" s="75" t="s">
        <v>21</v>
      </c>
      <c r="E102" s="227">
        <v>6043</v>
      </c>
      <c r="F102" s="50">
        <v>350235</v>
      </c>
      <c r="G102" s="51">
        <f t="shared" si="4"/>
        <v>2116470105</v>
      </c>
      <c r="H102" s="128"/>
      <c r="I102" s="1"/>
    </row>
    <row r="103" spans="2:9" x14ac:dyDescent="0.2">
      <c r="B103" s="66" t="s">
        <v>185</v>
      </c>
      <c r="C103" s="42" t="s">
        <v>186</v>
      </c>
      <c r="D103" s="53"/>
      <c r="E103" s="44">
        <v>0</v>
      </c>
      <c r="F103" s="54"/>
      <c r="G103" s="55"/>
      <c r="H103" s="128"/>
      <c r="I103" s="1"/>
    </row>
    <row r="104" spans="2:9" hidden="1" x14ac:dyDescent="0.2">
      <c r="B104" s="78" t="s">
        <v>187</v>
      </c>
      <c r="C104" s="48" t="s">
        <v>188</v>
      </c>
      <c r="D104" s="78" t="s">
        <v>21</v>
      </c>
      <c r="E104" s="49"/>
      <c r="F104" s="50">
        <v>209556</v>
      </c>
      <c r="G104" s="51">
        <f t="shared" ref="G104:G110" si="5">+ROUND(F104*E104,0)</f>
        <v>0</v>
      </c>
      <c r="H104" s="128"/>
      <c r="I104" s="1"/>
    </row>
    <row r="105" spans="2:9" ht="24" hidden="1" x14ac:dyDescent="0.2">
      <c r="B105" s="63" t="s">
        <v>189</v>
      </c>
      <c r="C105" s="48" t="s">
        <v>190</v>
      </c>
      <c r="D105" s="47" t="s">
        <v>152</v>
      </c>
      <c r="E105" s="49"/>
      <c r="F105" s="50">
        <v>128174</v>
      </c>
      <c r="G105" s="51">
        <f t="shared" si="5"/>
        <v>0</v>
      </c>
      <c r="H105" s="128"/>
      <c r="I105" s="1"/>
    </row>
    <row r="106" spans="2:9" hidden="1" x14ac:dyDescent="0.2">
      <c r="B106" s="78" t="s">
        <v>191</v>
      </c>
      <c r="C106" s="48" t="s">
        <v>192</v>
      </c>
      <c r="D106" s="47" t="s">
        <v>152</v>
      </c>
      <c r="E106" s="49"/>
      <c r="F106" s="50">
        <v>66821</v>
      </c>
      <c r="G106" s="51">
        <f t="shared" si="5"/>
        <v>0</v>
      </c>
      <c r="H106" s="128"/>
      <c r="I106" s="1"/>
    </row>
    <row r="107" spans="2:9" ht="24" x14ac:dyDescent="0.2">
      <c r="B107" s="63" t="s">
        <v>193</v>
      </c>
      <c r="C107" s="48" t="s">
        <v>194</v>
      </c>
      <c r="D107" s="47" t="s">
        <v>21</v>
      </c>
      <c r="E107" s="49">
        <v>69.569999999999993</v>
      </c>
      <c r="F107" s="50">
        <v>157242</v>
      </c>
      <c r="G107" s="51">
        <f t="shared" si="5"/>
        <v>10939326</v>
      </c>
      <c r="H107" s="128"/>
      <c r="I107" s="1"/>
    </row>
    <row r="108" spans="2:9" hidden="1" x14ac:dyDescent="0.2">
      <c r="B108" s="78" t="s">
        <v>195</v>
      </c>
      <c r="C108" s="48" t="s">
        <v>196</v>
      </c>
      <c r="D108" s="47" t="s">
        <v>152</v>
      </c>
      <c r="E108" s="49"/>
      <c r="F108" s="50">
        <v>184060</v>
      </c>
      <c r="G108" s="51">
        <f t="shared" si="5"/>
        <v>0</v>
      </c>
      <c r="H108" s="128"/>
      <c r="I108" s="1"/>
    </row>
    <row r="109" spans="2:9" hidden="1" x14ac:dyDescent="0.2">
      <c r="B109" s="63" t="s">
        <v>197</v>
      </c>
      <c r="C109" s="48" t="s">
        <v>198</v>
      </c>
      <c r="D109" s="47" t="s">
        <v>152</v>
      </c>
      <c r="E109" s="49"/>
      <c r="F109" s="50">
        <v>44849</v>
      </c>
      <c r="G109" s="51">
        <f t="shared" si="5"/>
        <v>0</v>
      </c>
      <c r="H109" s="128"/>
      <c r="I109" s="1"/>
    </row>
    <row r="110" spans="2:9" x14ac:dyDescent="0.2">
      <c r="B110" s="78" t="s">
        <v>199</v>
      </c>
      <c r="C110" s="77" t="s">
        <v>200</v>
      </c>
      <c r="D110" s="71" t="s">
        <v>18</v>
      </c>
      <c r="E110" s="49">
        <v>222.77</v>
      </c>
      <c r="F110" s="50">
        <v>13132</v>
      </c>
      <c r="G110" s="51">
        <f t="shared" si="5"/>
        <v>2925416</v>
      </c>
      <c r="H110" s="128"/>
      <c r="I110" s="1"/>
    </row>
    <row r="111" spans="2:9" x14ac:dyDescent="0.2">
      <c r="B111" s="35">
        <v>3</v>
      </c>
      <c r="C111" s="79" t="s">
        <v>201</v>
      </c>
      <c r="D111" s="80"/>
      <c r="E111" s="81">
        <v>0</v>
      </c>
      <c r="F111" s="38"/>
      <c r="G111" s="39"/>
      <c r="H111" s="128"/>
    </row>
    <row r="112" spans="2:9" x14ac:dyDescent="0.2">
      <c r="B112" s="41" t="s">
        <v>202</v>
      </c>
      <c r="C112" s="42" t="s">
        <v>203</v>
      </c>
      <c r="D112" s="82"/>
      <c r="E112" s="83">
        <v>0</v>
      </c>
      <c r="F112" s="54"/>
      <c r="G112" s="55"/>
      <c r="H112" s="128"/>
      <c r="I112" s="1"/>
    </row>
    <row r="113" spans="2:9" ht="24" x14ac:dyDescent="0.2">
      <c r="B113" s="63" t="s">
        <v>204</v>
      </c>
      <c r="C113" s="65" t="s">
        <v>205</v>
      </c>
      <c r="D113" s="47" t="s">
        <v>152</v>
      </c>
      <c r="E113" s="49">
        <v>509</v>
      </c>
      <c r="F113" s="50">
        <v>14106</v>
      </c>
      <c r="G113" s="51">
        <f t="shared" ref="G113:G116" si="6">+ROUND(F113*E113,0)</f>
        <v>7179954</v>
      </c>
      <c r="H113" s="128"/>
      <c r="I113" s="1"/>
    </row>
    <row r="114" spans="2:9" ht="24" hidden="1" x14ac:dyDescent="0.2">
      <c r="B114" s="63" t="s">
        <v>206</v>
      </c>
      <c r="C114" s="65" t="s">
        <v>207</v>
      </c>
      <c r="D114" s="47" t="s">
        <v>152</v>
      </c>
      <c r="E114" s="49"/>
      <c r="F114" s="50">
        <v>51289</v>
      </c>
      <c r="G114" s="51">
        <f t="shared" si="6"/>
        <v>0</v>
      </c>
      <c r="H114" s="128"/>
      <c r="I114" s="1"/>
    </row>
    <row r="115" spans="2:9" ht="24" x14ac:dyDescent="0.2">
      <c r="B115" s="63" t="s">
        <v>208</v>
      </c>
      <c r="C115" s="65" t="s">
        <v>209</v>
      </c>
      <c r="D115" s="47" t="s">
        <v>152</v>
      </c>
      <c r="E115" s="49">
        <v>139</v>
      </c>
      <c r="F115" s="50">
        <v>21681</v>
      </c>
      <c r="G115" s="51">
        <f t="shared" si="6"/>
        <v>3013659</v>
      </c>
      <c r="H115" s="128"/>
      <c r="I115" s="1"/>
    </row>
    <row r="116" spans="2:9" ht="24" x14ac:dyDescent="0.2">
      <c r="B116" s="63" t="s">
        <v>210</v>
      </c>
      <c r="C116" s="65" t="s">
        <v>211</v>
      </c>
      <c r="D116" s="47" t="s">
        <v>152</v>
      </c>
      <c r="E116" s="49">
        <v>110</v>
      </c>
      <c r="F116" s="50">
        <v>31020</v>
      </c>
      <c r="G116" s="51">
        <f t="shared" si="6"/>
        <v>3412200</v>
      </c>
      <c r="H116" s="128"/>
      <c r="I116" s="1"/>
    </row>
    <row r="117" spans="2:9" x14ac:dyDescent="0.2">
      <c r="B117" s="66" t="s">
        <v>212</v>
      </c>
      <c r="C117" s="42" t="s">
        <v>213</v>
      </c>
      <c r="D117" s="53"/>
      <c r="E117" s="44">
        <v>0</v>
      </c>
      <c r="F117" s="54"/>
      <c r="G117" s="55"/>
      <c r="H117" s="128"/>
      <c r="I117" s="1"/>
    </row>
    <row r="118" spans="2:9" ht="24" x14ac:dyDescent="0.2">
      <c r="B118" s="63" t="s">
        <v>214</v>
      </c>
      <c r="C118" s="48" t="s">
        <v>215</v>
      </c>
      <c r="D118" s="47" t="s">
        <v>152</v>
      </c>
      <c r="E118" s="49">
        <v>348</v>
      </c>
      <c r="F118" s="50">
        <v>30539</v>
      </c>
      <c r="G118" s="51">
        <f t="shared" ref="G118:G135" si="7">+ROUND(F118*E118,0)</f>
        <v>10627572</v>
      </c>
      <c r="H118" s="128"/>
      <c r="I118" s="1"/>
    </row>
    <row r="119" spans="2:9" ht="24" x14ac:dyDescent="0.2">
      <c r="B119" s="63" t="s">
        <v>216</v>
      </c>
      <c r="C119" s="65" t="s">
        <v>217</v>
      </c>
      <c r="D119" s="47" t="s">
        <v>152</v>
      </c>
      <c r="E119" s="49">
        <v>168</v>
      </c>
      <c r="F119" s="50">
        <v>40465</v>
      </c>
      <c r="G119" s="51">
        <f t="shared" si="7"/>
        <v>6798120</v>
      </c>
      <c r="H119" s="128"/>
      <c r="I119" s="1"/>
    </row>
    <row r="120" spans="2:9" ht="24" x14ac:dyDescent="0.2">
      <c r="B120" s="63" t="s">
        <v>218</v>
      </c>
      <c r="C120" s="65" t="s">
        <v>219</v>
      </c>
      <c r="D120" s="47" t="s">
        <v>152</v>
      </c>
      <c r="E120" s="49">
        <v>691</v>
      </c>
      <c r="F120" s="50">
        <v>55432</v>
      </c>
      <c r="G120" s="51">
        <f t="shared" si="7"/>
        <v>38303512</v>
      </c>
      <c r="H120" s="128"/>
      <c r="I120" s="1"/>
    </row>
    <row r="121" spans="2:9" ht="24" x14ac:dyDescent="0.2">
      <c r="B121" s="63" t="s">
        <v>220</v>
      </c>
      <c r="C121" s="65" t="s">
        <v>221</v>
      </c>
      <c r="D121" s="47" t="s">
        <v>152</v>
      </c>
      <c r="E121" s="49">
        <v>845</v>
      </c>
      <c r="F121" s="50">
        <v>147764</v>
      </c>
      <c r="G121" s="51">
        <f t="shared" si="7"/>
        <v>124860580</v>
      </c>
      <c r="H121" s="128"/>
      <c r="I121" s="1"/>
    </row>
    <row r="122" spans="2:9" ht="24" hidden="1" x14ac:dyDescent="0.2">
      <c r="B122" s="63" t="s">
        <v>222</v>
      </c>
      <c r="C122" s="48" t="s">
        <v>223</v>
      </c>
      <c r="D122" s="47" t="s">
        <v>9</v>
      </c>
      <c r="E122" s="49"/>
      <c r="F122" s="50">
        <v>73967</v>
      </c>
      <c r="G122" s="51">
        <f t="shared" si="7"/>
        <v>0</v>
      </c>
      <c r="H122" s="128"/>
      <c r="I122" s="1"/>
    </row>
    <row r="123" spans="2:9" ht="24" hidden="1" x14ac:dyDescent="0.2">
      <c r="B123" s="63" t="s">
        <v>224</v>
      </c>
      <c r="C123" s="48" t="s">
        <v>225</v>
      </c>
      <c r="D123" s="47" t="s">
        <v>9</v>
      </c>
      <c r="E123" s="49"/>
      <c r="F123" s="50">
        <v>102004</v>
      </c>
      <c r="G123" s="51">
        <f t="shared" si="7"/>
        <v>0</v>
      </c>
      <c r="H123" s="128"/>
      <c r="I123" s="1"/>
    </row>
    <row r="124" spans="2:9" hidden="1" x14ac:dyDescent="0.2">
      <c r="B124" s="63" t="s">
        <v>226</v>
      </c>
      <c r="C124" s="65" t="s">
        <v>227</v>
      </c>
      <c r="D124" s="47" t="s">
        <v>152</v>
      </c>
      <c r="E124" s="49"/>
      <c r="F124" s="50">
        <v>29513</v>
      </c>
      <c r="G124" s="51">
        <f t="shared" si="7"/>
        <v>0</v>
      </c>
      <c r="H124" s="128"/>
      <c r="I124" s="1"/>
    </row>
    <row r="125" spans="2:9" hidden="1" x14ac:dyDescent="0.2">
      <c r="B125" s="63" t="s">
        <v>228</v>
      </c>
      <c r="C125" s="65" t="s">
        <v>229</v>
      </c>
      <c r="D125" s="47" t="s">
        <v>152</v>
      </c>
      <c r="E125" s="49"/>
      <c r="F125" s="50">
        <v>66596</v>
      </c>
      <c r="G125" s="51">
        <f t="shared" si="7"/>
        <v>0</v>
      </c>
      <c r="H125" s="128"/>
      <c r="I125" s="1"/>
    </row>
    <row r="126" spans="2:9" hidden="1" x14ac:dyDescent="0.2">
      <c r="B126" s="63" t="s">
        <v>230</v>
      </c>
      <c r="C126" s="65" t="s">
        <v>231</v>
      </c>
      <c r="D126" s="47" t="s">
        <v>152</v>
      </c>
      <c r="E126" s="49"/>
      <c r="F126" s="50">
        <v>78358</v>
      </c>
      <c r="G126" s="51">
        <f t="shared" si="7"/>
        <v>0</v>
      </c>
      <c r="H126" s="128"/>
      <c r="I126" s="1"/>
    </row>
    <row r="127" spans="2:9" hidden="1" x14ac:dyDescent="0.2">
      <c r="B127" s="63" t="s">
        <v>232</v>
      </c>
      <c r="C127" s="65" t="s">
        <v>233</v>
      </c>
      <c r="D127" s="47" t="s">
        <v>152</v>
      </c>
      <c r="E127" s="49"/>
      <c r="F127" s="50">
        <v>120280</v>
      </c>
      <c r="G127" s="51">
        <f t="shared" si="7"/>
        <v>0</v>
      </c>
      <c r="H127" s="128"/>
      <c r="I127" s="1"/>
    </row>
    <row r="128" spans="2:9" hidden="1" x14ac:dyDescent="0.2">
      <c r="B128" s="63" t="s">
        <v>234</v>
      </c>
      <c r="C128" s="65" t="s">
        <v>235</v>
      </c>
      <c r="D128" s="47" t="s">
        <v>152</v>
      </c>
      <c r="E128" s="49"/>
      <c r="F128" s="50">
        <v>184344</v>
      </c>
      <c r="G128" s="51">
        <f t="shared" si="7"/>
        <v>0</v>
      </c>
      <c r="H128" s="128"/>
      <c r="I128" s="1"/>
    </row>
    <row r="129" spans="2:9" hidden="1" x14ac:dyDescent="0.2">
      <c r="B129" s="63" t="s">
        <v>236</v>
      </c>
      <c r="C129" s="65" t="s">
        <v>237</v>
      </c>
      <c r="D129" s="47" t="s">
        <v>152</v>
      </c>
      <c r="E129" s="49"/>
      <c r="F129" s="50">
        <v>218043</v>
      </c>
      <c r="G129" s="51">
        <f t="shared" si="7"/>
        <v>0</v>
      </c>
      <c r="H129" s="128"/>
      <c r="I129" s="1"/>
    </row>
    <row r="130" spans="2:9" hidden="1" x14ac:dyDescent="0.2">
      <c r="B130" s="63" t="s">
        <v>238</v>
      </c>
      <c r="C130" s="65" t="s">
        <v>239</v>
      </c>
      <c r="D130" s="47" t="s">
        <v>152</v>
      </c>
      <c r="E130" s="49"/>
      <c r="F130" s="50">
        <v>341648</v>
      </c>
      <c r="G130" s="51">
        <f t="shared" si="7"/>
        <v>0</v>
      </c>
      <c r="H130" s="128"/>
      <c r="I130" s="1"/>
    </row>
    <row r="131" spans="2:9" hidden="1" x14ac:dyDescent="0.2">
      <c r="B131" s="84" t="s">
        <v>240</v>
      </c>
      <c r="C131" s="60" t="s">
        <v>241</v>
      </c>
      <c r="D131" s="85"/>
      <c r="E131" s="49"/>
      <c r="F131" s="50">
        <v>0</v>
      </c>
      <c r="G131" s="51">
        <f t="shared" si="7"/>
        <v>0</v>
      </c>
      <c r="H131" s="128"/>
      <c r="I131" s="1"/>
    </row>
    <row r="132" spans="2:9" x14ac:dyDescent="0.2">
      <c r="B132" s="63" t="s">
        <v>242</v>
      </c>
      <c r="C132" s="48" t="s">
        <v>243</v>
      </c>
      <c r="D132" s="47" t="s">
        <v>21</v>
      </c>
      <c r="E132" s="49">
        <v>54.79</v>
      </c>
      <c r="F132" s="50">
        <v>144270</v>
      </c>
      <c r="G132" s="51">
        <f t="shared" si="7"/>
        <v>7904553</v>
      </c>
      <c r="H132" s="128"/>
      <c r="I132" s="1"/>
    </row>
    <row r="133" spans="2:9" ht="24" hidden="1" x14ac:dyDescent="0.2">
      <c r="B133" s="63" t="s">
        <v>244</v>
      </c>
      <c r="C133" s="86" t="s">
        <v>245</v>
      </c>
      <c r="D133" s="47" t="s">
        <v>152</v>
      </c>
      <c r="E133" s="49"/>
      <c r="F133" s="50">
        <v>84393</v>
      </c>
      <c r="G133" s="51">
        <f t="shared" si="7"/>
        <v>0</v>
      </c>
      <c r="H133" s="128"/>
      <c r="I133" s="1"/>
    </row>
    <row r="134" spans="2:9" hidden="1" x14ac:dyDescent="0.2">
      <c r="B134" s="63" t="s">
        <v>246</v>
      </c>
      <c r="C134" s="86" t="s">
        <v>247</v>
      </c>
      <c r="D134" s="47" t="s">
        <v>18</v>
      </c>
      <c r="E134" s="49"/>
      <c r="F134" s="50">
        <v>5889</v>
      </c>
      <c r="G134" s="51">
        <f t="shared" si="7"/>
        <v>0</v>
      </c>
      <c r="H134" s="128"/>
      <c r="I134" s="1"/>
    </row>
    <row r="135" spans="2:9" hidden="1" x14ac:dyDescent="0.2">
      <c r="B135" s="63" t="s">
        <v>248</v>
      </c>
      <c r="C135" s="86" t="s">
        <v>249</v>
      </c>
      <c r="D135" s="47" t="s">
        <v>18</v>
      </c>
      <c r="E135" s="49"/>
      <c r="F135" s="50">
        <v>11059</v>
      </c>
      <c r="G135" s="51">
        <f t="shared" si="7"/>
        <v>0</v>
      </c>
      <c r="H135" s="128"/>
      <c r="I135" s="1"/>
    </row>
    <row r="136" spans="2:9" x14ac:dyDescent="0.2">
      <c r="B136" s="84" t="s">
        <v>250</v>
      </c>
      <c r="C136" s="60" t="s">
        <v>251</v>
      </c>
      <c r="D136" s="85"/>
      <c r="E136" s="87"/>
      <c r="F136" s="50"/>
      <c r="G136" s="88"/>
      <c r="H136" s="128"/>
      <c r="I136" s="1"/>
    </row>
    <row r="137" spans="2:9" ht="24" hidden="1" x14ac:dyDescent="0.2">
      <c r="B137" s="63" t="s">
        <v>252</v>
      </c>
      <c r="C137" s="48" t="s">
        <v>253</v>
      </c>
      <c r="D137" s="47" t="s">
        <v>9</v>
      </c>
      <c r="E137" s="49"/>
      <c r="F137" s="50">
        <v>366652</v>
      </c>
      <c r="G137" s="51">
        <f t="shared" ref="G137:G148" si="8">+ROUND(F137*E137,0)</f>
        <v>0</v>
      </c>
      <c r="H137" s="128"/>
      <c r="I137" s="1"/>
    </row>
    <row r="138" spans="2:9" ht="24" hidden="1" x14ac:dyDescent="0.2">
      <c r="B138" s="63" t="s">
        <v>254</v>
      </c>
      <c r="C138" s="48" t="s">
        <v>255</v>
      </c>
      <c r="D138" s="47" t="s">
        <v>9</v>
      </c>
      <c r="E138" s="49"/>
      <c r="F138" s="50">
        <v>503071</v>
      </c>
      <c r="G138" s="51">
        <f t="shared" si="8"/>
        <v>0</v>
      </c>
      <c r="H138" s="128"/>
      <c r="I138" s="1"/>
    </row>
    <row r="139" spans="2:9" ht="24" hidden="1" x14ac:dyDescent="0.2">
      <c r="B139" s="63" t="s">
        <v>256</v>
      </c>
      <c r="C139" s="48" t="s">
        <v>257</v>
      </c>
      <c r="D139" s="47" t="s">
        <v>9</v>
      </c>
      <c r="E139" s="49"/>
      <c r="F139" s="50">
        <v>655254</v>
      </c>
      <c r="G139" s="51">
        <f t="shared" si="8"/>
        <v>0</v>
      </c>
      <c r="H139" s="128"/>
      <c r="I139" s="1"/>
    </row>
    <row r="140" spans="2:9" ht="24" hidden="1" x14ac:dyDescent="0.2">
      <c r="B140" s="63" t="s">
        <v>258</v>
      </c>
      <c r="C140" s="48" t="s">
        <v>259</v>
      </c>
      <c r="D140" s="47" t="s">
        <v>9</v>
      </c>
      <c r="E140" s="49"/>
      <c r="F140" s="50">
        <v>928465</v>
      </c>
      <c r="G140" s="51">
        <f t="shared" si="8"/>
        <v>0</v>
      </c>
      <c r="H140" s="128"/>
      <c r="I140" s="1"/>
    </row>
    <row r="141" spans="2:9" ht="24" x14ac:dyDescent="0.2">
      <c r="B141" s="63" t="s">
        <v>260</v>
      </c>
      <c r="C141" s="48" t="s">
        <v>261</v>
      </c>
      <c r="D141" s="47" t="s">
        <v>262</v>
      </c>
      <c r="E141" s="49">
        <v>2</v>
      </c>
      <c r="F141" s="50">
        <v>702878</v>
      </c>
      <c r="G141" s="51">
        <f t="shared" si="8"/>
        <v>1405756</v>
      </c>
      <c r="H141" s="128"/>
      <c r="I141" s="1"/>
    </row>
    <row r="142" spans="2:9" ht="24" hidden="1" x14ac:dyDescent="0.2">
      <c r="B142" s="63" t="s">
        <v>263</v>
      </c>
      <c r="C142" s="48" t="s">
        <v>264</v>
      </c>
      <c r="D142" s="47" t="s">
        <v>9</v>
      </c>
      <c r="E142" s="49"/>
      <c r="F142" s="50">
        <v>661465</v>
      </c>
      <c r="G142" s="51">
        <f t="shared" si="8"/>
        <v>0</v>
      </c>
      <c r="H142" s="128"/>
      <c r="I142" s="1"/>
    </row>
    <row r="143" spans="2:9" ht="24" hidden="1" x14ac:dyDescent="0.2">
      <c r="B143" s="63" t="s">
        <v>265</v>
      </c>
      <c r="C143" s="48" t="s">
        <v>266</v>
      </c>
      <c r="D143" s="47" t="s">
        <v>152</v>
      </c>
      <c r="E143" s="49"/>
      <c r="F143" s="50">
        <v>644564</v>
      </c>
      <c r="G143" s="51">
        <f t="shared" si="8"/>
        <v>0</v>
      </c>
      <c r="H143" s="128"/>
      <c r="I143" s="1"/>
    </row>
    <row r="144" spans="2:9" ht="24" x14ac:dyDescent="0.2">
      <c r="B144" s="63" t="s">
        <v>267</v>
      </c>
      <c r="C144" s="48" t="s">
        <v>268</v>
      </c>
      <c r="D144" s="47" t="s">
        <v>152</v>
      </c>
      <c r="E144" s="49">
        <v>147.19999999999999</v>
      </c>
      <c r="F144" s="50">
        <v>874055</v>
      </c>
      <c r="G144" s="51">
        <f t="shared" si="8"/>
        <v>128660896</v>
      </c>
      <c r="H144" s="128"/>
      <c r="I144" s="1"/>
    </row>
    <row r="145" spans="2:9" ht="24" x14ac:dyDescent="0.2">
      <c r="B145" s="63" t="s">
        <v>269</v>
      </c>
      <c r="C145" s="48" t="s">
        <v>270</v>
      </c>
      <c r="D145" s="47" t="s">
        <v>262</v>
      </c>
      <c r="E145" s="49">
        <v>64</v>
      </c>
      <c r="F145" s="50">
        <v>880867</v>
      </c>
      <c r="G145" s="51">
        <f t="shared" si="8"/>
        <v>56375488</v>
      </c>
      <c r="H145" s="128"/>
      <c r="I145" s="1"/>
    </row>
    <row r="146" spans="2:9" ht="24" hidden="1" x14ac:dyDescent="0.2">
      <c r="B146" s="63" t="s">
        <v>271</v>
      </c>
      <c r="C146" s="48" t="s">
        <v>272</v>
      </c>
      <c r="D146" s="47" t="s">
        <v>9</v>
      </c>
      <c r="E146" s="49"/>
      <c r="F146" s="50">
        <v>2410113</v>
      </c>
      <c r="G146" s="51">
        <f t="shared" si="8"/>
        <v>0</v>
      </c>
      <c r="H146" s="128"/>
      <c r="I146" s="1"/>
    </row>
    <row r="147" spans="2:9" x14ac:dyDescent="0.2">
      <c r="B147" s="63" t="s">
        <v>273</v>
      </c>
      <c r="C147" s="48" t="s">
        <v>274</v>
      </c>
      <c r="D147" s="47" t="s">
        <v>262</v>
      </c>
      <c r="E147" s="49">
        <v>1</v>
      </c>
      <c r="F147" s="50">
        <v>493066</v>
      </c>
      <c r="G147" s="51">
        <f t="shared" si="8"/>
        <v>493066</v>
      </c>
      <c r="H147" s="128"/>
      <c r="I147" s="1"/>
    </row>
    <row r="148" spans="2:9" x14ac:dyDescent="0.2">
      <c r="B148" s="63" t="s">
        <v>275</v>
      </c>
      <c r="C148" s="48" t="s">
        <v>276</v>
      </c>
      <c r="D148" s="47" t="s">
        <v>262</v>
      </c>
      <c r="E148" s="49">
        <v>18</v>
      </c>
      <c r="F148" s="50">
        <v>646438</v>
      </c>
      <c r="G148" s="51">
        <f t="shared" si="8"/>
        <v>11635884</v>
      </c>
      <c r="H148" s="128"/>
      <c r="I148" s="1"/>
    </row>
    <row r="149" spans="2:9" x14ac:dyDescent="0.2">
      <c r="B149" s="66" t="s">
        <v>277</v>
      </c>
      <c r="C149" s="42" t="s">
        <v>278</v>
      </c>
      <c r="D149" s="53"/>
      <c r="E149" s="44">
        <v>0</v>
      </c>
      <c r="F149" s="54"/>
      <c r="G149" s="55"/>
      <c r="H149" s="128"/>
      <c r="I149" s="1"/>
    </row>
    <row r="150" spans="2:9" hidden="1" x14ac:dyDescent="0.2">
      <c r="B150" s="63" t="s">
        <v>279</v>
      </c>
      <c r="C150" s="48" t="s">
        <v>280</v>
      </c>
      <c r="D150" s="47" t="s">
        <v>9</v>
      </c>
      <c r="E150" s="49"/>
      <c r="F150" s="50">
        <v>168133</v>
      </c>
      <c r="G150" s="51">
        <f t="shared" ref="G150:G151" si="9">+ROUND(F150*E150,0)</f>
        <v>0</v>
      </c>
      <c r="H150" s="128"/>
      <c r="I150" s="1"/>
    </row>
    <row r="151" spans="2:9" x14ac:dyDescent="0.2">
      <c r="B151" s="63" t="s">
        <v>281</v>
      </c>
      <c r="C151" s="65" t="s">
        <v>282</v>
      </c>
      <c r="D151" s="47" t="s">
        <v>152</v>
      </c>
      <c r="E151" s="49">
        <v>50.6</v>
      </c>
      <c r="F151" s="50">
        <v>83928</v>
      </c>
      <c r="G151" s="51">
        <f t="shared" si="9"/>
        <v>4246757</v>
      </c>
      <c r="H151" s="128"/>
      <c r="I151" s="1"/>
    </row>
    <row r="152" spans="2:9" x14ac:dyDescent="0.2">
      <c r="B152" s="35">
        <v>4</v>
      </c>
      <c r="C152" s="36" t="s">
        <v>283</v>
      </c>
      <c r="D152" s="35"/>
      <c r="E152" s="89">
        <v>0</v>
      </c>
      <c r="F152" s="38"/>
      <c r="G152" s="39"/>
      <c r="H152" s="128"/>
    </row>
    <row r="153" spans="2:9" ht="24" x14ac:dyDescent="0.2">
      <c r="B153" s="41" t="s">
        <v>284</v>
      </c>
      <c r="C153" s="42" t="s">
        <v>285</v>
      </c>
      <c r="D153" s="43"/>
      <c r="E153" s="44">
        <v>0</v>
      </c>
      <c r="F153" s="54"/>
      <c r="G153" s="55"/>
      <c r="H153" s="128"/>
      <c r="I153" s="1"/>
    </row>
    <row r="154" spans="2:9" x14ac:dyDescent="0.2">
      <c r="B154" s="63" t="s">
        <v>286</v>
      </c>
      <c r="C154" s="67" t="s">
        <v>287</v>
      </c>
      <c r="D154" s="68" t="s">
        <v>21</v>
      </c>
      <c r="E154" s="49">
        <v>11.23</v>
      </c>
      <c r="F154" s="50">
        <v>1050513</v>
      </c>
      <c r="G154" s="51">
        <f t="shared" ref="G154:G174" si="10">+ROUND(F154*E154,0)</f>
        <v>11797261</v>
      </c>
      <c r="H154" s="128"/>
      <c r="I154" s="1"/>
    </row>
    <row r="155" spans="2:9" hidden="1" x14ac:dyDescent="0.2">
      <c r="B155" s="63" t="s">
        <v>288</v>
      </c>
      <c r="C155" s="67" t="s">
        <v>289</v>
      </c>
      <c r="D155" s="68" t="s">
        <v>21</v>
      </c>
      <c r="E155" s="49"/>
      <c r="F155" s="50">
        <v>1072361</v>
      </c>
      <c r="G155" s="51">
        <f t="shared" si="10"/>
        <v>0</v>
      </c>
      <c r="H155" s="128"/>
      <c r="I155" s="1"/>
    </row>
    <row r="156" spans="2:9" x14ac:dyDescent="0.2">
      <c r="B156" s="63" t="s">
        <v>290</v>
      </c>
      <c r="C156" s="67" t="s">
        <v>291</v>
      </c>
      <c r="D156" s="68" t="s">
        <v>21</v>
      </c>
      <c r="E156" s="49">
        <v>225.32</v>
      </c>
      <c r="F156" s="50">
        <v>1092222</v>
      </c>
      <c r="G156" s="51">
        <f t="shared" si="10"/>
        <v>246099461</v>
      </c>
      <c r="H156" s="128"/>
      <c r="I156" s="1"/>
    </row>
    <row r="157" spans="2:9" hidden="1" x14ac:dyDescent="0.2">
      <c r="B157" s="63" t="s">
        <v>292</v>
      </c>
      <c r="C157" s="67" t="s">
        <v>293</v>
      </c>
      <c r="D157" s="68" t="s">
        <v>21</v>
      </c>
      <c r="E157" s="49"/>
      <c r="F157" s="50">
        <v>1131019</v>
      </c>
      <c r="G157" s="51">
        <f t="shared" si="10"/>
        <v>0</v>
      </c>
      <c r="H157" s="128"/>
      <c r="I157" s="1"/>
    </row>
    <row r="158" spans="2:9" x14ac:dyDescent="0.2">
      <c r="B158" s="63" t="s">
        <v>294</v>
      </c>
      <c r="C158" s="67" t="s">
        <v>295</v>
      </c>
      <c r="D158" s="68" t="s">
        <v>21</v>
      </c>
      <c r="E158" s="49">
        <v>117.07</v>
      </c>
      <c r="F158" s="50">
        <v>1057975</v>
      </c>
      <c r="G158" s="51">
        <f t="shared" si="10"/>
        <v>123857133</v>
      </c>
      <c r="H158" s="128"/>
      <c r="I158" s="1"/>
    </row>
    <row r="159" spans="2:9" hidden="1" x14ac:dyDescent="0.2">
      <c r="B159" s="63" t="s">
        <v>296</v>
      </c>
      <c r="C159" s="67" t="s">
        <v>297</v>
      </c>
      <c r="D159" s="68" t="s">
        <v>21</v>
      </c>
      <c r="E159" s="49"/>
      <c r="F159" s="50">
        <v>1079823</v>
      </c>
      <c r="G159" s="51">
        <f t="shared" si="10"/>
        <v>0</v>
      </c>
      <c r="H159" s="128"/>
      <c r="I159" s="1"/>
    </row>
    <row r="160" spans="2:9" hidden="1" x14ac:dyDescent="0.2">
      <c r="B160" s="63" t="s">
        <v>298</v>
      </c>
      <c r="C160" s="67" t="s">
        <v>299</v>
      </c>
      <c r="D160" s="68" t="s">
        <v>21</v>
      </c>
      <c r="E160" s="49"/>
      <c r="F160" s="50">
        <v>1099685</v>
      </c>
      <c r="G160" s="51">
        <f t="shared" si="10"/>
        <v>0</v>
      </c>
      <c r="H160" s="128"/>
      <c r="I160" s="1"/>
    </row>
    <row r="161" spans="2:9" x14ac:dyDescent="0.2">
      <c r="B161" s="63" t="s">
        <v>300</v>
      </c>
      <c r="C161" s="67" t="s">
        <v>301</v>
      </c>
      <c r="D161" s="68" t="s">
        <v>21</v>
      </c>
      <c r="E161" s="49">
        <v>22.46</v>
      </c>
      <c r="F161" s="50">
        <v>1107934</v>
      </c>
      <c r="G161" s="51">
        <f t="shared" si="10"/>
        <v>24884198</v>
      </c>
      <c r="H161" s="128"/>
      <c r="I161" s="1"/>
    </row>
    <row r="162" spans="2:9" hidden="1" x14ac:dyDescent="0.2">
      <c r="B162" s="63" t="s">
        <v>302</v>
      </c>
      <c r="C162" s="67" t="s">
        <v>303</v>
      </c>
      <c r="D162" s="68" t="s">
        <v>21</v>
      </c>
      <c r="E162" s="49"/>
      <c r="F162" s="50">
        <v>1127796</v>
      </c>
      <c r="G162" s="51">
        <f t="shared" si="10"/>
        <v>0</v>
      </c>
      <c r="H162" s="128"/>
      <c r="I162" s="1"/>
    </row>
    <row r="163" spans="2:9" x14ac:dyDescent="0.2">
      <c r="B163" s="63" t="s">
        <v>304</v>
      </c>
      <c r="C163" s="67" t="s">
        <v>305</v>
      </c>
      <c r="D163" s="68" t="s">
        <v>21</v>
      </c>
      <c r="E163" s="49">
        <v>42.36</v>
      </c>
      <c r="F163" s="50">
        <v>1166592</v>
      </c>
      <c r="G163" s="51">
        <f t="shared" si="10"/>
        <v>49416837</v>
      </c>
      <c r="H163" s="128"/>
      <c r="I163" s="1"/>
    </row>
    <row r="164" spans="2:9" x14ac:dyDescent="0.2">
      <c r="B164" s="63" t="s">
        <v>306</v>
      </c>
      <c r="C164" s="67" t="s">
        <v>307</v>
      </c>
      <c r="D164" s="68" t="s">
        <v>21</v>
      </c>
      <c r="E164" s="49">
        <v>8.4875000000000007</v>
      </c>
      <c r="F164" s="50">
        <v>1094892</v>
      </c>
      <c r="G164" s="51">
        <f t="shared" si="10"/>
        <v>9292896</v>
      </c>
      <c r="H164" s="128"/>
      <c r="I164" s="1"/>
    </row>
    <row r="165" spans="2:9" hidden="1" x14ac:dyDescent="0.2">
      <c r="B165" s="63" t="s">
        <v>308</v>
      </c>
      <c r="C165" s="67" t="s">
        <v>309</v>
      </c>
      <c r="D165" s="68" t="s">
        <v>21</v>
      </c>
      <c r="E165" s="49"/>
      <c r="F165" s="50">
        <v>1116739</v>
      </c>
      <c r="G165" s="51">
        <f t="shared" si="10"/>
        <v>0</v>
      </c>
      <c r="H165" s="128"/>
      <c r="I165" s="1"/>
    </row>
    <row r="166" spans="2:9" x14ac:dyDescent="0.2">
      <c r="B166" s="63" t="s">
        <v>310</v>
      </c>
      <c r="C166" s="67" t="s">
        <v>311</v>
      </c>
      <c r="D166" s="68" t="s">
        <v>21</v>
      </c>
      <c r="E166" s="49">
        <v>416.23424999999997</v>
      </c>
      <c r="F166" s="50">
        <v>1136601</v>
      </c>
      <c r="G166" s="51">
        <f t="shared" si="10"/>
        <v>473092265</v>
      </c>
      <c r="H166" s="128"/>
      <c r="I166" s="1"/>
    </row>
    <row r="167" spans="2:9" hidden="1" x14ac:dyDescent="0.2">
      <c r="B167" s="63" t="s">
        <v>312</v>
      </c>
      <c r="C167" s="67" t="s">
        <v>313</v>
      </c>
      <c r="D167" s="68" t="s">
        <v>21</v>
      </c>
      <c r="E167" s="49"/>
      <c r="F167" s="50">
        <v>1180073</v>
      </c>
      <c r="G167" s="51">
        <f t="shared" si="10"/>
        <v>0</v>
      </c>
      <c r="H167" s="128"/>
      <c r="I167" s="1"/>
    </row>
    <row r="168" spans="2:9" x14ac:dyDescent="0.2">
      <c r="B168" s="63" t="s">
        <v>314</v>
      </c>
      <c r="C168" s="67" t="s">
        <v>315</v>
      </c>
      <c r="D168" s="68" t="s">
        <v>21</v>
      </c>
      <c r="E168" s="49">
        <v>401.03910000000002</v>
      </c>
      <c r="F168" s="50">
        <v>1159271</v>
      </c>
      <c r="G168" s="51">
        <f t="shared" si="10"/>
        <v>464912998</v>
      </c>
      <c r="H168" s="128"/>
      <c r="I168" s="1"/>
    </row>
    <row r="169" spans="2:9" x14ac:dyDescent="0.2">
      <c r="B169" s="63" t="s">
        <v>316</v>
      </c>
      <c r="C169" s="67" t="s">
        <v>317</v>
      </c>
      <c r="D169" s="68" t="s">
        <v>21</v>
      </c>
      <c r="E169" s="49">
        <v>472.88980000000009</v>
      </c>
      <c r="F169" s="50">
        <v>1204818</v>
      </c>
      <c r="G169" s="51">
        <f t="shared" si="10"/>
        <v>569746143</v>
      </c>
      <c r="H169" s="128"/>
      <c r="I169" s="1"/>
    </row>
    <row r="170" spans="2:9" x14ac:dyDescent="0.2">
      <c r="B170" s="63" t="s">
        <v>318</v>
      </c>
      <c r="C170" s="67" t="s">
        <v>319</v>
      </c>
      <c r="D170" s="68" t="s">
        <v>21</v>
      </c>
      <c r="E170" s="49">
        <v>7.8804999999999996</v>
      </c>
      <c r="F170" s="50">
        <v>1073402</v>
      </c>
      <c r="G170" s="51">
        <f t="shared" si="10"/>
        <v>8458944</v>
      </c>
      <c r="H170" s="128"/>
      <c r="I170" s="1"/>
    </row>
    <row r="171" spans="2:9" x14ac:dyDescent="0.2">
      <c r="B171" s="63" t="s">
        <v>320</v>
      </c>
      <c r="C171" s="67" t="s">
        <v>321</v>
      </c>
      <c r="D171" s="68" t="s">
        <v>21</v>
      </c>
      <c r="E171" s="49">
        <v>203.87</v>
      </c>
      <c r="F171" s="50">
        <v>1169757</v>
      </c>
      <c r="G171" s="51">
        <f t="shared" si="10"/>
        <v>238478360</v>
      </c>
      <c r="H171" s="128"/>
      <c r="I171" s="1"/>
    </row>
    <row r="172" spans="2:9" x14ac:dyDescent="0.2">
      <c r="B172" s="63" t="s">
        <v>322</v>
      </c>
      <c r="C172" s="67" t="s">
        <v>323</v>
      </c>
      <c r="D172" s="68" t="s">
        <v>21</v>
      </c>
      <c r="E172" s="49">
        <v>647.49999999999989</v>
      </c>
      <c r="F172" s="50">
        <v>1174773</v>
      </c>
      <c r="G172" s="51">
        <f t="shared" si="10"/>
        <v>760665518</v>
      </c>
      <c r="H172" s="128"/>
      <c r="I172" s="1"/>
    </row>
    <row r="173" spans="2:9" x14ac:dyDescent="0.2">
      <c r="B173" s="63" t="s">
        <v>324</v>
      </c>
      <c r="C173" s="67" t="s">
        <v>325</v>
      </c>
      <c r="D173" s="68" t="s">
        <v>326</v>
      </c>
      <c r="E173" s="49">
        <v>2117.54</v>
      </c>
      <c r="F173" s="50">
        <v>127179</v>
      </c>
      <c r="G173" s="51">
        <f t="shared" si="10"/>
        <v>269306620</v>
      </c>
      <c r="H173" s="128"/>
      <c r="I173" s="1"/>
    </row>
    <row r="174" spans="2:9" ht="36" x14ac:dyDescent="0.2">
      <c r="B174" s="63" t="s">
        <v>327</v>
      </c>
      <c r="C174" s="67" t="s">
        <v>328</v>
      </c>
      <c r="D174" s="68" t="s">
        <v>34</v>
      </c>
      <c r="E174" s="49">
        <v>9866.1400000000012</v>
      </c>
      <c r="F174" s="50">
        <v>17030</v>
      </c>
      <c r="G174" s="51">
        <f t="shared" si="10"/>
        <v>168020364</v>
      </c>
      <c r="H174" s="128"/>
      <c r="I174" s="1"/>
    </row>
    <row r="175" spans="2:9" ht="36" x14ac:dyDescent="0.2">
      <c r="B175" s="66" t="s">
        <v>329</v>
      </c>
      <c r="C175" s="42" t="s">
        <v>330</v>
      </c>
      <c r="D175" s="53"/>
      <c r="E175" s="44">
        <v>0</v>
      </c>
      <c r="F175" s="54"/>
      <c r="G175" s="55"/>
      <c r="H175" s="128"/>
      <c r="I175" s="1"/>
    </row>
    <row r="176" spans="2:9" hidden="1" x14ac:dyDescent="0.2">
      <c r="B176" s="63" t="s">
        <v>331</v>
      </c>
      <c r="C176" s="48" t="s">
        <v>332</v>
      </c>
      <c r="D176" s="47" t="s">
        <v>21</v>
      </c>
      <c r="E176" s="49"/>
      <c r="F176" s="50">
        <v>1089001</v>
      </c>
      <c r="G176" s="51">
        <f t="shared" ref="G176:G183" si="11">+ROUND(F176*E176,0)</f>
        <v>0</v>
      </c>
      <c r="H176" s="128"/>
      <c r="I176" s="1"/>
    </row>
    <row r="177" spans="2:9" hidden="1" x14ac:dyDescent="0.2">
      <c r="B177" s="63" t="s">
        <v>333</v>
      </c>
      <c r="C177" s="67" t="s">
        <v>334</v>
      </c>
      <c r="D177" s="68" t="s">
        <v>21</v>
      </c>
      <c r="E177" s="49"/>
      <c r="F177" s="50">
        <v>1108481</v>
      </c>
      <c r="G177" s="51">
        <f t="shared" si="11"/>
        <v>0</v>
      </c>
      <c r="H177" s="128"/>
      <c r="I177" s="1"/>
    </row>
    <row r="178" spans="2:9" hidden="1" x14ac:dyDescent="0.2">
      <c r="B178" s="63" t="s">
        <v>335</v>
      </c>
      <c r="C178" s="67" t="s">
        <v>336</v>
      </c>
      <c r="D178" s="68" t="s">
        <v>21</v>
      </c>
      <c r="E178" s="49"/>
      <c r="F178" s="50">
        <v>1127961</v>
      </c>
      <c r="G178" s="51">
        <f t="shared" si="11"/>
        <v>0</v>
      </c>
      <c r="H178" s="128"/>
      <c r="I178" s="1"/>
    </row>
    <row r="179" spans="2:9" x14ac:dyDescent="0.2">
      <c r="B179" s="63" t="s">
        <v>337</v>
      </c>
      <c r="C179" s="69" t="s">
        <v>338</v>
      </c>
      <c r="D179" s="68" t="s">
        <v>21</v>
      </c>
      <c r="E179" s="49">
        <v>7.5915482999999995</v>
      </c>
      <c r="F179" s="50">
        <v>1041558</v>
      </c>
      <c r="G179" s="51">
        <f t="shared" si="11"/>
        <v>7907038</v>
      </c>
      <c r="H179" s="128"/>
      <c r="I179" s="1"/>
    </row>
    <row r="180" spans="2:9" hidden="1" x14ac:dyDescent="0.2">
      <c r="B180" s="63" t="s">
        <v>339</v>
      </c>
      <c r="C180" s="67" t="s">
        <v>340</v>
      </c>
      <c r="D180" s="68" t="s">
        <v>21</v>
      </c>
      <c r="E180" s="49"/>
      <c r="F180" s="50">
        <v>1170667</v>
      </c>
      <c r="G180" s="51">
        <f t="shared" si="11"/>
        <v>0</v>
      </c>
      <c r="H180" s="128"/>
      <c r="I180" s="1"/>
    </row>
    <row r="181" spans="2:9" hidden="1" x14ac:dyDescent="0.2">
      <c r="B181" s="63" t="s">
        <v>341</v>
      </c>
      <c r="C181" s="48" t="s">
        <v>342</v>
      </c>
      <c r="D181" s="47" t="s">
        <v>21</v>
      </c>
      <c r="E181" s="49"/>
      <c r="F181" s="50">
        <v>1122345</v>
      </c>
      <c r="G181" s="51">
        <f t="shared" si="11"/>
        <v>0</v>
      </c>
      <c r="H181" s="128"/>
      <c r="I181" s="1"/>
    </row>
    <row r="182" spans="2:9" hidden="1" x14ac:dyDescent="0.2">
      <c r="B182" s="63" t="s">
        <v>343</v>
      </c>
      <c r="C182" s="48" t="s">
        <v>344</v>
      </c>
      <c r="D182" s="47" t="s">
        <v>18</v>
      </c>
      <c r="E182" s="49"/>
      <c r="F182" s="50">
        <v>237713</v>
      </c>
      <c r="G182" s="51">
        <f t="shared" si="11"/>
        <v>0</v>
      </c>
      <c r="H182" s="128"/>
      <c r="I182" s="1"/>
    </row>
    <row r="183" spans="2:9" hidden="1" x14ac:dyDescent="0.2">
      <c r="B183" s="63" t="s">
        <v>345</v>
      </c>
      <c r="C183" s="67" t="s">
        <v>346</v>
      </c>
      <c r="D183" s="68" t="s">
        <v>18</v>
      </c>
      <c r="E183" s="49"/>
      <c r="F183" s="50">
        <v>249196</v>
      </c>
      <c r="G183" s="51">
        <f t="shared" si="11"/>
        <v>0</v>
      </c>
      <c r="H183" s="128"/>
      <c r="I183" s="1"/>
    </row>
    <row r="184" spans="2:9" ht="24" x14ac:dyDescent="0.2">
      <c r="B184" s="66" t="s">
        <v>347</v>
      </c>
      <c r="C184" s="42" t="s">
        <v>348</v>
      </c>
      <c r="D184" s="53"/>
      <c r="E184" s="44">
        <v>0</v>
      </c>
      <c r="F184" s="54"/>
      <c r="G184" s="55"/>
      <c r="H184" s="128"/>
      <c r="I184" s="1"/>
    </row>
    <row r="185" spans="2:9" ht="24" hidden="1" x14ac:dyDescent="0.2">
      <c r="B185" s="63" t="s">
        <v>349</v>
      </c>
      <c r="C185" s="48" t="s">
        <v>350</v>
      </c>
      <c r="D185" s="47" t="s">
        <v>18</v>
      </c>
      <c r="E185" s="49"/>
      <c r="F185" s="50">
        <v>175614</v>
      </c>
      <c r="G185" s="51">
        <f t="shared" ref="G185:G231" si="12">+ROUND(F185*E185,0)</f>
        <v>0</v>
      </c>
      <c r="H185" s="128"/>
      <c r="I185" s="1"/>
    </row>
    <row r="186" spans="2:9" ht="24" hidden="1" x14ac:dyDescent="0.2">
      <c r="B186" s="63" t="s">
        <v>351</v>
      </c>
      <c r="C186" s="67" t="s">
        <v>352</v>
      </c>
      <c r="D186" s="68" t="s">
        <v>18</v>
      </c>
      <c r="E186" s="49"/>
      <c r="F186" s="50">
        <v>177943</v>
      </c>
      <c r="G186" s="51">
        <f t="shared" si="12"/>
        <v>0</v>
      </c>
      <c r="H186" s="128"/>
      <c r="I186" s="1"/>
    </row>
    <row r="187" spans="2:9" ht="24" hidden="1" x14ac:dyDescent="0.2">
      <c r="B187" s="63" t="s">
        <v>353</v>
      </c>
      <c r="C187" s="67" t="s">
        <v>354</v>
      </c>
      <c r="D187" s="68" t="s">
        <v>18</v>
      </c>
      <c r="E187" s="49"/>
      <c r="F187" s="50">
        <v>180289</v>
      </c>
      <c r="G187" s="51">
        <f t="shared" si="12"/>
        <v>0</v>
      </c>
      <c r="H187" s="128"/>
      <c r="I187" s="1"/>
    </row>
    <row r="188" spans="2:9" ht="24" hidden="1" x14ac:dyDescent="0.2">
      <c r="B188" s="63" t="s">
        <v>355</v>
      </c>
      <c r="C188" s="48" t="s">
        <v>356</v>
      </c>
      <c r="D188" s="47" t="s">
        <v>18</v>
      </c>
      <c r="E188" s="49"/>
      <c r="F188" s="50">
        <v>201396</v>
      </c>
      <c r="G188" s="51">
        <f t="shared" si="12"/>
        <v>0</v>
      </c>
      <c r="H188" s="128"/>
      <c r="I188" s="1"/>
    </row>
    <row r="189" spans="2:9" ht="24" hidden="1" x14ac:dyDescent="0.2">
      <c r="B189" s="63" t="s">
        <v>357</v>
      </c>
      <c r="C189" s="67" t="s">
        <v>358</v>
      </c>
      <c r="D189" s="68" t="s">
        <v>18</v>
      </c>
      <c r="E189" s="49"/>
      <c r="F189" s="50">
        <v>204123</v>
      </c>
      <c r="G189" s="51">
        <f t="shared" si="12"/>
        <v>0</v>
      </c>
      <c r="H189" s="128"/>
      <c r="I189" s="1"/>
    </row>
    <row r="190" spans="2:9" ht="24" hidden="1" x14ac:dyDescent="0.2">
      <c r="B190" s="63" t="s">
        <v>359</v>
      </c>
      <c r="C190" s="67" t="s">
        <v>360</v>
      </c>
      <c r="D190" s="68" t="s">
        <v>18</v>
      </c>
      <c r="E190" s="49"/>
      <c r="F190" s="50">
        <v>206850</v>
      </c>
      <c r="G190" s="51">
        <f t="shared" si="12"/>
        <v>0</v>
      </c>
      <c r="H190" s="128"/>
      <c r="I190" s="1"/>
    </row>
    <row r="191" spans="2:9" ht="24" hidden="1" x14ac:dyDescent="0.2">
      <c r="B191" s="63" t="s">
        <v>361</v>
      </c>
      <c r="C191" s="48" t="s">
        <v>362</v>
      </c>
      <c r="D191" s="47" t="s">
        <v>18</v>
      </c>
      <c r="E191" s="49"/>
      <c r="F191" s="50">
        <v>220684</v>
      </c>
      <c r="G191" s="51">
        <f t="shared" si="12"/>
        <v>0</v>
      </c>
      <c r="H191" s="128"/>
      <c r="I191" s="1"/>
    </row>
    <row r="192" spans="2:9" ht="24" hidden="1" x14ac:dyDescent="0.2">
      <c r="B192" s="63" t="s">
        <v>363</v>
      </c>
      <c r="C192" s="67" t="s">
        <v>364</v>
      </c>
      <c r="D192" s="68" t="s">
        <v>18</v>
      </c>
      <c r="E192" s="49"/>
      <c r="F192" s="50">
        <v>223801</v>
      </c>
      <c r="G192" s="51">
        <f t="shared" si="12"/>
        <v>0</v>
      </c>
      <c r="H192" s="128"/>
      <c r="I192" s="1"/>
    </row>
    <row r="193" spans="2:9" ht="24" hidden="1" x14ac:dyDescent="0.2">
      <c r="B193" s="63" t="s">
        <v>365</v>
      </c>
      <c r="C193" s="67" t="s">
        <v>366</v>
      </c>
      <c r="D193" s="68" t="s">
        <v>18</v>
      </c>
      <c r="E193" s="49"/>
      <c r="F193" s="50">
        <v>226918</v>
      </c>
      <c r="G193" s="51">
        <f t="shared" si="12"/>
        <v>0</v>
      </c>
      <c r="H193" s="128"/>
      <c r="I193" s="1"/>
    </row>
    <row r="194" spans="2:9" ht="24" hidden="1" x14ac:dyDescent="0.2">
      <c r="B194" s="63" t="s">
        <v>367</v>
      </c>
      <c r="C194" s="48" t="s">
        <v>368</v>
      </c>
      <c r="D194" s="47" t="s">
        <v>18</v>
      </c>
      <c r="E194" s="49"/>
      <c r="F194" s="50">
        <v>238350</v>
      </c>
      <c r="G194" s="51">
        <f t="shared" si="12"/>
        <v>0</v>
      </c>
      <c r="H194" s="128"/>
      <c r="I194" s="1"/>
    </row>
    <row r="195" spans="2:9" ht="24" hidden="1" x14ac:dyDescent="0.2">
      <c r="B195" s="63" t="s">
        <v>369</v>
      </c>
      <c r="C195" s="67" t="s">
        <v>370</v>
      </c>
      <c r="D195" s="68" t="s">
        <v>18</v>
      </c>
      <c r="E195" s="49"/>
      <c r="F195" s="50">
        <v>241926</v>
      </c>
      <c r="G195" s="51">
        <f t="shared" si="12"/>
        <v>0</v>
      </c>
      <c r="H195" s="128"/>
      <c r="I195" s="1"/>
    </row>
    <row r="196" spans="2:9" ht="24" hidden="1" x14ac:dyDescent="0.2">
      <c r="B196" s="63" t="s">
        <v>371</v>
      </c>
      <c r="C196" s="67" t="s">
        <v>372</v>
      </c>
      <c r="D196" s="68" t="s">
        <v>18</v>
      </c>
      <c r="E196" s="49"/>
      <c r="F196" s="50">
        <v>245265</v>
      </c>
      <c r="G196" s="51">
        <f t="shared" si="12"/>
        <v>0</v>
      </c>
      <c r="H196" s="128"/>
      <c r="I196" s="1"/>
    </row>
    <row r="197" spans="2:9" ht="24" hidden="1" x14ac:dyDescent="0.2">
      <c r="B197" s="63" t="s">
        <v>373</v>
      </c>
      <c r="C197" s="48" t="s">
        <v>374</v>
      </c>
      <c r="D197" s="47" t="s">
        <v>18</v>
      </c>
      <c r="E197" s="49"/>
      <c r="F197" s="50">
        <v>262169</v>
      </c>
      <c r="G197" s="51">
        <f t="shared" si="12"/>
        <v>0</v>
      </c>
      <c r="H197" s="128"/>
      <c r="I197" s="1"/>
    </row>
    <row r="198" spans="2:9" ht="36" hidden="1" x14ac:dyDescent="0.2">
      <c r="B198" s="63" t="s">
        <v>375</v>
      </c>
      <c r="C198" s="67" t="s">
        <v>376</v>
      </c>
      <c r="D198" s="68" t="s">
        <v>18</v>
      </c>
      <c r="E198" s="49"/>
      <c r="F198" s="50">
        <v>310515</v>
      </c>
      <c r="G198" s="51">
        <f t="shared" si="12"/>
        <v>0</v>
      </c>
      <c r="H198" s="128"/>
      <c r="I198" s="1"/>
    </row>
    <row r="199" spans="2:9" s="8" customFormat="1" ht="36" x14ac:dyDescent="0.2">
      <c r="B199" s="63" t="s">
        <v>377</v>
      </c>
      <c r="C199" s="69" t="s">
        <v>378</v>
      </c>
      <c r="D199" s="68" t="s">
        <v>18</v>
      </c>
      <c r="E199" s="49">
        <v>6862.6352999999999</v>
      </c>
      <c r="F199" s="50">
        <v>314967</v>
      </c>
      <c r="G199" s="51">
        <f t="shared" si="12"/>
        <v>2161503653</v>
      </c>
      <c r="H199" s="128"/>
    </row>
    <row r="200" spans="2:9" ht="24" hidden="1" x14ac:dyDescent="0.2">
      <c r="B200" s="63" t="s">
        <v>379</v>
      </c>
      <c r="C200" s="48" t="s">
        <v>380</v>
      </c>
      <c r="D200" s="47" t="s">
        <v>18</v>
      </c>
      <c r="E200" s="49"/>
      <c r="F200" s="50">
        <v>281389</v>
      </c>
      <c r="G200" s="51">
        <f t="shared" si="12"/>
        <v>0</v>
      </c>
      <c r="H200" s="128"/>
      <c r="I200" s="1"/>
    </row>
    <row r="201" spans="2:9" ht="24" hidden="1" x14ac:dyDescent="0.2">
      <c r="B201" s="63" t="s">
        <v>381</v>
      </c>
      <c r="C201" s="67" t="s">
        <v>382</v>
      </c>
      <c r="D201" s="68" t="s">
        <v>18</v>
      </c>
      <c r="E201" s="49"/>
      <c r="F201" s="50">
        <v>285725</v>
      </c>
      <c r="G201" s="51">
        <f t="shared" si="12"/>
        <v>0</v>
      </c>
      <c r="H201" s="128"/>
      <c r="I201" s="1"/>
    </row>
    <row r="202" spans="2:9" ht="24" hidden="1" x14ac:dyDescent="0.2">
      <c r="B202" s="63" t="s">
        <v>383</v>
      </c>
      <c r="C202" s="67" t="s">
        <v>384</v>
      </c>
      <c r="D202" s="68" t="s">
        <v>18</v>
      </c>
      <c r="E202" s="49"/>
      <c r="F202" s="50">
        <v>290062</v>
      </c>
      <c r="G202" s="51">
        <f t="shared" si="12"/>
        <v>0</v>
      </c>
      <c r="H202" s="128"/>
      <c r="I202" s="1"/>
    </row>
    <row r="203" spans="2:9" ht="36" hidden="1" x14ac:dyDescent="0.2">
      <c r="B203" s="63" t="s">
        <v>385</v>
      </c>
      <c r="C203" s="67" t="s">
        <v>386</v>
      </c>
      <c r="D203" s="68" t="s">
        <v>18</v>
      </c>
      <c r="E203" s="49"/>
      <c r="F203" s="50">
        <v>333040</v>
      </c>
      <c r="G203" s="51">
        <f t="shared" si="12"/>
        <v>0</v>
      </c>
      <c r="H203" s="128"/>
      <c r="I203" s="1"/>
    </row>
    <row r="204" spans="2:9" ht="36" hidden="1" x14ac:dyDescent="0.2">
      <c r="B204" s="63" t="s">
        <v>387</v>
      </c>
      <c r="C204" s="67" t="s">
        <v>388</v>
      </c>
      <c r="D204" s="68" t="s">
        <v>18</v>
      </c>
      <c r="E204" s="49"/>
      <c r="F204" s="50">
        <v>337771</v>
      </c>
      <c r="G204" s="51">
        <f t="shared" si="12"/>
        <v>0</v>
      </c>
      <c r="H204" s="128"/>
      <c r="I204" s="1"/>
    </row>
    <row r="205" spans="2:9" ht="36" hidden="1" x14ac:dyDescent="0.2">
      <c r="B205" s="63" t="s">
        <v>389</v>
      </c>
      <c r="C205" s="67" t="s">
        <v>390</v>
      </c>
      <c r="D205" s="68" t="s">
        <v>18</v>
      </c>
      <c r="E205" s="226"/>
      <c r="F205" s="50">
        <v>343059</v>
      </c>
      <c r="G205" s="51">
        <f t="shared" si="12"/>
        <v>0</v>
      </c>
      <c r="H205" s="128"/>
      <c r="I205" s="1"/>
    </row>
    <row r="206" spans="2:9" ht="24" hidden="1" x14ac:dyDescent="0.2">
      <c r="B206" s="63" t="s">
        <v>391</v>
      </c>
      <c r="C206" s="48" t="s">
        <v>392</v>
      </c>
      <c r="D206" s="47" t="s">
        <v>18</v>
      </c>
      <c r="E206" s="49"/>
      <c r="F206" s="50">
        <v>103280</v>
      </c>
      <c r="G206" s="51">
        <f t="shared" si="12"/>
        <v>0</v>
      </c>
      <c r="H206" s="128"/>
      <c r="I206" s="1"/>
    </row>
    <row r="207" spans="2:9" ht="24" hidden="1" x14ac:dyDescent="0.2">
      <c r="B207" s="63" t="s">
        <v>393</v>
      </c>
      <c r="C207" s="67" t="s">
        <v>394</v>
      </c>
      <c r="D207" s="68" t="s">
        <v>18</v>
      </c>
      <c r="E207" s="49"/>
      <c r="F207" s="50">
        <v>105399</v>
      </c>
      <c r="G207" s="51">
        <f t="shared" si="12"/>
        <v>0</v>
      </c>
      <c r="H207" s="128"/>
      <c r="I207" s="1"/>
    </row>
    <row r="208" spans="2:9" ht="24" hidden="1" x14ac:dyDescent="0.2">
      <c r="B208" s="63" t="s">
        <v>395</v>
      </c>
      <c r="C208" s="67" t="s">
        <v>396</v>
      </c>
      <c r="D208" s="68" t="s">
        <v>18</v>
      </c>
      <c r="E208" s="49"/>
      <c r="F208" s="50">
        <v>107796</v>
      </c>
      <c r="G208" s="51">
        <f t="shared" si="12"/>
        <v>0</v>
      </c>
      <c r="H208" s="128"/>
      <c r="I208" s="1"/>
    </row>
    <row r="209" spans="2:9" ht="24" hidden="1" x14ac:dyDescent="0.2">
      <c r="B209" s="63" t="s">
        <v>397</v>
      </c>
      <c r="C209" s="48" t="s">
        <v>398</v>
      </c>
      <c r="D209" s="47" t="s">
        <v>18</v>
      </c>
      <c r="E209" s="49"/>
      <c r="F209" s="50">
        <v>123312</v>
      </c>
      <c r="G209" s="51">
        <f t="shared" si="12"/>
        <v>0</v>
      </c>
      <c r="H209" s="128"/>
      <c r="I209" s="1"/>
    </row>
    <row r="210" spans="2:9" s="8" customFormat="1" ht="24" x14ac:dyDescent="0.2">
      <c r="B210" s="63" t="s">
        <v>399</v>
      </c>
      <c r="C210" s="69" t="s">
        <v>400</v>
      </c>
      <c r="D210" s="68" t="s">
        <v>18</v>
      </c>
      <c r="E210" s="49">
        <v>104.3</v>
      </c>
      <c r="F210" s="50">
        <v>125496</v>
      </c>
      <c r="G210" s="51">
        <f t="shared" si="12"/>
        <v>13089233</v>
      </c>
      <c r="H210" s="128"/>
    </row>
    <row r="211" spans="2:9" s="8" customFormat="1" ht="24" x14ac:dyDescent="0.2">
      <c r="B211" s="63" t="s">
        <v>401</v>
      </c>
      <c r="C211" s="77" t="s">
        <v>402</v>
      </c>
      <c r="D211" s="71" t="s">
        <v>18</v>
      </c>
      <c r="E211" s="49">
        <v>153.12</v>
      </c>
      <c r="F211" s="50">
        <v>127828</v>
      </c>
      <c r="G211" s="51">
        <f t="shared" si="12"/>
        <v>19573023</v>
      </c>
      <c r="H211" s="128"/>
    </row>
    <row r="212" spans="2:9" ht="24" hidden="1" x14ac:dyDescent="0.2">
      <c r="B212" s="63" t="s">
        <v>403</v>
      </c>
      <c r="C212" s="48" t="s">
        <v>404</v>
      </c>
      <c r="D212" s="47" t="s">
        <v>18</v>
      </c>
      <c r="E212" s="49"/>
      <c r="F212" s="50">
        <v>151183</v>
      </c>
      <c r="G212" s="51">
        <f t="shared" si="12"/>
        <v>0</v>
      </c>
      <c r="H212" s="128"/>
      <c r="I212" s="1"/>
    </row>
    <row r="213" spans="2:9" ht="24" hidden="1" x14ac:dyDescent="0.2">
      <c r="B213" s="63" t="s">
        <v>405</v>
      </c>
      <c r="C213" s="67" t="s">
        <v>406</v>
      </c>
      <c r="D213" s="68" t="s">
        <v>18</v>
      </c>
      <c r="E213" s="49"/>
      <c r="F213" s="50">
        <v>153500</v>
      </c>
      <c r="G213" s="51">
        <f t="shared" si="12"/>
        <v>0</v>
      </c>
      <c r="H213" s="128"/>
      <c r="I213" s="1"/>
    </row>
    <row r="214" spans="2:9" ht="24" hidden="1" x14ac:dyDescent="0.2">
      <c r="B214" s="63" t="s">
        <v>407</v>
      </c>
      <c r="C214" s="67" t="s">
        <v>408</v>
      </c>
      <c r="D214" s="68" t="s">
        <v>18</v>
      </c>
      <c r="E214" s="49"/>
      <c r="F214" s="50">
        <v>155964</v>
      </c>
      <c r="G214" s="51">
        <f t="shared" si="12"/>
        <v>0</v>
      </c>
      <c r="H214" s="128"/>
      <c r="I214" s="1"/>
    </row>
    <row r="215" spans="2:9" ht="24" hidden="1" x14ac:dyDescent="0.2">
      <c r="B215" s="63" t="s">
        <v>409</v>
      </c>
      <c r="C215" s="64" t="s">
        <v>410</v>
      </c>
      <c r="D215" s="47" t="s">
        <v>18</v>
      </c>
      <c r="E215" s="49"/>
      <c r="F215" s="50">
        <v>189848</v>
      </c>
      <c r="G215" s="51">
        <f t="shared" si="12"/>
        <v>0</v>
      </c>
      <c r="H215" s="128"/>
      <c r="I215" s="1"/>
    </row>
    <row r="216" spans="2:9" ht="24" hidden="1" x14ac:dyDescent="0.2">
      <c r="B216" s="63" t="s">
        <v>411</v>
      </c>
      <c r="C216" s="67" t="s">
        <v>412</v>
      </c>
      <c r="D216" s="68" t="s">
        <v>18</v>
      </c>
      <c r="E216" s="49"/>
      <c r="F216" s="50">
        <v>192033</v>
      </c>
      <c r="G216" s="51">
        <f t="shared" si="12"/>
        <v>0</v>
      </c>
      <c r="H216" s="128"/>
      <c r="I216" s="1"/>
    </row>
    <row r="217" spans="2:9" s="8" customFormat="1" ht="24" x14ac:dyDescent="0.2">
      <c r="B217" s="63" t="s">
        <v>413</v>
      </c>
      <c r="C217" s="69" t="s">
        <v>414</v>
      </c>
      <c r="D217" s="68" t="s">
        <v>18</v>
      </c>
      <c r="E217" s="49">
        <v>45.5595074075</v>
      </c>
      <c r="F217" s="50">
        <v>193158</v>
      </c>
      <c r="G217" s="51">
        <f t="shared" si="12"/>
        <v>8800183</v>
      </c>
      <c r="H217" s="128"/>
    </row>
    <row r="218" spans="2:9" ht="24" hidden="1" x14ac:dyDescent="0.2">
      <c r="B218" s="63" t="s">
        <v>415</v>
      </c>
      <c r="C218" s="64" t="s">
        <v>416</v>
      </c>
      <c r="D218" s="47" t="s">
        <v>18</v>
      </c>
      <c r="E218" s="49"/>
      <c r="F218" s="50">
        <v>203399</v>
      </c>
      <c r="G218" s="51">
        <f t="shared" si="12"/>
        <v>0</v>
      </c>
      <c r="H218" s="128"/>
      <c r="I218" s="1"/>
    </row>
    <row r="219" spans="2:9" ht="24" hidden="1" x14ac:dyDescent="0.2">
      <c r="B219" s="63" t="s">
        <v>417</v>
      </c>
      <c r="C219" s="67" t="s">
        <v>418</v>
      </c>
      <c r="D219" s="68" t="s">
        <v>18</v>
      </c>
      <c r="E219" s="49"/>
      <c r="F219" s="50">
        <v>205584</v>
      </c>
      <c r="G219" s="51">
        <f t="shared" si="12"/>
        <v>0</v>
      </c>
      <c r="H219" s="128"/>
      <c r="I219" s="1"/>
    </row>
    <row r="220" spans="2:9" ht="24" hidden="1" x14ac:dyDescent="0.2">
      <c r="B220" s="63" t="s">
        <v>419</v>
      </c>
      <c r="C220" s="67" t="s">
        <v>420</v>
      </c>
      <c r="D220" s="68" t="s">
        <v>18</v>
      </c>
      <c r="E220" s="49"/>
      <c r="F220" s="50">
        <v>206709</v>
      </c>
      <c r="G220" s="51">
        <f t="shared" si="12"/>
        <v>0</v>
      </c>
      <c r="H220" s="128"/>
      <c r="I220" s="1"/>
    </row>
    <row r="221" spans="2:9" ht="24" hidden="1" x14ac:dyDescent="0.2">
      <c r="B221" s="63" t="s">
        <v>421</v>
      </c>
      <c r="C221" s="90" t="s">
        <v>422</v>
      </c>
      <c r="D221" s="71" t="s">
        <v>143</v>
      </c>
      <c r="E221" s="49"/>
      <c r="F221" s="50">
        <v>246251</v>
      </c>
      <c r="G221" s="51">
        <f t="shared" si="12"/>
        <v>0</v>
      </c>
      <c r="H221" s="128"/>
      <c r="I221" s="1"/>
    </row>
    <row r="222" spans="2:9" ht="24" hidden="1" x14ac:dyDescent="0.2">
      <c r="B222" s="63" t="s">
        <v>423</v>
      </c>
      <c r="C222" s="91" t="s">
        <v>424</v>
      </c>
      <c r="D222" s="71" t="s">
        <v>18</v>
      </c>
      <c r="E222" s="49"/>
      <c r="F222" s="50">
        <v>1174546</v>
      </c>
      <c r="G222" s="51">
        <f t="shared" si="12"/>
        <v>0</v>
      </c>
      <c r="H222" s="128"/>
      <c r="I222" s="1"/>
    </row>
    <row r="223" spans="2:9" hidden="1" x14ac:dyDescent="0.2">
      <c r="B223" s="63" t="s">
        <v>425</v>
      </c>
      <c r="C223" s="64" t="s">
        <v>426</v>
      </c>
      <c r="D223" s="47" t="s">
        <v>21</v>
      </c>
      <c r="E223" s="49"/>
      <c r="F223" s="50">
        <v>1069082</v>
      </c>
      <c r="G223" s="51">
        <f t="shared" si="12"/>
        <v>0</v>
      </c>
      <c r="H223" s="128"/>
      <c r="I223" s="1"/>
    </row>
    <row r="224" spans="2:9" hidden="1" x14ac:dyDescent="0.2">
      <c r="B224" s="63" t="s">
        <v>427</v>
      </c>
      <c r="C224" s="67" t="s">
        <v>428</v>
      </c>
      <c r="D224" s="68" t="s">
        <v>21</v>
      </c>
      <c r="E224" s="49"/>
      <c r="F224" s="50">
        <v>1089419</v>
      </c>
      <c r="G224" s="51">
        <f t="shared" si="12"/>
        <v>0</v>
      </c>
      <c r="H224" s="128"/>
      <c r="I224" s="1"/>
    </row>
    <row r="225" spans="2:9" hidden="1" x14ac:dyDescent="0.2">
      <c r="B225" s="63" t="s">
        <v>429</v>
      </c>
      <c r="C225" s="67" t="s">
        <v>430</v>
      </c>
      <c r="D225" s="68" t="s">
        <v>21</v>
      </c>
      <c r="E225" s="49"/>
      <c r="F225" s="50">
        <v>0</v>
      </c>
      <c r="G225" s="51">
        <f t="shared" si="12"/>
        <v>0</v>
      </c>
      <c r="H225" s="128"/>
      <c r="I225" s="1"/>
    </row>
    <row r="226" spans="2:9" ht="24" x14ac:dyDescent="0.2">
      <c r="B226" s="63" t="s">
        <v>431</v>
      </c>
      <c r="C226" s="77" t="s">
        <v>432</v>
      </c>
      <c r="D226" s="71" t="s">
        <v>18</v>
      </c>
      <c r="E226" s="49">
        <v>690.37300000000005</v>
      </c>
      <c r="F226" s="50">
        <v>355275</v>
      </c>
      <c r="G226" s="51">
        <f t="shared" si="12"/>
        <v>245272268</v>
      </c>
      <c r="H226" s="128"/>
      <c r="I226" s="1"/>
    </row>
    <row r="227" spans="2:9" ht="24" x14ac:dyDescent="0.2">
      <c r="B227" s="63" t="s">
        <v>433</v>
      </c>
      <c r="C227" s="69" t="s">
        <v>434</v>
      </c>
      <c r="D227" s="71" t="s">
        <v>18</v>
      </c>
      <c r="E227" s="49">
        <v>6220.7486000000008</v>
      </c>
      <c r="F227" s="50">
        <v>371316</v>
      </c>
      <c r="G227" s="51">
        <f t="shared" si="12"/>
        <v>2309863487</v>
      </c>
      <c r="H227" s="128"/>
      <c r="I227" s="1"/>
    </row>
    <row r="228" spans="2:9" ht="24" x14ac:dyDescent="0.2">
      <c r="B228" s="63" t="s">
        <v>435</v>
      </c>
      <c r="C228" s="77" t="s">
        <v>436</v>
      </c>
      <c r="D228" s="68" t="s">
        <v>18</v>
      </c>
      <c r="E228" s="49">
        <v>374.72299999999996</v>
      </c>
      <c r="F228" s="50">
        <v>357758</v>
      </c>
      <c r="G228" s="51">
        <f t="shared" si="12"/>
        <v>134060151</v>
      </c>
      <c r="H228" s="128"/>
      <c r="I228" s="1"/>
    </row>
    <row r="229" spans="2:9" ht="24" x14ac:dyDescent="0.2">
      <c r="B229" s="63" t="s">
        <v>437</v>
      </c>
      <c r="C229" s="77" t="s">
        <v>438</v>
      </c>
      <c r="D229" s="68" t="s">
        <v>18</v>
      </c>
      <c r="E229" s="49">
        <v>327.08</v>
      </c>
      <c r="F229" s="50">
        <v>372851</v>
      </c>
      <c r="G229" s="51">
        <f t="shared" si="12"/>
        <v>121952105</v>
      </c>
      <c r="H229" s="128"/>
      <c r="I229" s="1"/>
    </row>
    <row r="230" spans="2:9" ht="24" x14ac:dyDescent="0.2">
      <c r="B230" s="63" t="s">
        <v>439</v>
      </c>
      <c r="C230" s="69" t="s">
        <v>440</v>
      </c>
      <c r="D230" s="68" t="s">
        <v>18</v>
      </c>
      <c r="E230" s="49">
        <v>70.885000000000005</v>
      </c>
      <c r="F230" s="50">
        <v>328116</v>
      </c>
      <c r="G230" s="51">
        <f t="shared" si="12"/>
        <v>23258503</v>
      </c>
      <c r="H230" s="128"/>
      <c r="I230" s="1"/>
    </row>
    <row r="231" spans="2:9" ht="24" x14ac:dyDescent="0.2">
      <c r="B231" s="63" t="s">
        <v>441</v>
      </c>
      <c r="C231" s="69" t="s">
        <v>442</v>
      </c>
      <c r="D231" s="68" t="s">
        <v>18</v>
      </c>
      <c r="E231" s="49">
        <v>106.761</v>
      </c>
      <c r="F231" s="50">
        <v>361069</v>
      </c>
      <c r="G231" s="51">
        <f t="shared" si="12"/>
        <v>38548088</v>
      </c>
      <c r="H231" s="128"/>
      <c r="I231" s="1"/>
    </row>
    <row r="232" spans="2:9" ht="24" x14ac:dyDescent="0.2">
      <c r="B232" s="66" t="s">
        <v>443</v>
      </c>
      <c r="C232" s="42" t="s">
        <v>444</v>
      </c>
      <c r="D232" s="53"/>
      <c r="E232" s="44">
        <v>0</v>
      </c>
      <c r="F232" s="54"/>
      <c r="G232" s="55"/>
      <c r="H232" s="128"/>
      <c r="I232" s="1"/>
    </row>
    <row r="233" spans="2:9" hidden="1" x14ac:dyDescent="0.2">
      <c r="B233" s="63" t="s">
        <v>445</v>
      </c>
      <c r="C233" s="67" t="s">
        <v>446</v>
      </c>
      <c r="D233" s="68" t="s">
        <v>21</v>
      </c>
      <c r="E233" s="49"/>
      <c r="F233" s="50">
        <v>1863070</v>
      </c>
      <c r="G233" s="51">
        <f t="shared" ref="G233:G238" si="13">+ROUND(F233*E233,0)</f>
        <v>0</v>
      </c>
      <c r="H233" s="128"/>
      <c r="I233" s="1"/>
    </row>
    <row r="234" spans="2:9" hidden="1" x14ac:dyDescent="0.2">
      <c r="B234" s="63" t="s">
        <v>447</v>
      </c>
      <c r="C234" s="67" t="s">
        <v>448</v>
      </c>
      <c r="D234" s="68" t="s">
        <v>21</v>
      </c>
      <c r="E234" s="49"/>
      <c r="F234" s="50">
        <v>1881158</v>
      </c>
      <c r="G234" s="51">
        <f t="shared" si="13"/>
        <v>0</v>
      </c>
      <c r="H234" s="128"/>
      <c r="I234" s="1"/>
    </row>
    <row r="235" spans="2:9" x14ac:dyDescent="0.2">
      <c r="B235" s="63" t="s">
        <v>449</v>
      </c>
      <c r="C235" s="69" t="s">
        <v>450</v>
      </c>
      <c r="D235" s="68" t="s">
        <v>21</v>
      </c>
      <c r="E235" s="49">
        <v>586.06567280000024</v>
      </c>
      <c r="F235" s="50">
        <v>1899246</v>
      </c>
      <c r="G235" s="51">
        <f t="shared" si="13"/>
        <v>1113082885</v>
      </c>
      <c r="H235" s="128"/>
      <c r="I235" s="1"/>
    </row>
    <row r="236" spans="2:9" hidden="1" x14ac:dyDescent="0.2">
      <c r="B236" s="63" t="s">
        <v>451</v>
      </c>
      <c r="C236" s="48" t="s">
        <v>452</v>
      </c>
      <c r="D236" s="47" t="s">
        <v>21</v>
      </c>
      <c r="E236" s="49"/>
      <c r="F236" s="50">
        <v>1092079</v>
      </c>
      <c r="G236" s="51">
        <f t="shared" si="13"/>
        <v>0</v>
      </c>
      <c r="H236" s="128"/>
      <c r="I236" s="1"/>
    </row>
    <row r="237" spans="2:9" x14ac:dyDescent="0.2">
      <c r="B237" s="63" t="s">
        <v>453</v>
      </c>
      <c r="C237" s="77" t="s">
        <v>454</v>
      </c>
      <c r="D237" s="71" t="s">
        <v>21</v>
      </c>
      <c r="E237" s="49">
        <v>73.59</v>
      </c>
      <c r="F237" s="50">
        <v>1138103</v>
      </c>
      <c r="G237" s="51">
        <f t="shared" si="13"/>
        <v>83753000</v>
      </c>
      <c r="H237" s="128"/>
      <c r="I237" s="1"/>
    </row>
    <row r="238" spans="2:9" ht="36" hidden="1" x14ac:dyDescent="0.2">
      <c r="B238" s="63" t="s">
        <v>455</v>
      </c>
      <c r="C238" s="74" t="s">
        <v>456</v>
      </c>
      <c r="D238" s="75" t="s">
        <v>18</v>
      </c>
      <c r="E238" s="49"/>
      <c r="F238" s="50">
        <v>76124</v>
      </c>
      <c r="G238" s="51">
        <f t="shared" si="13"/>
        <v>0</v>
      </c>
      <c r="H238" s="128"/>
      <c r="I238" s="1"/>
    </row>
    <row r="239" spans="2:9" x14ac:dyDescent="0.2">
      <c r="B239" s="35" t="s">
        <v>457</v>
      </c>
      <c r="C239" s="79" t="s">
        <v>458</v>
      </c>
      <c r="D239" s="80"/>
      <c r="E239" s="37">
        <v>0</v>
      </c>
      <c r="F239" s="38"/>
      <c r="G239" s="39"/>
      <c r="H239" s="128"/>
    </row>
    <row r="240" spans="2:9" x14ac:dyDescent="0.2">
      <c r="B240" s="92" t="s">
        <v>459</v>
      </c>
      <c r="C240" s="48" t="s">
        <v>460</v>
      </c>
      <c r="D240" s="93" t="s">
        <v>34</v>
      </c>
      <c r="E240" s="49">
        <v>1429448.5398120005</v>
      </c>
      <c r="F240" s="50">
        <v>6934</v>
      </c>
      <c r="G240" s="51">
        <f t="shared" ref="G240:G244" si="14">+ROUND(F240*E240,0)</f>
        <v>9911796175</v>
      </c>
      <c r="H240" s="128"/>
      <c r="I240" s="1"/>
    </row>
    <row r="241" spans="1:9" x14ac:dyDescent="0.2">
      <c r="B241" s="92" t="s">
        <v>461</v>
      </c>
      <c r="C241" s="48" t="s">
        <v>462</v>
      </c>
      <c r="D241" s="93" t="s">
        <v>34</v>
      </c>
      <c r="E241" s="49">
        <v>5811.7539999999999</v>
      </c>
      <c r="F241" s="50">
        <v>8043</v>
      </c>
      <c r="G241" s="51">
        <f t="shared" si="14"/>
        <v>46743937</v>
      </c>
      <c r="H241" s="128"/>
      <c r="I241" s="1"/>
    </row>
    <row r="242" spans="1:9" x14ac:dyDescent="0.2">
      <c r="B242" s="92" t="s">
        <v>463</v>
      </c>
      <c r="C242" s="48" t="s">
        <v>464</v>
      </c>
      <c r="D242" s="93" t="s">
        <v>34</v>
      </c>
      <c r="E242" s="49">
        <v>77573.159999999989</v>
      </c>
      <c r="F242" s="50">
        <v>8043</v>
      </c>
      <c r="G242" s="51">
        <f t="shared" si="14"/>
        <v>623920926</v>
      </c>
      <c r="H242" s="128"/>
      <c r="I242" s="1"/>
    </row>
    <row r="243" spans="1:9" ht="24" hidden="1" x14ac:dyDescent="0.2">
      <c r="B243" s="92" t="s">
        <v>465</v>
      </c>
      <c r="C243" s="48" t="s">
        <v>466</v>
      </c>
      <c r="D243" s="93" t="s">
        <v>34</v>
      </c>
      <c r="E243" s="49"/>
      <c r="F243" s="50">
        <v>183</v>
      </c>
      <c r="G243" s="51">
        <f t="shared" si="14"/>
        <v>0</v>
      </c>
      <c r="H243" s="128"/>
      <c r="I243" s="1"/>
    </row>
    <row r="244" spans="1:9" ht="24" x14ac:dyDescent="0.2">
      <c r="B244" s="92" t="s">
        <v>467</v>
      </c>
      <c r="C244" s="48" t="s">
        <v>468</v>
      </c>
      <c r="D244" s="93" t="s">
        <v>326</v>
      </c>
      <c r="E244" s="49">
        <v>18349.549999999861</v>
      </c>
      <c r="F244" s="50">
        <v>16701</v>
      </c>
      <c r="G244" s="51">
        <f t="shared" si="14"/>
        <v>306455835</v>
      </c>
      <c r="H244" s="128"/>
      <c r="I244" s="1"/>
    </row>
    <row r="245" spans="1:9" x14ac:dyDescent="0.2">
      <c r="B245" s="35">
        <v>5</v>
      </c>
      <c r="C245" s="79" t="s">
        <v>469</v>
      </c>
      <c r="D245" s="95"/>
      <c r="E245" s="96">
        <v>0</v>
      </c>
      <c r="F245" s="38"/>
      <c r="G245" s="39"/>
      <c r="H245" s="128"/>
    </row>
    <row r="246" spans="1:9" hidden="1" x14ac:dyDescent="0.2">
      <c r="B246" s="97" t="s">
        <v>470</v>
      </c>
      <c r="C246" s="60" t="s">
        <v>471</v>
      </c>
      <c r="D246" s="98"/>
      <c r="E246" s="49"/>
      <c r="F246" s="50">
        <v>0</v>
      </c>
      <c r="G246" s="51">
        <f t="shared" ref="G246:G250" si="15">+ROUND(F246*E246,0)</f>
        <v>0</v>
      </c>
      <c r="H246" s="128"/>
      <c r="I246" s="1"/>
    </row>
    <row r="247" spans="1:9" hidden="1" x14ac:dyDescent="0.2">
      <c r="B247" s="63" t="s">
        <v>472</v>
      </c>
      <c r="C247" s="48" t="s">
        <v>473</v>
      </c>
      <c r="D247" s="47" t="s">
        <v>18</v>
      </c>
      <c r="E247" s="49"/>
      <c r="F247" s="50">
        <v>107016</v>
      </c>
      <c r="G247" s="51">
        <f t="shared" si="15"/>
        <v>0</v>
      </c>
      <c r="H247" s="128"/>
      <c r="I247" s="1"/>
    </row>
    <row r="248" spans="1:9" hidden="1" x14ac:dyDescent="0.2">
      <c r="B248" s="63" t="s">
        <v>474</v>
      </c>
      <c r="C248" s="70" t="s">
        <v>475</v>
      </c>
      <c r="D248" s="71" t="s">
        <v>18</v>
      </c>
      <c r="E248" s="49"/>
      <c r="F248" s="50">
        <v>114745</v>
      </c>
      <c r="G248" s="51">
        <f t="shared" si="15"/>
        <v>0</v>
      </c>
      <c r="H248" s="128"/>
      <c r="I248" s="1"/>
    </row>
    <row r="249" spans="1:9" hidden="1" x14ac:dyDescent="0.2">
      <c r="B249" s="63" t="s">
        <v>476</v>
      </c>
      <c r="C249" s="67" t="s">
        <v>477</v>
      </c>
      <c r="D249" s="99" t="s">
        <v>18</v>
      </c>
      <c r="E249" s="49"/>
      <c r="F249" s="50">
        <v>128656</v>
      </c>
      <c r="G249" s="51">
        <f t="shared" si="15"/>
        <v>0</v>
      </c>
      <c r="H249" s="128"/>
      <c r="I249" s="1"/>
    </row>
    <row r="250" spans="1:9" s="100" customFormat="1" hidden="1" x14ac:dyDescent="0.2">
      <c r="A250" s="1"/>
      <c r="B250" s="63" t="s">
        <v>478</v>
      </c>
      <c r="C250" s="48" t="s">
        <v>479</v>
      </c>
      <c r="D250" s="47" t="s">
        <v>18</v>
      </c>
      <c r="E250" s="49"/>
      <c r="F250" s="50">
        <v>145891</v>
      </c>
      <c r="G250" s="51">
        <f t="shared" si="15"/>
        <v>0</v>
      </c>
      <c r="H250" s="128"/>
    </row>
    <row r="251" spans="1:9" x14ac:dyDescent="0.2">
      <c r="B251" s="66" t="s">
        <v>480</v>
      </c>
      <c r="C251" s="42" t="s">
        <v>481</v>
      </c>
      <c r="D251" s="53"/>
      <c r="E251" s="44">
        <v>0</v>
      </c>
      <c r="F251" s="54"/>
      <c r="G251" s="55"/>
      <c r="H251" s="128"/>
      <c r="I251" s="1"/>
    </row>
    <row r="252" spans="1:9" x14ac:dyDescent="0.2">
      <c r="B252" s="63" t="s">
        <v>482</v>
      </c>
      <c r="C252" s="101" t="s">
        <v>483</v>
      </c>
      <c r="D252" s="47" t="s">
        <v>18</v>
      </c>
      <c r="E252" s="49">
        <v>14675.997499999999</v>
      </c>
      <c r="F252" s="50">
        <v>109561</v>
      </c>
      <c r="G252" s="51">
        <f t="shared" ref="G252:G276" si="16">+ROUND(F252*E252,0)</f>
        <v>1607916962</v>
      </c>
      <c r="H252" s="128"/>
      <c r="I252" s="1"/>
    </row>
    <row r="253" spans="1:9" hidden="1" x14ac:dyDescent="0.2">
      <c r="B253" s="63" t="s">
        <v>484</v>
      </c>
      <c r="C253" s="101" t="s">
        <v>485</v>
      </c>
      <c r="D253" s="47" t="s">
        <v>18</v>
      </c>
      <c r="E253" s="49"/>
      <c r="F253" s="50">
        <v>180444</v>
      </c>
      <c r="G253" s="51">
        <f t="shared" si="16"/>
        <v>0</v>
      </c>
      <c r="H253" s="128"/>
      <c r="I253" s="1"/>
    </row>
    <row r="254" spans="1:9" hidden="1" x14ac:dyDescent="0.2">
      <c r="A254" s="102"/>
      <c r="B254" s="63" t="s">
        <v>486</v>
      </c>
      <c r="C254" s="48" t="s">
        <v>487</v>
      </c>
      <c r="D254" s="47" t="s">
        <v>18</v>
      </c>
      <c r="E254" s="49"/>
      <c r="F254" s="50">
        <v>109969</v>
      </c>
      <c r="G254" s="51">
        <f t="shared" si="16"/>
        <v>0</v>
      </c>
      <c r="H254" s="128"/>
      <c r="I254" s="1"/>
    </row>
    <row r="255" spans="1:9" hidden="1" x14ac:dyDescent="0.2">
      <c r="B255" s="63" t="s">
        <v>488</v>
      </c>
      <c r="C255" s="48" t="s">
        <v>489</v>
      </c>
      <c r="D255" s="47" t="s">
        <v>18</v>
      </c>
      <c r="E255" s="49"/>
      <c r="F255" s="50">
        <v>180406</v>
      </c>
      <c r="G255" s="51">
        <f t="shared" si="16"/>
        <v>0</v>
      </c>
      <c r="H255" s="128"/>
      <c r="I255" s="1"/>
    </row>
    <row r="256" spans="1:9" hidden="1" x14ac:dyDescent="0.2">
      <c r="B256" s="63" t="s">
        <v>490</v>
      </c>
      <c r="C256" s="48" t="s">
        <v>491</v>
      </c>
      <c r="D256" s="47" t="s">
        <v>18</v>
      </c>
      <c r="E256" s="49"/>
      <c r="F256" s="50">
        <v>56300</v>
      </c>
      <c r="G256" s="51">
        <f t="shared" si="16"/>
        <v>0</v>
      </c>
      <c r="H256" s="128"/>
      <c r="I256" s="1"/>
    </row>
    <row r="257" spans="2:10" x14ac:dyDescent="0.2">
      <c r="B257" s="63" t="s">
        <v>492</v>
      </c>
      <c r="C257" s="48" t="s">
        <v>493</v>
      </c>
      <c r="D257" s="47" t="s">
        <v>18</v>
      </c>
      <c r="E257" s="49">
        <v>130.80000000000001</v>
      </c>
      <c r="F257" s="50">
        <v>57819</v>
      </c>
      <c r="G257" s="51">
        <f t="shared" si="16"/>
        <v>7562725</v>
      </c>
      <c r="H257" s="128"/>
      <c r="I257" s="1"/>
    </row>
    <row r="258" spans="2:10" hidden="1" x14ac:dyDescent="0.2">
      <c r="B258" s="63" t="s">
        <v>494</v>
      </c>
      <c r="C258" s="48" t="s">
        <v>495</v>
      </c>
      <c r="D258" s="47" t="s">
        <v>18</v>
      </c>
      <c r="E258" s="49"/>
      <c r="F258" s="50">
        <v>52478</v>
      </c>
      <c r="G258" s="51">
        <f t="shared" si="16"/>
        <v>0</v>
      </c>
      <c r="H258" s="128"/>
      <c r="I258" s="1"/>
    </row>
    <row r="259" spans="2:10" hidden="1" x14ac:dyDescent="0.2">
      <c r="B259" s="63" t="s">
        <v>496</v>
      </c>
      <c r="C259" s="48" t="s">
        <v>497</v>
      </c>
      <c r="D259" s="47" t="s">
        <v>18</v>
      </c>
      <c r="E259" s="49"/>
      <c r="F259" s="50">
        <v>86287</v>
      </c>
      <c r="G259" s="51">
        <f t="shared" si="16"/>
        <v>0</v>
      </c>
      <c r="H259" s="128"/>
      <c r="I259" s="1"/>
    </row>
    <row r="260" spans="2:10" hidden="1" x14ac:dyDescent="0.2">
      <c r="B260" s="63" t="s">
        <v>498</v>
      </c>
      <c r="C260" s="48" t="s">
        <v>499</v>
      </c>
      <c r="D260" s="47" t="s">
        <v>18</v>
      </c>
      <c r="E260" s="49"/>
      <c r="F260" s="50">
        <v>137649</v>
      </c>
      <c r="G260" s="51">
        <f t="shared" si="16"/>
        <v>0</v>
      </c>
      <c r="H260" s="128"/>
      <c r="I260" s="1"/>
    </row>
    <row r="261" spans="2:10" hidden="1" x14ac:dyDescent="0.2">
      <c r="B261" s="63" t="s">
        <v>500</v>
      </c>
      <c r="C261" s="48" t="s">
        <v>501</v>
      </c>
      <c r="D261" s="47" t="s">
        <v>152</v>
      </c>
      <c r="E261" s="49"/>
      <c r="F261" s="50">
        <v>32993</v>
      </c>
      <c r="G261" s="51">
        <f t="shared" si="16"/>
        <v>0</v>
      </c>
      <c r="H261" s="128"/>
      <c r="I261" s="1"/>
    </row>
    <row r="262" spans="2:10" hidden="1" x14ac:dyDescent="0.2">
      <c r="B262" s="63" t="s">
        <v>502</v>
      </c>
      <c r="C262" s="48" t="s">
        <v>503</v>
      </c>
      <c r="D262" s="47" t="s">
        <v>152</v>
      </c>
      <c r="E262" s="49"/>
      <c r="F262" s="50">
        <v>47580</v>
      </c>
      <c r="G262" s="51">
        <f t="shared" si="16"/>
        <v>0</v>
      </c>
      <c r="H262" s="128"/>
      <c r="I262" s="1"/>
    </row>
    <row r="263" spans="2:10" hidden="1" x14ac:dyDescent="0.2">
      <c r="B263" s="63" t="s">
        <v>504</v>
      </c>
      <c r="C263" s="48" t="s">
        <v>505</v>
      </c>
      <c r="D263" s="47" t="s">
        <v>18</v>
      </c>
      <c r="E263" s="49"/>
      <c r="F263" s="50">
        <v>76322</v>
      </c>
      <c r="G263" s="51">
        <f t="shared" si="16"/>
        <v>0</v>
      </c>
      <c r="H263" s="128"/>
      <c r="I263" s="1"/>
    </row>
    <row r="264" spans="2:10" hidden="1" x14ac:dyDescent="0.2">
      <c r="B264" s="63" t="s">
        <v>506</v>
      </c>
      <c r="C264" s="48" t="s">
        <v>507</v>
      </c>
      <c r="D264" s="47" t="s">
        <v>18</v>
      </c>
      <c r="E264" s="49"/>
      <c r="F264" s="50">
        <v>116202</v>
      </c>
      <c r="G264" s="51">
        <f t="shared" si="16"/>
        <v>0</v>
      </c>
      <c r="H264" s="128"/>
      <c r="I264" s="1"/>
    </row>
    <row r="265" spans="2:10" hidden="1" x14ac:dyDescent="0.2">
      <c r="B265" s="63" t="s">
        <v>508</v>
      </c>
      <c r="C265" s="48" t="s">
        <v>509</v>
      </c>
      <c r="D265" s="47" t="s">
        <v>18</v>
      </c>
      <c r="E265" s="49"/>
      <c r="F265" s="50">
        <v>218921</v>
      </c>
      <c r="G265" s="51">
        <f t="shared" si="16"/>
        <v>0</v>
      </c>
      <c r="H265" s="128"/>
      <c r="I265" s="1"/>
    </row>
    <row r="266" spans="2:10" hidden="1" x14ac:dyDescent="0.2">
      <c r="B266" s="63" t="s">
        <v>510</v>
      </c>
      <c r="C266" s="48" t="s">
        <v>511</v>
      </c>
      <c r="D266" s="47" t="s">
        <v>18</v>
      </c>
      <c r="E266" s="49"/>
      <c r="F266" s="50">
        <v>119198</v>
      </c>
      <c r="G266" s="51">
        <f t="shared" si="16"/>
        <v>0</v>
      </c>
      <c r="H266" s="128"/>
      <c r="I266" s="1"/>
    </row>
    <row r="267" spans="2:10" ht="24" x14ac:dyDescent="0.2">
      <c r="B267" s="63" t="s">
        <v>512</v>
      </c>
      <c r="C267" s="48" t="s">
        <v>513</v>
      </c>
      <c r="D267" s="47" t="s">
        <v>18</v>
      </c>
      <c r="E267" s="49">
        <v>135.9</v>
      </c>
      <c r="F267" s="50">
        <v>147908</v>
      </c>
      <c r="G267" s="51">
        <f t="shared" si="16"/>
        <v>20100697</v>
      </c>
      <c r="H267" s="128"/>
      <c r="I267" s="1"/>
      <c r="J267" s="34"/>
    </row>
    <row r="268" spans="2:10" ht="24" x14ac:dyDescent="0.2">
      <c r="B268" s="63" t="s">
        <v>514</v>
      </c>
      <c r="C268" s="48" t="s">
        <v>515</v>
      </c>
      <c r="D268" s="47" t="s">
        <v>326</v>
      </c>
      <c r="E268" s="49">
        <v>89.81</v>
      </c>
      <c r="F268" s="50">
        <v>103535</v>
      </c>
      <c r="G268" s="51">
        <f t="shared" si="16"/>
        <v>9298478</v>
      </c>
      <c r="H268" s="128"/>
      <c r="I268" s="1"/>
      <c r="J268" s="8"/>
    </row>
    <row r="269" spans="2:10" hidden="1" x14ac:dyDescent="0.2">
      <c r="B269" s="84" t="s">
        <v>516</v>
      </c>
      <c r="C269" s="60" t="s">
        <v>517</v>
      </c>
      <c r="D269" s="85"/>
      <c r="E269" s="49"/>
      <c r="F269" s="50">
        <v>0</v>
      </c>
      <c r="G269" s="51">
        <f t="shared" si="16"/>
        <v>0</v>
      </c>
      <c r="H269" s="128"/>
      <c r="I269" s="1"/>
    </row>
    <row r="270" spans="2:10" hidden="1" x14ac:dyDescent="0.2">
      <c r="B270" s="63" t="s">
        <v>518</v>
      </c>
      <c r="C270" s="48" t="s">
        <v>519</v>
      </c>
      <c r="D270" s="47" t="s">
        <v>152</v>
      </c>
      <c r="E270" s="49"/>
      <c r="F270" s="50">
        <v>51201</v>
      </c>
      <c r="G270" s="51">
        <f t="shared" si="16"/>
        <v>0</v>
      </c>
      <c r="H270" s="128"/>
      <c r="I270" s="1"/>
    </row>
    <row r="271" spans="2:10" hidden="1" x14ac:dyDescent="0.2">
      <c r="B271" s="63" t="s">
        <v>520</v>
      </c>
      <c r="C271" s="48" t="s">
        <v>521</v>
      </c>
      <c r="D271" s="47" t="s">
        <v>152</v>
      </c>
      <c r="E271" s="49"/>
      <c r="F271" s="50">
        <v>46766</v>
      </c>
      <c r="G271" s="51">
        <f t="shared" si="16"/>
        <v>0</v>
      </c>
      <c r="H271" s="128"/>
      <c r="I271" s="1"/>
    </row>
    <row r="272" spans="2:10" hidden="1" x14ac:dyDescent="0.2">
      <c r="B272" s="63" t="s">
        <v>522</v>
      </c>
      <c r="C272" s="48" t="s">
        <v>523</v>
      </c>
      <c r="D272" s="47" t="s">
        <v>152</v>
      </c>
      <c r="E272" s="49"/>
      <c r="F272" s="50">
        <v>33339</v>
      </c>
      <c r="G272" s="51">
        <f t="shared" si="16"/>
        <v>0</v>
      </c>
      <c r="H272" s="128"/>
      <c r="I272" s="1"/>
    </row>
    <row r="273" spans="2:9" hidden="1" x14ac:dyDescent="0.2">
      <c r="B273" s="63" t="s">
        <v>524</v>
      </c>
      <c r="C273" s="48" t="s">
        <v>525</v>
      </c>
      <c r="D273" s="47" t="s">
        <v>152</v>
      </c>
      <c r="E273" s="49"/>
      <c r="F273" s="50">
        <v>33568</v>
      </c>
      <c r="G273" s="51">
        <f t="shared" si="16"/>
        <v>0</v>
      </c>
      <c r="H273" s="128"/>
      <c r="I273" s="1"/>
    </row>
    <row r="274" spans="2:9" hidden="1" x14ac:dyDescent="0.2">
      <c r="B274" s="63" t="s">
        <v>526</v>
      </c>
      <c r="C274" s="48" t="s">
        <v>527</v>
      </c>
      <c r="D274" s="47" t="s">
        <v>152</v>
      </c>
      <c r="E274" s="49"/>
      <c r="F274" s="50">
        <v>48204</v>
      </c>
      <c r="G274" s="51">
        <f t="shared" si="16"/>
        <v>0</v>
      </c>
      <c r="H274" s="128"/>
      <c r="I274" s="1"/>
    </row>
    <row r="275" spans="2:9" hidden="1" x14ac:dyDescent="0.2">
      <c r="B275" s="63" t="s">
        <v>528</v>
      </c>
      <c r="C275" s="48" t="s">
        <v>529</v>
      </c>
      <c r="D275" s="47" t="s">
        <v>152</v>
      </c>
      <c r="E275" s="49"/>
      <c r="F275" s="50">
        <v>46269</v>
      </c>
      <c r="G275" s="51">
        <f t="shared" si="16"/>
        <v>0</v>
      </c>
      <c r="H275" s="128"/>
      <c r="I275" s="1"/>
    </row>
    <row r="276" spans="2:9" hidden="1" x14ac:dyDescent="0.2">
      <c r="B276" s="63" t="s">
        <v>530</v>
      </c>
      <c r="C276" s="48" t="s">
        <v>531</v>
      </c>
      <c r="D276" s="47" t="s">
        <v>152</v>
      </c>
      <c r="E276" s="49"/>
      <c r="F276" s="50">
        <v>43719</v>
      </c>
      <c r="G276" s="51">
        <f t="shared" si="16"/>
        <v>0</v>
      </c>
      <c r="H276" s="128"/>
      <c r="I276" s="1"/>
    </row>
    <row r="277" spans="2:9" x14ac:dyDescent="0.2">
      <c r="B277" s="66" t="s">
        <v>532</v>
      </c>
      <c r="C277" s="42" t="s">
        <v>533</v>
      </c>
      <c r="D277" s="53"/>
      <c r="E277" s="44">
        <v>0</v>
      </c>
      <c r="F277" s="54"/>
      <c r="G277" s="55"/>
      <c r="H277" s="128"/>
      <c r="I277" s="1"/>
    </row>
    <row r="278" spans="2:9" ht="24" x14ac:dyDescent="0.2">
      <c r="B278" s="63" t="s">
        <v>534</v>
      </c>
      <c r="C278" s="48" t="s">
        <v>535</v>
      </c>
      <c r="D278" s="47" t="s">
        <v>536</v>
      </c>
      <c r="E278" s="49">
        <v>132300</v>
      </c>
      <c r="F278" s="50">
        <v>777</v>
      </c>
      <c r="G278" s="51">
        <f t="shared" ref="G278:G286" si="17">+ROUND(F278*E278,0)</f>
        <v>102797100</v>
      </c>
      <c r="H278" s="128"/>
      <c r="I278" s="1"/>
    </row>
    <row r="279" spans="2:9" ht="24" hidden="1" x14ac:dyDescent="0.2">
      <c r="B279" s="63" t="s">
        <v>537</v>
      </c>
      <c r="C279" s="48" t="s">
        <v>538</v>
      </c>
      <c r="D279" s="47" t="s">
        <v>536</v>
      </c>
      <c r="E279" s="49"/>
      <c r="F279" s="50">
        <v>792</v>
      </c>
      <c r="G279" s="51">
        <f t="shared" si="17"/>
        <v>0</v>
      </c>
      <c r="H279" s="128"/>
      <c r="I279" s="1"/>
    </row>
    <row r="280" spans="2:9" ht="24" hidden="1" x14ac:dyDescent="0.2">
      <c r="B280" s="63" t="s">
        <v>539</v>
      </c>
      <c r="C280" s="48" t="s">
        <v>540</v>
      </c>
      <c r="D280" s="47" t="s">
        <v>536</v>
      </c>
      <c r="E280" s="49"/>
      <c r="F280" s="50">
        <v>796</v>
      </c>
      <c r="G280" s="51">
        <f t="shared" si="17"/>
        <v>0</v>
      </c>
      <c r="H280" s="128"/>
      <c r="I280" s="1"/>
    </row>
    <row r="281" spans="2:9" ht="24" hidden="1" x14ac:dyDescent="0.2">
      <c r="B281" s="63" t="s">
        <v>541</v>
      </c>
      <c r="C281" s="48" t="s">
        <v>542</v>
      </c>
      <c r="D281" s="47" t="s">
        <v>536</v>
      </c>
      <c r="E281" s="49"/>
      <c r="F281" s="50">
        <v>942</v>
      </c>
      <c r="G281" s="51">
        <f t="shared" si="17"/>
        <v>0</v>
      </c>
      <c r="H281" s="128"/>
      <c r="I281" s="1"/>
    </row>
    <row r="282" spans="2:9" ht="24" hidden="1" x14ac:dyDescent="0.2">
      <c r="B282" s="63" t="s">
        <v>543</v>
      </c>
      <c r="C282" s="48" t="s">
        <v>544</v>
      </c>
      <c r="D282" s="47" t="s">
        <v>536</v>
      </c>
      <c r="E282" s="49"/>
      <c r="F282" s="50">
        <v>1069</v>
      </c>
      <c r="G282" s="51">
        <f t="shared" si="17"/>
        <v>0</v>
      </c>
      <c r="H282" s="128"/>
      <c r="I282" s="1"/>
    </row>
    <row r="283" spans="2:9" ht="24" hidden="1" x14ac:dyDescent="0.2">
      <c r="B283" s="63" t="s">
        <v>545</v>
      </c>
      <c r="C283" s="48" t="s">
        <v>546</v>
      </c>
      <c r="D283" s="47" t="s">
        <v>536</v>
      </c>
      <c r="E283" s="49"/>
      <c r="F283" s="50">
        <v>1264</v>
      </c>
      <c r="G283" s="51">
        <f t="shared" si="17"/>
        <v>0</v>
      </c>
      <c r="H283" s="128"/>
      <c r="I283" s="1"/>
    </row>
    <row r="284" spans="2:9" hidden="1" x14ac:dyDescent="0.2">
      <c r="B284" s="63" t="s">
        <v>547</v>
      </c>
      <c r="C284" s="48" t="s">
        <v>548</v>
      </c>
      <c r="D284" s="47" t="s">
        <v>18</v>
      </c>
      <c r="E284" s="49"/>
      <c r="F284" s="50">
        <v>30213</v>
      </c>
      <c r="G284" s="51">
        <f t="shared" si="17"/>
        <v>0</v>
      </c>
      <c r="H284" s="128"/>
      <c r="I284" s="1"/>
    </row>
    <row r="285" spans="2:9" hidden="1" x14ac:dyDescent="0.2">
      <c r="B285" s="63" t="s">
        <v>549</v>
      </c>
      <c r="C285" s="48" t="s">
        <v>550</v>
      </c>
      <c r="D285" s="47" t="s">
        <v>152</v>
      </c>
      <c r="E285" s="49"/>
      <c r="F285" s="50">
        <v>8150</v>
      </c>
      <c r="G285" s="51">
        <f t="shared" si="17"/>
        <v>0</v>
      </c>
      <c r="H285" s="128"/>
      <c r="I285" s="1"/>
    </row>
    <row r="286" spans="2:9" hidden="1" x14ac:dyDescent="0.2">
      <c r="B286" s="63" t="s">
        <v>551</v>
      </c>
      <c r="C286" s="48" t="s">
        <v>552</v>
      </c>
      <c r="D286" s="47" t="s">
        <v>18</v>
      </c>
      <c r="E286" s="49"/>
      <c r="F286" s="50">
        <v>29613</v>
      </c>
      <c r="G286" s="51">
        <f t="shared" si="17"/>
        <v>0</v>
      </c>
      <c r="H286" s="128"/>
      <c r="I286" s="1"/>
    </row>
    <row r="287" spans="2:9" x14ac:dyDescent="0.2">
      <c r="B287" s="66" t="s">
        <v>553</v>
      </c>
      <c r="C287" s="42" t="s">
        <v>554</v>
      </c>
      <c r="D287" s="53"/>
      <c r="E287" s="44">
        <v>0</v>
      </c>
      <c r="F287" s="54"/>
      <c r="G287" s="55"/>
      <c r="H287" s="128"/>
      <c r="I287" s="1"/>
    </row>
    <row r="288" spans="2:9" hidden="1" x14ac:dyDescent="0.2">
      <c r="B288" s="63" t="s">
        <v>555</v>
      </c>
      <c r="C288" s="48" t="s">
        <v>556</v>
      </c>
      <c r="D288" s="47" t="s">
        <v>152</v>
      </c>
      <c r="E288" s="49"/>
      <c r="F288" s="50">
        <v>54667</v>
      </c>
      <c r="G288" s="51">
        <f t="shared" ref="G288:G297" si="18">+ROUND(F288*E288,0)</f>
        <v>0</v>
      </c>
      <c r="H288" s="128"/>
      <c r="I288" s="1"/>
    </row>
    <row r="289" spans="2:9" hidden="1" x14ac:dyDescent="0.2">
      <c r="B289" s="63" t="s">
        <v>557</v>
      </c>
      <c r="C289" s="48" t="s">
        <v>558</v>
      </c>
      <c r="D289" s="47" t="s">
        <v>152</v>
      </c>
      <c r="E289" s="49"/>
      <c r="F289" s="50">
        <v>41106</v>
      </c>
      <c r="G289" s="51">
        <f t="shared" si="18"/>
        <v>0</v>
      </c>
      <c r="H289" s="128"/>
      <c r="I289" s="1"/>
    </row>
    <row r="290" spans="2:9" ht="24" hidden="1" x14ac:dyDescent="0.2">
      <c r="B290" s="63" t="s">
        <v>559</v>
      </c>
      <c r="C290" s="48" t="s">
        <v>560</v>
      </c>
      <c r="D290" s="47" t="s">
        <v>18</v>
      </c>
      <c r="E290" s="49"/>
      <c r="F290" s="50">
        <v>115625</v>
      </c>
      <c r="G290" s="51">
        <f t="shared" si="18"/>
        <v>0</v>
      </c>
      <c r="H290" s="128"/>
      <c r="I290" s="1"/>
    </row>
    <row r="291" spans="2:9" hidden="1" x14ac:dyDescent="0.2">
      <c r="B291" s="63" t="s">
        <v>561</v>
      </c>
      <c r="C291" s="48" t="s">
        <v>562</v>
      </c>
      <c r="D291" s="47" t="s">
        <v>18</v>
      </c>
      <c r="E291" s="49"/>
      <c r="F291" s="50">
        <v>45945</v>
      </c>
      <c r="G291" s="51">
        <f t="shared" si="18"/>
        <v>0</v>
      </c>
      <c r="H291" s="128"/>
      <c r="I291" s="1"/>
    </row>
    <row r="292" spans="2:9" ht="24" hidden="1" x14ac:dyDescent="0.2">
      <c r="B292" s="63" t="s">
        <v>563</v>
      </c>
      <c r="C292" s="70" t="s">
        <v>564</v>
      </c>
      <c r="D292" s="71" t="s">
        <v>152</v>
      </c>
      <c r="E292" s="49"/>
      <c r="F292" s="50">
        <v>65348</v>
      </c>
      <c r="G292" s="51">
        <f t="shared" si="18"/>
        <v>0</v>
      </c>
      <c r="H292" s="128"/>
      <c r="I292" s="1"/>
    </row>
    <row r="293" spans="2:9" ht="24" hidden="1" x14ac:dyDescent="0.2">
      <c r="B293" s="63" t="s">
        <v>565</v>
      </c>
      <c r="C293" s="70" t="s">
        <v>566</v>
      </c>
      <c r="D293" s="71" t="s">
        <v>152</v>
      </c>
      <c r="E293" s="49"/>
      <c r="F293" s="50">
        <v>62670</v>
      </c>
      <c r="G293" s="51">
        <f t="shared" si="18"/>
        <v>0</v>
      </c>
      <c r="H293" s="128"/>
      <c r="I293" s="1"/>
    </row>
    <row r="294" spans="2:9" ht="24" hidden="1" x14ac:dyDescent="0.2">
      <c r="B294" s="63" t="s">
        <v>567</v>
      </c>
      <c r="C294" s="70" t="s">
        <v>568</v>
      </c>
      <c r="D294" s="71" t="s">
        <v>152</v>
      </c>
      <c r="E294" s="49"/>
      <c r="F294" s="50">
        <v>80310</v>
      </c>
      <c r="G294" s="51">
        <f t="shared" si="18"/>
        <v>0</v>
      </c>
      <c r="H294" s="128"/>
      <c r="I294" s="1"/>
    </row>
    <row r="295" spans="2:9" ht="24" hidden="1" x14ac:dyDescent="0.2">
      <c r="B295" s="63" t="s">
        <v>569</v>
      </c>
      <c r="C295" s="70" t="s">
        <v>570</v>
      </c>
      <c r="D295" s="71" t="s">
        <v>152</v>
      </c>
      <c r="E295" s="49"/>
      <c r="F295" s="50">
        <v>66688</v>
      </c>
      <c r="G295" s="51">
        <f t="shared" si="18"/>
        <v>0</v>
      </c>
      <c r="H295" s="128"/>
      <c r="I295" s="1"/>
    </row>
    <row r="296" spans="2:9" x14ac:dyDescent="0.2">
      <c r="B296" s="63" t="s">
        <v>571</v>
      </c>
      <c r="C296" s="77" t="s">
        <v>572</v>
      </c>
      <c r="D296" s="71" t="s">
        <v>152</v>
      </c>
      <c r="E296" s="49">
        <v>1209.3600000000001</v>
      </c>
      <c r="F296" s="50">
        <v>87242</v>
      </c>
      <c r="G296" s="51">
        <f t="shared" si="18"/>
        <v>105506985</v>
      </c>
      <c r="H296" s="128"/>
      <c r="I296" s="1"/>
    </row>
    <row r="297" spans="2:9" x14ac:dyDescent="0.2">
      <c r="B297" s="63" t="s">
        <v>573</v>
      </c>
      <c r="C297" s="77" t="s">
        <v>574</v>
      </c>
      <c r="D297" s="71" t="s">
        <v>152</v>
      </c>
      <c r="E297" s="49">
        <v>8457.52</v>
      </c>
      <c r="F297" s="50">
        <v>75239</v>
      </c>
      <c r="G297" s="51">
        <f t="shared" si="18"/>
        <v>636335347</v>
      </c>
      <c r="H297" s="128"/>
      <c r="I297" s="1"/>
    </row>
    <row r="298" spans="2:9" x14ac:dyDescent="0.2">
      <c r="B298" s="35">
        <v>6</v>
      </c>
      <c r="C298" s="79" t="s">
        <v>575</v>
      </c>
      <c r="D298" s="95"/>
      <c r="E298" s="37">
        <v>0</v>
      </c>
      <c r="F298" s="38"/>
      <c r="G298" s="39"/>
      <c r="H298" s="128"/>
    </row>
    <row r="299" spans="2:9" x14ac:dyDescent="0.2">
      <c r="B299" s="41" t="s">
        <v>576</v>
      </c>
      <c r="C299" s="42" t="s">
        <v>577</v>
      </c>
      <c r="D299" s="43"/>
      <c r="E299" s="44">
        <v>0</v>
      </c>
      <c r="F299" s="54"/>
      <c r="G299" s="55"/>
      <c r="H299" s="128"/>
      <c r="I299" s="1"/>
    </row>
    <row r="300" spans="2:9" ht="24" hidden="1" x14ac:dyDescent="0.2">
      <c r="B300" s="63" t="s">
        <v>578</v>
      </c>
      <c r="C300" s="48" t="s">
        <v>579</v>
      </c>
      <c r="D300" s="47" t="s">
        <v>152</v>
      </c>
      <c r="E300" s="49"/>
      <c r="F300" s="50">
        <v>96147</v>
      </c>
      <c r="G300" s="51">
        <f t="shared" ref="G300:G317" si="19">+ROUND(F300*E300,0)</f>
        <v>0</v>
      </c>
      <c r="H300" s="128"/>
      <c r="I300" s="1"/>
    </row>
    <row r="301" spans="2:9" ht="24" x14ac:dyDescent="0.2">
      <c r="B301" s="63" t="s">
        <v>580</v>
      </c>
      <c r="C301" s="48" t="s">
        <v>581</v>
      </c>
      <c r="D301" s="47" t="s">
        <v>18</v>
      </c>
      <c r="E301" s="49">
        <v>379.4246</v>
      </c>
      <c r="F301" s="50">
        <v>100053</v>
      </c>
      <c r="G301" s="51">
        <f t="shared" si="19"/>
        <v>37962570</v>
      </c>
      <c r="H301" s="128"/>
      <c r="I301" s="1"/>
    </row>
    <row r="302" spans="2:9" hidden="1" x14ac:dyDescent="0.2">
      <c r="B302" s="63" t="s">
        <v>582</v>
      </c>
      <c r="C302" s="48" t="s">
        <v>583</v>
      </c>
      <c r="D302" s="47" t="s">
        <v>152</v>
      </c>
      <c r="E302" s="49"/>
      <c r="F302" s="50">
        <v>35808</v>
      </c>
      <c r="G302" s="51">
        <f t="shared" si="19"/>
        <v>0</v>
      </c>
      <c r="H302" s="128"/>
      <c r="I302" s="1"/>
    </row>
    <row r="303" spans="2:9" hidden="1" x14ac:dyDescent="0.2">
      <c r="B303" s="63" t="s">
        <v>584</v>
      </c>
      <c r="C303" s="48" t="s">
        <v>585</v>
      </c>
      <c r="D303" s="47" t="s">
        <v>152</v>
      </c>
      <c r="E303" s="49"/>
      <c r="F303" s="50">
        <v>69094</v>
      </c>
      <c r="G303" s="51">
        <f t="shared" si="19"/>
        <v>0</v>
      </c>
      <c r="H303" s="128"/>
      <c r="I303" s="1"/>
    </row>
    <row r="304" spans="2:9" hidden="1" x14ac:dyDescent="0.2">
      <c r="B304" s="63" t="s">
        <v>586</v>
      </c>
      <c r="C304" s="48" t="s">
        <v>587</v>
      </c>
      <c r="D304" s="47" t="s">
        <v>152</v>
      </c>
      <c r="E304" s="49"/>
      <c r="F304" s="50">
        <v>54817</v>
      </c>
      <c r="G304" s="51">
        <f t="shared" si="19"/>
        <v>0</v>
      </c>
      <c r="H304" s="128"/>
      <c r="I304" s="1"/>
    </row>
    <row r="305" spans="2:9" hidden="1" x14ac:dyDescent="0.2">
      <c r="B305" s="63" t="s">
        <v>588</v>
      </c>
      <c r="C305" s="48" t="s">
        <v>589</v>
      </c>
      <c r="D305" s="47" t="s">
        <v>152</v>
      </c>
      <c r="E305" s="49"/>
      <c r="F305" s="50">
        <v>80502</v>
      </c>
      <c r="G305" s="51">
        <f t="shared" si="19"/>
        <v>0</v>
      </c>
      <c r="H305" s="128"/>
      <c r="I305" s="1"/>
    </row>
    <row r="306" spans="2:9" hidden="1" x14ac:dyDescent="0.2">
      <c r="B306" s="63" t="s">
        <v>590</v>
      </c>
      <c r="C306" s="48" t="s">
        <v>591</v>
      </c>
      <c r="D306" s="47" t="s">
        <v>152</v>
      </c>
      <c r="E306" s="49"/>
      <c r="F306" s="50">
        <v>129230</v>
      </c>
      <c r="G306" s="51">
        <f t="shared" si="19"/>
        <v>0</v>
      </c>
      <c r="H306" s="128"/>
      <c r="I306" s="1"/>
    </row>
    <row r="307" spans="2:9" hidden="1" x14ac:dyDescent="0.2">
      <c r="B307" s="63" t="s">
        <v>592</v>
      </c>
      <c r="C307" s="48" t="s">
        <v>593</v>
      </c>
      <c r="D307" s="47" t="s">
        <v>152</v>
      </c>
      <c r="E307" s="49"/>
      <c r="F307" s="50">
        <v>100097</v>
      </c>
      <c r="G307" s="51">
        <f t="shared" si="19"/>
        <v>0</v>
      </c>
      <c r="H307" s="128"/>
      <c r="I307" s="1"/>
    </row>
    <row r="308" spans="2:9" x14ac:dyDescent="0.2">
      <c r="B308" s="63" t="s">
        <v>594</v>
      </c>
      <c r="C308" s="48" t="s">
        <v>595</v>
      </c>
      <c r="D308" s="47" t="s">
        <v>152</v>
      </c>
      <c r="E308" s="49">
        <v>100.75999999999999</v>
      </c>
      <c r="F308" s="50">
        <v>81650</v>
      </c>
      <c r="G308" s="51">
        <f t="shared" si="19"/>
        <v>8227054</v>
      </c>
      <c r="H308" s="128"/>
      <c r="I308" s="1"/>
    </row>
    <row r="309" spans="2:9" hidden="1" x14ac:dyDescent="0.2">
      <c r="B309" s="63" t="s">
        <v>596</v>
      </c>
      <c r="C309" s="48" t="s">
        <v>597</v>
      </c>
      <c r="D309" s="47" t="s">
        <v>152</v>
      </c>
      <c r="E309" s="49"/>
      <c r="F309" s="50">
        <v>133264</v>
      </c>
      <c r="G309" s="51">
        <f t="shared" si="19"/>
        <v>0</v>
      </c>
      <c r="H309" s="128"/>
      <c r="I309" s="1"/>
    </row>
    <row r="310" spans="2:9" hidden="1" x14ac:dyDescent="0.2">
      <c r="B310" s="63" t="s">
        <v>598</v>
      </c>
      <c r="C310" s="48" t="s">
        <v>599</v>
      </c>
      <c r="D310" s="47" t="s">
        <v>152</v>
      </c>
      <c r="E310" s="49"/>
      <c r="F310" s="50">
        <v>60534</v>
      </c>
      <c r="G310" s="51">
        <f t="shared" si="19"/>
        <v>0</v>
      </c>
      <c r="H310" s="128"/>
      <c r="I310" s="1"/>
    </row>
    <row r="311" spans="2:9" x14ac:dyDescent="0.2">
      <c r="B311" s="63" t="s">
        <v>600</v>
      </c>
      <c r="C311" s="48" t="s">
        <v>601</v>
      </c>
      <c r="D311" s="47" t="s">
        <v>152</v>
      </c>
      <c r="E311" s="49">
        <v>819</v>
      </c>
      <c r="F311" s="50">
        <v>23532</v>
      </c>
      <c r="G311" s="51">
        <f t="shared" si="19"/>
        <v>19272708</v>
      </c>
      <c r="H311" s="128"/>
      <c r="I311" s="1"/>
    </row>
    <row r="312" spans="2:9" hidden="1" x14ac:dyDescent="0.2">
      <c r="B312" s="84" t="s">
        <v>602</v>
      </c>
      <c r="C312" s="60" t="s">
        <v>603</v>
      </c>
      <c r="D312" s="85"/>
      <c r="E312" s="49"/>
      <c r="F312" s="50">
        <v>0</v>
      </c>
      <c r="G312" s="51">
        <f t="shared" si="19"/>
        <v>0</v>
      </c>
      <c r="H312" s="128"/>
      <c r="I312" s="1"/>
    </row>
    <row r="313" spans="2:9" ht="24" hidden="1" x14ac:dyDescent="0.2">
      <c r="B313" s="63" t="s">
        <v>604</v>
      </c>
      <c r="C313" s="48" t="s">
        <v>605</v>
      </c>
      <c r="D313" s="47" t="s">
        <v>152</v>
      </c>
      <c r="E313" s="49"/>
      <c r="F313" s="50">
        <v>54072</v>
      </c>
      <c r="G313" s="51">
        <f t="shared" si="19"/>
        <v>0</v>
      </c>
      <c r="H313" s="128"/>
      <c r="I313" s="1"/>
    </row>
    <row r="314" spans="2:9" ht="24" hidden="1" x14ac:dyDescent="0.2">
      <c r="B314" s="63" t="s">
        <v>606</v>
      </c>
      <c r="C314" s="48" t="s">
        <v>607</v>
      </c>
      <c r="D314" s="47" t="s">
        <v>9</v>
      </c>
      <c r="E314" s="49"/>
      <c r="F314" s="50">
        <v>1409463</v>
      </c>
      <c r="G314" s="51">
        <f t="shared" si="19"/>
        <v>0</v>
      </c>
      <c r="H314" s="128"/>
      <c r="I314" s="1"/>
    </row>
    <row r="315" spans="2:9" hidden="1" x14ac:dyDescent="0.2">
      <c r="B315" s="63" t="s">
        <v>608</v>
      </c>
      <c r="C315" s="48" t="s">
        <v>609</v>
      </c>
      <c r="D315" s="47" t="s">
        <v>9</v>
      </c>
      <c r="E315" s="49"/>
      <c r="F315" s="50">
        <v>732566</v>
      </c>
      <c r="G315" s="51">
        <f t="shared" si="19"/>
        <v>0</v>
      </c>
      <c r="H315" s="128"/>
      <c r="I315" s="1"/>
    </row>
    <row r="316" spans="2:9" hidden="1" x14ac:dyDescent="0.2">
      <c r="B316" s="63" t="s">
        <v>610</v>
      </c>
      <c r="C316" s="48" t="s">
        <v>611</v>
      </c>
      <c r="D316" s="47" t="s">
        <v>152</v>
      </c>
      <c r="E316" s="49"/>
      <c r="F316" s="50">
        <v>62665</v>
      </c>
      <c r="G316" s="51">
        <f t="shared" si="19"/>
        <v>0</v>
      </c>
      <c r="H316" s="128"/>
      <c r="I316" s="1"/>
    </row>
    <row r="317" spans="2:9" hidden="1" x14ac:dyDescent="0.2">
      <c r="B317" s="63" t="s">
        <v>612</v>
      </c>
      <c r="C317" s="48" t="s">
        <v>613</v>
      </c>
      <c r="D317" s="47" t="s">
        <v>152</v>
      </c>
      <c r="E317" s="49"/>
      <c r="F317" s="50">
        <v>82684</v>
      </c>
      <c r="G317" s="51">
        <f t="shared" si="19"/>
        <v>0</v>
      </c>
      <c r="H317" s="128"/>
      <c r="I317" s="1"/>
    </row>
    <row r="318" spans="2:9" x14ac:dyDescent="0.2">
      <c r="B318" s="35">
        <v>7</v>
      </c>
      <c r="C318" s="79" t="s">
        <v>614</v>
      </c>
      <c r="D318" s="80"/>
      <c r="E318" s="37">
        <v>0</v>
      </c>
      <c r="F318" s="38"/>
      <c r="G318" s="39"/>
      <c r="H318" s="128"/>
    </row>
    <row r="319" spans="2:9" hidden="1" x14ac:dyDescent="0.2">
      <c r="B319" s="103" t="s">
        <v>615</v>
      </c>
      <c r="C319" s="104" t="s">
        <v>616</v>
      </c>
      <c r="D319" s="98"/>
      <c r="E319" s="105"/>
      <c r="F319" s="50">
        <v>0</v>
      </c>
      <c r="G319" s="51">
        <f t="shared" ref="G319:G327" si="20">+ROUND(F319*E319,0)</f>
        <v>0</v>
      </c>
      <c r="H319" s="128"/>
      <c r="I319" s="1"/>
    </row>
    <row r="320" spans="2:9" hidden="1" x14ac:dyDescent="0.2">
      <c r="B320" s="63" t="s">
        <v>617</v>
      </c>
      <c r="C320" s="48" t="s">
        <v>618</v>
      </c>
      <c r="D320" s="47" t="s">
        <v>9</v>
      </c>
      <c r="E320" s="49"/>
      <c r="F320" s="50">
        <v>622793</v>
      </c>
      <c r="G320" s="51">
        <f t="shared" si="20"/>
        <v>0</v>
      </c>
      <c r="H320" s="128"/>
      <c r="I320" s="1"/>
    </row>
    <row r="321" spans="2:9" hidden="1" x14ac:dyDescent="0.2">
      <c r="B321" s="63" t="s">
        <v>619</v>
      </c>
      <c r="C321" s="48" t="s">
        <v>620</v>
      </c>
      <c r="D321" s="47" t="s">
        <v>9</v>
      </c>
      <c r="E321" s="49"/>
      <c r="F321" s="50">
        <v>232874</v>
      </c>
      <c r="G321" s="51">
        <f t="shared" si="20"/>
        <v>0</v>
      </c>
      <c r="H321" s="128"/>
      <c r="I321" s="1"/>
    </row>
    <row r="322" spans="2:9" hidden="1" x14ac:dyDescent="0.2">
      <c r="B322" s="63" t="s">
        <v>621</v>
      </c>
      <c r="C322" s="48" t="s">
        <v>622</v>
      </c>
      <c r="D322" s="47" t="s">
        <v>9</v>
      </c>
      <c r="E322" s="49"/>
      <c r="F322" s="50">
        <v>405151</v>
      </c>
      <c r="G322" s="51">
        <f t="shared" si="20"/>
        <v>0</v>
      </c>
      <c r="H322" s="128"/>
      <c r="I322" s="1"/>
    </row>
    <row r="323" spans="2:9" hidden="1" x14ac:dyDescent="0.2">
      <c r="B323" s="63" t="s">
        <v>623</v>
      </c>
      <c r="C323" s="65" t="s">
        <v>624</v>
      </c>
      <c r="D323" s="47" t="s">
        <v>9</v>
      </c>
      <c r="E323" s="49"/>
      <c r="F323" s="50">
        <v>83243</v>
      </c>
      <c r="G323" s="51">
        <f t="shared" si="20"/>
        <v>0</v>
      </c>
      <c r="H323" s="128"/>
      <c r="I323" s="1"/>
    </row>
    <row r="324" spans="2:9" hidden="1" x14ac:dyDescent="0.2">
      <c r="B324" s="63" t="s">
        <v>625</v>
      </c>
      <c r="C324" s="65" t="s">
        <v>626</v>
      </c>
      <c r="D324" s="47" t="s">
        <v>9</v>
      </c>
      <c r="E324" s="49"/>
      <c r="F324" s="50">
        <v>500561</v>
      </c>
      <c r="G324" s="51">
        <f t="shared" si="20"/>
        <v>0</v>
      </c>
      <c r="H324" s="128"/>
      <c r="I324" s="1"/>
    </row>
    <row r="325" spans="2:9" hidden="1" x14ac:dyDescent="0.2">
      <c r="B325" s="84" t="s">
        <v>627</v>
      </c>
      <c r="C325" s="60" t="s">
        <v>628</v>
      </c>
      <c r="D325" s="85"/>
      <c r="E325" s="49"/>
      <c r="F325" s="50">
        <v>0</v>
      </c>
      <c r="G325" s="51">
        <f t="shared" si="20"/>
        <v>0</v>
      </c>
      <c r="H325" s="128"/>
      <c r="I325" s="1"/>
    </row>
    <row r="326" spans="2:9" hidden="1" x14ac:dyDescent="0.2">
      <c r="B326" s="63" t="s">
        <v>629</v>
      </c>
      <c r="C326" s="48" t="s">
        <v>630</v>
      </c>
      <c r="D326" s="47" t="s">
        <v>9</v>
      </c>
      <c r="E326" s="49"/>
      <c r="F326" s="50">
        <v>467119</v>
      </c>
      <c r="G326" s="51">
        <f t="shared" si="20"/>
        <v>0</v>
      </c>
      <c r="H326" s="128"/>
      <c r="I326" s="1"/>
    </row>
    <row r="327" spans="2:9" hidden="1" x14ac:dyDescent="0.2">
      <c r="B327" s="63" t="s">
        <v>631</v>
      </c>
      <c r="C327" s="48" t="s">
        <v>632</v>
      </c>
      <c r="D327" s="47" t="s">
        <v>9</v>
      </c>
      <c r="E327" s="49"/>
      <c r="F327" s="50">
        <v>575036</v>
      </c>
      <c r="G327" s="51">
        <f t="shared" si="20"/>
        <v>0</v>
      </c>
      <c r="H327" s="128"/>
      <c r="I327" s="1"/>
    </row>
    <row r="328" spans="2:9" x14ac:dyDescent="0.2">
      <c r="B328" s="66" t="s">
        <v>633</v>
      </c>
      <c r="C328" s="42" t="s">
        <v>634</v>
      </c>
      <c r="D328" s="53"/>
      <c r="E328" s="44">
        <v>0</v>
      </c>
      <c r="F328" s="54"/>
      <c r="G328" s="55"/>
      <c r="H328" s="128"/>
      <c r="I328" s="1"/>
    </row>
    <row r="329" spans="2:9" x14ac:dyDescent="0.2">
      <c r="B329" s="63" t="s">
        <v>635</v>
      </c>
      <c r="C329" s="48" t="s">
        <v>636</v>
      </c>
      <c r="D329" s="47" t="s">
        <v>152</v>
      </c>
      <c r="E329" s="49">
        <v>218</v>
      </c>
      <c r="F329" s="50">
        <v>9250</v>
      </c>
      <c r="G329" s="51">
        <f t="shared" ref="G329:G371" si="21">+ROUND(F329*E329,0)</f>
        <v>2016500</v>
      </c>
      <c r="H329" s="128"/>
      <c r="I329" s="1"/>
    </row>
    <row r="330" spans="2:9" x14ac:dyDescent="0.2">
      <c r="B330" s="63" t="s">
        <v>637</v>
      </c>
      <c r="C330" s="48" t="s">
        <v>638</v>
      </c>
      <c r="D330" s="47" t="s">
        <v>152</v>
      </c>
      <c r="E330" s="49">
        <v>152</v>
      </c>
      <c r="F330" s="50">
        <v>14586</v>
      </c>
      <c r="G330" s="51">
        <f t="shared" si="21"/>
        <v>2217072</v>
      </c>
      <c r="H330" s="128"/>
      <c r="I330" s="1"/>
    </row>
    <row r="331" spans="2:9" x14ac:dyDescent="0.2">
      <c r="B331" s="63" t="s">
        <v>639</v>
      </c>
      <c r="C331" s="48" t="s">
        <v>640</v>
      </c>
      <c r="D331" s="47" t="s">
        <v>152</v>
      </c>
      <c r="E331" s="49">
        <v>30</v>
      </c>
      <c r="F331" s="50">
        <v>24727</v>
      </c>
      <c r="G331" s="51">
        <f t="shared" si="21"/>
        <v>741810</v>
      </c>
      <c r="H331" s="128"/>
      <c r="I331" s="1"/>
    </row>
    <row r="332" spans="2:9" x14ac:dyDescent="0.2">
      <c r="B332" s="63" t="s">
        <v>641</v>
      </c>
      <c r="C332" s="48" t="s">
        <v>642</v>
      </c>
      <c r="D332" s="47" t="s">
        <v>152</v>
      </c>
      <c r="E332" s="49">
        <v>236</v>
      </c>
      <c r="F332" s="50">
        <v>30023</v>
      </c>
      <c r="G332" s="51">
        <f t="shared" si="21"/>
        <v>7085428</v>
      </c>
      <c r="H332" s="128"/>
      <c r="I332" s="1"/>
    </row>
    <row r="333" spans="2:9" x14ac:dyDescent="0.2">
      <c r="B333" s="63" t="s">
        <v>643</v>
      </c>
      <c r="C333" s="48" t="s">
        <v>644</v>
      </c>
      <c r="D333" s="47" t="s">
        <v>152</v>
      </c>
      <c r="E333" s="49">
        <v>132</v>
      </c>
      <c r="F333" s="50">
        <v>32950</v>
      </c>
      <c r="G333" s="51">
        <f t="shared" si="21"/>
        <v>4349400</v>
      </c>
      <c r="H333" s="128"/>
      <c r="I333" s="1"/>
    </row>
    <row r="334" spans="2:9" x14ac:dyDescent="0.2">
      <c r="B334" s="63" t="s">
        <v>645</v>
      </c>
      <c r="C334" s="48" t="s">
        <v>646</v>
      </c>
      <c r="D334" s="47" t="s">
        <v>152</v>
      </c>
      <c r="E334" s="49">
        <v>14</v>
      </c>
      <c r="F334" s="50">
        <v>46838</v>
      </c>
      <c r="G334" s="51">
        <f t="shared" si="21"/>
        <v>655732</v>
      </c>
      <c r="H334" s="128"/>
      <c r="I334" s="1"/>
    </row>
    <row r="335" spans="2:9" x14ac:dyDescent="0.2">
      <c r="B335" s="63" t="s">
        <v>647</v>
      </c>
      <c r="C335" s="48" t="s">
        <v>648</v>
      </c>
      <c r="D335" s="47" t="s">
        <v>152</v>
      </c>
      <c r="E335" s="49">
        <v>62</v>
      </c>
      <c r="F335" s="50">
        <v>59554</v>
      </c>
      <c r="G335" s="51">
        <f t="shared" si="21"/>
        <v>3692348</v>
      </c>
      <c r="H335" s="128"/>
      <c r="I335" s="1"/>
    </row>
    <row r="336" spans="2:9" x14ac:dyDescent="0.2">
      <c r="B336" s="63" t="s">
        <v>649</v>
      </c>
      <c r="C336" s="48" t="s">
        <v>650</v>
      </c>
      <c r="D336" s="47" t="s">
        <v>152</v>
      </c>
      <c r="E336" s="49">
        <v>60</v>
      </c>
      <c r="F336" s="50">
        <v>71657</v>
      </c>
      <c r="G336" s="51">
        <f t="shared" si="21"/>
        <v>4299420</v>
      </c>
      <c r="H336" s="128"/>
      <c r="I336" s="1"/>
    </row>
    <row r="337" spans="2:9" x14ac:dyDescent="0.2">
      <c r="B337" s="63" t="s">
        <v>651</v>
      </c>
      <c r="C337" s="48" t="s">
        <v>652</v>
      </c>
      <c r="D337" s="47" t="s">
        <v>152</v>
      </c>
      <c r="E337" s="49">
        <v>170</v>
      </c>
      <c r="F337" s="50">
        <v>110870</v>
      </c>
      <c r="G337" s="51">
        <f t="shared" si="21"/>
        <v>18847900</v>
      </c>
      <c r="H337" s="128"/>
      <c r="I337" s="1"/>
    </row>
    <row r="338" spans="2:9" hidden="1" x14ac:dyDescent="0.2">
      <c r="B338" s="63" t="s">
        <v>653</v>
      </c>
      <c r="C338" s="48" t="s">
        <v>654</v>
      </c>
      <c r="D338" s="47" t="s">
        <v>152</v>
      </c>
      <c r="E338" s="49"/>
      <c r="F338" s="50">
        <v>39252</v>
      </c>
      <c r="G338" s="51">
        <f t="shared" si="21"/>
        <v>0</v>
      </c>
      <c r="H338" s="128"/>
      <c r="I338" s="1"/>
    </row>
    <row r="339" spans="2:9" hidden="1" x14ac:dyDescent="0.2">
      <c r="B339" s="63" t="s">
        <v>655</v>
      </c>
      <c r="C339" s="48" t="s">
        <v>656</v>
      </c>
      <c r="D339" s="47" t="s">
        <v>152</v>
      </c>
      <c r="E339" s="49"/>
      <c r="F339" s="50">
        <v>41757</v>
      </c>
      <c r="G339" s="51">
        <f t="shared" si="21"/>
        <v>0</v>
      </c>
      <c r="H339" s="128"/>
      <c r="I339" s="1"/>
    </row>
    <row r="340" spans="2:9" hidden="1" x14ac:dyDescent="0.2">
      <c r="B340" s="63" t="s">
        <v>657</v>
      </c>
      <c r="C340" s="48" t="s">
        <v>658</v>
      </c>
      <c r="D340" s="47" t="s">
        <v>152</v>
      </c>
      <c r="E340" s="49"/>
      <c r="F340" s="50">
        <v>45010</v>
      </c>
      <c r="G340" s="51">
        <f t="shared" si="21"/>
        <v>0</v>
      </c>
      <c r="H340" s="128"/>
      <c r="I340" s="1"/>
    </row>
    <row r="341" spans="2:9" hidden="1" x14ac:dyDescent="0.2">
      <c r="B341" s="63" t="s">
        <v>659</v>
      </c>
      <c r="C341" s="48" t="s">
        <v>660</v>
      </c>
      <c r="D341" s="47" t="s">
        <v>152</v>
      </c>
      <c r="E341" s="49"/>
      <c r="F341" s="50">
        <v>59574</v>
      </c>
      <c r="G341" s="51">
        <f t="shared" si="21"/>
        <v>0</v>
      </c>
      <c r="H341" s="128"/>
      <c r="I341" s="1"/>
    </row>
    <row r="342" spans="2:9" hidden="1" x14ac:dyDescent="0.2">
      <c r="B342" s="63" t="s">
        <v>661</v>
      </c>
      <c r="C342" s="65" t="s">
        <v>662</v>
      </c>
      <c r="D342" s="47" t="s">
        <v>152</v>
      </c>
      <c r="E342" s="49"/>
      <c r="F342" s="50">
        <v>75668</v>
      </c>
      <c r="G342" s="51">
        <f t="shared" si="21"/>
        <v>0</v>
      </c>
      <c r="H342" s="128"/>
      <c r="I342" s="1"/>
    </row>
    <row r="343" spans="2:9" hidden="1" x14ac:dyDescent="0.2">
      <c r="B343" s="63" t="s">
        <v>663</v>
      </c>
      <c r="C343" s="65" t="s">
        <v>664</v>
      </c>
      <c r="D343" s="47" t="s">
        <v>152</v>
      </c>
      <c r="E343" s="49"/>
      <c r="F343" s="50">
        <v>106684</v>
      </c>
      <c r="G343" s="51">
        <f t="shared" si="21"/>
        <v>0</v>
      </c>
      <c r="H343" s="128"/>
      <c r="I343" s="1"/>
    </row>
    <row r="344" spans="2:9" hidden="1" x14ac:dyDescent="0.2">
      <c r="B344" s="63" t="s">
        <v>665</v>
      </c>
      <c r="C344" s="65" t="s">
        <v>666</v>
      </c>
      <c r="D344" s="47" t="s">
        <v>152</v>
      </c>
      <c r="E344" s="49"/>
      <c r="F344" s="50">
        <v>125128</v>
      </c>
      <c r="G344" s="51">
        <f t="shared" si="21"/>
        <v>0</v>
      </c>
      <c r="H344" s="128"/>
      <c r="I344" s="1"/>
    </row>
    <row r="345" spans="2:9" hidden="1" x14ac:dyDescent="0.2">
      <c r="B345" s="63" t="s">
        <v>667</v>
      </c>
      <c r="C345" s="65" t="s">
        <v>668</v>
      </c>
      <c r="D345" s="47" t="s">
        <v>152</v>
      </c>
      <c r="E345" s="49"/>
      <c r="F345" s="50">
        <v>147941</v>
      </c>
      <c r="G345" s="51">
        <f t="shared" si="21"/>
        <v>0</v>
      </c>
      <c r="H345" s="128"/>
      <c r="I345" s="1"/>
    </row>
    <row r="346" spans="2:9" hidden="1" x14ac:dyDescent="0.2">
      <c r="B346" s="63" t="s">
        <v>669</v>
      </c>
      <c r="C346" s="65" t="s">
        <v>670</v>
      </c>
      <c r="D346" s="47" t="s">
        <v>152</v>
      </c>
      <c r="E346" s="49"/>
      <c r="F346" s="50">
        <v>190442</v>
      </c>
      <c r="G346" s="51">
        <f t="shared" si="21"/>
        <v>0</v>
      </c>
      <c r="H346" s="128"/>
      <c r="I346" s="1"/>
    </row>
    <row r="347" spans="2:9" ht="24" hidden="1" x14ac:dyDescent="0.2">
      <c r="B347" s="63" t="s">
        <v>671</v>
      </c>
      <c r="C347" s="65" t="s">
        <v>672</v>
      </c>
      <c r="D347" s="47" t="s">
        <v>152</v>
      </c>
      <c r="E347" s="49"/>
      <c r="F347" s="50">
        <v>24271</v>
      </c>
      <c r="G347" s="51">
        <f t="shared" si="21"/>
        <v>0</v>
      </c>
      <c r="H347" s="128"/>
      <c r="I347" s="1"/>
    </row>
    <row r="348" spans="2:9" hidden="1" x14ac:dyDescent="0.2">
      <c r="B348" s="63" t="s">
        <v>673</v>
      </c>
      <c r="C348" s="48" t="s">
        <v>674</v>
      </c>
      <c r="D348" s="47" t="s">
        <v>9</v>
      </c>
      <c r="E348" s="49"/>
      <c r="F348" s="50">
        <v>71207</v>
      </c>
      <c r="G348" s="51">
        <f t="shared" si="21"/>
        <v>0</v>
      </c>
      <c r="H348" s="128"/>
      <c r="I348" s="1"/>
    </row>
    <row r="349" spans="2:9" hidden="1" x14ac:dyDescent="0.2">
      <c r="B349" s="63" t="s">
        <v>675</v>
      </c>
      <c r="C349" s="48" t="s">
        <v>676</v>
      </c>
      <c r="D349" s="47" t="s">
        <v>9</v>
      </c>
      <c r="E349" s="49"/>
      <c r="F349" s="50">
        <v>88773</v>
      </c>
      <c r="G349" s="51">
        <f t="shared" si="21"/>
        <v>0</v>
      </c>
      <c r="H349" s="128"/>
      <c r="I349" s="1"/>
    </row>
    <row r="350" spans="2:9" hidden="1" x14ac:dyDescent="0.2">
      <c r="B350" s="63" t="s">
        <v>677</v>
      </c>
      <c r="C350" s="48" t="s">
        <v>678</v>
      </c>
      <c r="D350" s="47" t="s">
        <v>9</v>
      </c>
      <c r="E350" s="49"/>
      <c r="F350" s="50">
        <v>130535</v>
      </c>
      <c r="G350" s="51">
        <f t="shared" si="21"/>
        <v>0</v>
      </c>
      <c r="H350" s="128"/>
      <c r="I350" s="1"/>
    </row>
    <row r="351" spans="2:9" hidden="1" x14ac:dyDescent="0.2">
      <c r="B351" s="63" t="s">
        <v>679</v>
      </c>
      <c r="C351" s="65" t="s">
        <v>680</v>
      </c>
      <c r="D351" s="47" t="s">
        <v>9</v>
      </c>
      <c r="E351" s="49"/>
      <c r="F351" s="50">
        <v>160384</v>
      </c>
      <c r="G351" s="51">
        <f t="shared" si="21"/>
        <v>0</v>
      </c>
      <c r="H351" s="128"/>
      <c r="I351" s="1"/>
    </row>
    <row r="352" spans="2:9" hidden="1" x14ac:dyDescent="0.2">
      <c r="B352" s="63" t="s">
        <v>681</v>
      </c>
      <c r="C352" s="65" t="s">
        <v>682</v>
      </c>
      <c r="D352" s="47" t="s">
        <v>9</v>
      </c>
      <c r="E352" s="49"/>
      <c r="F352" s="50">
        <v>203768</v>
      </c>
      <c r="G352" s="51">
        <f t="shared" si="21"/>
        <v>0</v>
      </c>
      <c r="H352" s="128"/>
      <c r="I352" s="1"/>
    </row>
    <row r="353" spans="2:9" x14ac:dyDescent="0.2">
      <c r="B353" s="63" t="s">
        <v>683</v>
      </c>
      <c r="C353" s="65" t="s">
        <v>684</v>
      </c>
      <c r="D353" s="47" t="s">
        <v>262</v>
      </c>
      <c r="E353" s="49">
        <v>3</v>
      </c>
      <c r="F353" s="50">
        <v>293974</v>
      </c>
      <c r="G353" s="51">
        <f t="shared" si="21"/>
        <v>881922</v>
      </c>
      <c r="H353" s="128"/>
      <c r="I353" s="1"/>
    </row>
    <row r="354" spans="2:9" hidden="1" x14ac:dyDescent="0.2">
      <c r="B354" s="63" t="s">
        <v>685</v>
      </c>
      <c r="C354" s="48" t="s">
        <v>686</v>
      </c>
      <c r="D354" s="47" t="s">
        <v>9</v>
      </c>
      <c r="E354" s="49"/>
      <c r="F354" s="50">
        <v>329212</v>
      </c>
      <c r="G354" s="51">
        <f t="shared" si="21"/>
        <v>0</v>
      </c>
      <c r="H354" s="128"/>
      <c r="I354" s="1"/>
    </row>
    <row r="355" spans="2:9" hidden="1" x14ac:dyDescent="0.2">
      <c r="B355" s="63" t="s">
        <v>687</v>
      </c>
      <c r="C355" s="65" t="s">
        <v>688</v>
      </c>
      <c r="D355" s="47" t="s">
        <v>9</v>
      </c>
      <c r="E355" s="49"/>
      <c r="F355" s="50">
        <v>318291</v>
      </c>
      <c r="G355" s="51">
        <f t="shared" si="21"/>
        <v>0</v>
      </c>
      <c r="H355" s="128"/>
      <c r="I355" s="1"/>
    </row>
    <row r="356" spans="2:9" hidden="1" x14ac:dyDescent="0.2">
      <c r="B356" s="63" t="s">
        <v>689</v>
      </c>
      <c r="C356" s="65" t="s">
        <v>690</v>
      </c>
      <c r="D356" s="47" t="s">
        <v>9</v>
      </c>
      <c r="E356" s="49"/>
      <c r="F356" s="50">
        <v>608821</v>
      </c>
      <c r="G356" s="51">
        <f t="shared" si="21"/>
        <v>0</v>
      </c>
      <c r="H356" s="128"/>
      <c r="I356" s="1"/>
    </row>
    <row r="357" spans="2:9" hidden="1" x14ac:dyDescent="0.2">
      <c r="B357" s="63" t="s">
        <v>691</v>
      </c>
      <c r="C357" s="65" t="s">
        <v>692</v>
      </c>
      <c r="D357" s="47" t="s">
        <v>9</v>
      </c>
      <c r="E357" s="49"/>
      <c r="F357" s="50">
        <v>960275</v>
      </c>
      <c r="G357" s="51">
        <f t="shared" si="21"/>
        <v>0</v>
      </c>
      <c r="H357" s="128"/>
      <c r="I357" s="1"/>
    </row>
    <row r="358" spans="2:9" hidden="1" x14ac:dyDescent="0.2">
      <c r="B358" s="63" t="s">
        <v>693</v>
      </c>
      <c r="C358" s="48" t="s">
        <v>694</v>
      </c>
      <c r="D358" s="47" t="s">
        <v>9</v>
      </c>
      <c r="E358" s="49"/>
      <c r="F358" s="50">
        <v>21196</v>
      </c>
      <c r="G358" s="51">
        <f t="shared" si="21"/>
        <v>0</v>
      </c>
      <c r="H358" s="128"/>
      <c r="I358" s="1"/>
    </row>
    <row r="359" spans="2:9" hidden="1" x14ac:dyDescent="0.2">
      <c r="B359" s="63" t="s">
        <v>695</v>
      </c>
      <c r="C359" s="48" t="s">
        <v>696</v>
      </c>
      <c r="D359" s="47" t="s">
        <v>9</v>
      </c>
      <c r="E359" s="49"/>
      <c r="F359" s="50">
        <v>53518</v>
      </c>
      <c r="G359" s="51">
        <f t="shared" si="21"/>
        <v>0</v>
      </c>
      <c r="H359" s="128"/>
      <c r="I359" s="1"/>
    </row>
    <row r="360" spans="2:9" hidden="1" x14ac:dyDescent="0.2">
      <c r="B360" s="63" t="s">
        <v>697</v>
      </c>
      <c r="C360" s="48" t="s">
        <v>698</v>
      </c>
      <c r="D360" s="47" t="s">
        <v>9</v>
      </c>
      <c r="E360" s="49"/>
      <c r="F360" s="50">
        <v>114102</v>
      </c>
      <c r="G360" s="51">
        <f t="shared" si="21"/>
        <v>0</v>
      </c>
      <c r="H360" s="128"/>
      <c r="I360" s="1"/>
    </row>
    <row r="361" spans="2:9" hidden="1" x14ac:dyDescent="0.2">
      <c r="B361" s="63" t="s">
        <v>699</v>
      </c>
      <c r="C361" s="48" t="s">
        <v>700</v>
      </c>
      <c r="D361" s="47" t="s">
        <v>9</v>
      </c>
      <c r="E361" s="49"/>
      <c r="F361" s="50">
        <v>178699</v>
      </c>
      <c r="G361" s="51">
        <f t="shared" si="21"/>
        <v>0</v>
      </c>
      <c r="H361" s="128"/>
      <c r="I361" s="1"/>
    </row>
    <row r="362" spans="2:9" hidden="1" x14ac:dyDescent="0.2">
      <c r="B362" s="63" t="s">
        <v>701</v>
      </c>
      <c r="C362" s="48" t="s">
        <v>702</v>
      </c>
      <c r="D362" s="47" t="s">
        <v>9</v>
      </c>
      <c r="E362" s="49"/>
      <c r="F362" s="50">
        <v>193900</v>
      </c>
      <c r="G362" s="51">
        <f t="shared" si="21"/>
        <v>0</v>
      </c>
      <c r="H362" s="128"/>
      <c r="I362" s="1"/>
    </row>
    <row r="363" spans="2:9" x14ac:dyDescent="0.2">
      <c r="B363" s="63" t="s">
        <v>703</v>
      </c>
      <c r="C363" s="48" t="s">
        <v>704</v>
      </c>
      <c r="D363" s="47" t="s">
        <v>262</v>
      </c>
      <c r="E363" s="49">
        <v>1</v>
      </c>
      <c r="F363" s="50">
        <v>212776</v>
      </c>
      <c r="G363" s="51">
        <f t="shared" si="21"/>
        <v>212776</v>
      </c>
      <c r="H363" s="128"/>
      <c r="I363" s="1"/>
    </row>
    <row r="364" spans="2:9" hidden="1" x14ac:dyDescent="0.2">
      <c r="B364" s="63" t="s">
        <v>705</v>
      </c>
      <c r="C364" s="48" t="s">
        <v>706</v>
      </c>
      <c r="D364" s="47" t="s">
        <v>9</v>
      </c>
      <c r="E364" s="49"/>
      <c r="F364" s="50">
        <v>246351</v>
      </c>
      <c r="G364" s="51">
        <f t="shared" si="21"/>
        <v>0</v>
      </c>
      <c r="H364" s="128"/>
      <c r="I364" s="1"/>
    </row>
    <row r="365" spans="2:9" hidden="1" x14ac:dyDescent="0.2">
      <c r="B365" s="63" t="s">
        <v>707</v>
      </c>
      <c r="C365" s="48" t="s">
        <v>708</v>
      </c>
      <c r="D365" s="47" t="s">
        <v>9</v>
      </c>
      <c r="E365" s="49"/>
      <c r="F365" s="50">
        <v>335699</v>
      </c>
      <c r="G365" s="51">
        <f t="shared" si="21"/>
        <v>0</v>
      </c>
      <c r="H365" s="128"/>
      <c r="I365" s="1"/>
    </row>
    <row r="366" spans="2:9" hidden="1" x14ac:dyDescent="0.2">
      <c r="B366" s="63" t="s">
        <v>709</v>
      </c>
      <c r="C366" s="65" t="s">
        <v>710</v>
      </c>
      <c r="D366" s="47" t="s">
        <v>9</v>
      </c>
      <c r="E366" s="49"/>
      <c r="F366" s="50">
        <v>447036</v>
      </c>
      <c r="G366" s="51">
        <f t="shared" si="21"/>
        <v>0</v>
      </c>
      <c r="H366" s="128"/>
      <c r="I366" s="1"/>
    </row>
    <row r="367" spans="2:9" hidden="1" x14ac:dyDescent="0.2">
      <c r="B367" s="63" t="s">
        <v>711</v>
      </c>
      <c r="C367" s="65" t="s">
        <v>712</v>
      </c>
      <c r="D367" s="47" t="s">
        <v>9</v>
      </c>
      <c r="E367" s="49"/>
      <c r="F367" s="50">
        <v>456519</v>
      </c>
      <c r="G367" s="51">
        <f t="shared" si="21"/>
        <v>0</v>
      </c>
      <c r="H367" s="128"/>
      <c r="I367" s="1"/>
    </row>
    <row r="368" spans="2:9" hidden="1" x14ac:dyDescent="0.2">
      <c r="B368" s="63" t="s">
        <v>713</v>
      </c>
      <c r="C368" s="65" t="s">
        <v>714</v>
      </c>
      <c r="D368" s="47" t="s">
        <v>9</v>
      </c>
      <c r="E368" s="49"/>
      <c r="F368" s="50">
        <v>796213</v>
      </c>
      <c r="G368" s="51">
        <f t="shared" si="21"/>
        <v>0</v>
      </c>
      <c r="H368" s="128"/>
      <c r="I368" s="1"/>
    </row>
    <row r="369" spans="2:9" hidden="1" x14ac:dyDescent="0.2">
      <c r="B369" s="63" t="s">
        <v>715</v>
      </c>
      <c r="C369" s="65" t="s">
        <v>716</v>
      </c>
      <c r="D369" s="47" t="s">
        <v>9</v>
      </c>
      <c r="E369" s="49"/>
      <c r="F369" s="50">
        <v>1638427</v>
      </c>
      <c r="G369" s="51">
        <f t="shared" si="21"/>
        <v>0</v>
      </c>
      <c r="H369" s="128"/>
      <c r="I369" s="1"/>
    </row>
    <row r="370" spans="2:9" hidden="1" x14ac:dyDescent="0.2">
      <c r="B370" s="63" t="s">
        <v>717</v>
      </c>
      <c r="C370" s="65" t="s">
        <v>718</v>
      </c>
      <c r="D370" s="47" t="s">
        <v>9</v>
      </c>
      <c r="E370" s="49"/>
      <c r="F370" s="50">
        <v>1784309</v>
      </c>
      <c r="G370" s="51">
        <f t="shared" si="21"/>
        <v>0</v>
      </c>
      <c r="H370" s="128"/>
      <c r="I370" s="1"/>
    </row>
    <row r="371" spans="2:9" hidden="1" x14ac:dyDescent="0.2">
      <c r="B371" s="63" t="s">
        <v>719</v>
      </c>
      <c r="C371" s="65" t="s">
        <v>720</v>
      </c>
      <c r="D371" s="47" t="s">
        <v>9</v>
      </c>
      <c r="E371" s="49"/>
      <c r="F371" s="50">
        <v>0</v>
      </c>
      <c r="G371" s="51">
        <f t="shared" si="21"/>
        <v>0</v>
      </c>
      <c r="H371" s="128"/>
      <c r="I371" s="1"/>
    </row>
    <row r="372" spans="2:9" x14ac:dyDescent="0.2">
      <c r="B372" s="66" t="s">
        <v>721</v>
      </c>
      <c r="C372" s="42" t="s">
        <v>722</v>
      </c>
      <c r="D372" s="53"/>
      <c r="E372" s="44">
        <v>0</v>
      </c>
      <c r="F372" s="54"/>
      <c r="G372" s="55"/>
      <c r="H372" s="128"/>
      <c r="I372" s="1"/>
    </row>
    <row r="373" spans="2:9" ht="24" hidden="1" x14ac:dyDescent="0.2">
      <c r="B373" s="63" t="s">
        <v>723</v>
      </c>
      <c r="C373" s="48" t="s">
        <v>724</v>
      </c>
      <c r="D373" s="47" t="s">
        <v>9</v>
      </c>
      <c r="E373" s="49"/>
      <c r="F373" s="50">
        <v>122208</v>
      </c>
      <c r="G373" s="51">
        <f t="shared" ref="G373:G375" si="22">+ROUND(F373*E373,0)</f>
        <v>0</v>
      </c>
      <c r="H373" s="128"/>
      <c r="I373" s="1"/>
    </row>
    <row r="374" spans="2:9" ht="24" x14ac:dyDescent="0.2">
      <c r="B374" s="63" t="s">
        <v>725</v>
      </c>
      <c r="C374" s="48" t="s">
        <v>726</v>
      </c>
      <c r="D374" s="47" t="s">
        <v>262</v>
      </c>
      <c r="E374" s="49">
        <v>540</v>
      </c>
      <c r="F374" s="50">
        <v>74918</v>
      </c>
      <c r="G374" s="51">
        <f t="shared" si="22"/>
        <v>40455720</v>
      </c>
      <c r="H374" s="128"/>
      <c r="I374" s="1"/>
    </row>
    <row r="375" spans="2:9" ht="24" x14ac:dyDescent="0.2">
      <c r="B375" s="63" t="s">
        <v>727</v>
      </c>
      <c r="C375" s="48" t="s">
        <v>728</v>
      </c>
      <c r="D375" s="47" t="s">
        <v>262</v>
      </c>
      <c r="E375" s="49">
        <v>11</v>
      </c>
      <c r="F375" s="50">
        <v>95037</v>
      </c>
      <c r="G375" s="51">
        <f t="shared" si="22"/>
        <v>1045407</v>
      </c>
      <c r="H375" s="128"/>
      <c r="I375" s="1"/>
    </row>
    <row r="376" spans="2:9" x14ac:dyDescent="0.2">
      <c r="B376" s="66" t="s">
        <v>729</v>
      </c>
      <c r="C376" s="42" t="s">
        <v>730</v>
      </c>
      <c r="D376" s="53"/>
      <c r="E376" s="44">
        <v>0</v>
      </c>
      <c r="F376" s="54"/>
      <c r="G376" s="55"/>
      <c r="H376" s="128"/>
      <c r="I376" s="1"/>
    </row>
    <row r="377" spans="2:9" x14ac:dyDescent="0.2">
      <c r="B377" s="63" t="s">
        <v>731</v>
      </c>
      <c r="C377" s="48" t="s">
        <v>732</v>
      </c>
      <c r="D377" s="47" t="s">
        <v>262</v>
      </c>
      <c r="E377" s="49">
        <v>236</v>
      </c>
      <c r="F377" s="50">
        <v>90456</v>
      </c>
      <c r="G377" s="51">
        <f t="shared" ref="G377:G393" si="23">+ROUND(F377*E377,0)</f>
        <v>21347616</v>
      </c>
      <c r="H377" s="128"/>
      <c r="I377" s="1"/>
    </row>
    <row r="378" spans="2:9" x14ac:dyDescent="0.2">
      <c r="B378" s="63" t="s">
        <v>733</v>
      </c>
      <c r="C378" s="48" t="s">
        <v>734</v>
      </c>
      <c r="D378" s="47" t="s">
        <v>262</v>
      </c>
      <c r="E378" s="49">
        <v>130</v>
      </c>
      <c r="F378" s="50">
        <v>124733</v>
      </c>
      <c r="G378" s="51">
        <f t="shared" si="23"/>
        <v>16215290</v>
      </c>
      <c r="H378" s="128"/>
      <c r="I378" s="1"/>
    </row>
    <row r="379" spans="2:9" ht="24" hidden="1" x14ac:dyDescent="0.2">
      <c r="B379" s="63" t="s">
        <v>735</v>
      </c>
      <c r="C379" s="106" t="s">
        <v>736</v>
      </c>
      <c r="D379" s="107" t="s">
        <v>9</v>
      </c>
      <c r="E379" s="49"/>
      <c r="F379" s="50">
        <v>60412</v>
      </c>
      <c r="G379" s="51">
        <f t="shared" si="23"/>
        <v>0</v>
      </c>
      <c r="H379" s="128"/>
      <c r="I379" s="1"/>
    </row>
    <row r="380" spans="2:9" x14ac:dyDescent="0.2">
      <c r="B380" s="63" t="s">
        <v>737</v>
      </c>
      <c r="C380" s="108" t="s">
        <v>738</v>
      </c>
      <c r="D380" s="107" t="s">
        <v>326</v>
      </c>
      <c r="E380" s="49">
        <v>18</v>
      </c>
      <c r="F380" s="50">
        <v>143722</v>
      </c>
      <c r="G380" s="51">
        <f t="shared" si="23"/>
        <v>2586996</v>
      </c>
      <c r="H380" s="128"/>
      <c r="I380" s="1"/>
    </row>
    <row r="381" spans="2:9" x14ac:dyDescent="0.2">
      <c r="B381" s="63" t="s">
        <v>739</v>
      </c>
      <c r="C381" s="108" t="s">
        <v>740</v>
      </c>
      <c r="D381" s="47" t="s">
        <v>262</v>
      </c>
      <c r="E381" s="49">
        <v>24</v>
      </c>
      <c r="F381" s="50">
        <v>58177</v>
      </c>
      <c r="G381" s="51">
        <f t="shared" si="23"/>
        <v>1396248</v>
      </c>
      <c r="H381" s="128"/>
      <c r="I381" s="1"/>
    </row>
    <row r="382" spans="2:9" x14ac:dyDescent="0.2">
      <c r="B382" s="63" t="s">
        <v>741</v>
      </c>
      <c r="C382" s="108" t="s">
        <v>742</v>
      </c>
      <c r="D382" s="107" t="s">
        <v>326</v>
      </c>
      <c r="E382" s="49">
        <v>3</v>
      </c>
      <c r="F382" s="50">
        <v>40753</v>
      </c>
      <c r="G382" s="51">
        <f t="shared" si="23"/>
        <v>122259</v>
      </c>
      <c r="H382" s="128"/>
      <c r="I382" s="1"/>
    </row>
    <row r="383" spans="2:9" x14ac:dyDescent="0.2">
      <c r="B383" s="63" t="s">
        <v>743</v>
      </c>
      <c r="C383" s="108" t="s">
        <v>744</v>
      </c>
      <c r="D383" s="47" t="s">
        <v>262</v>
      </c>
      <c r="E383" s="49">
        <v>12</v>
      </c>
      <c r="F383" s="50">
        <v>29088</v>
      </c>
      <c r="G383" s="51">
        <f t="shared" si="23"/>
        <v>349056</v>
      </c>
      <c r="H383" s="128"/>
      <c r="I383" s="1"/>
    </row>
    <row r="384" spans="2:9" x14ac:dyDescent="0.2">
      <c r="B384" s="63" t="s">
        <v>745</v>
      </c>
      <c r="C384" s="108" t="s">
        <v>746</v>
      </c>
      <c r="D384" s="107" t="s">
        <v>326</v>
      </c>
      <c r="E384" s="49">
        <v>15</v>
      </c>
      <c r="F384" s="50">
        <v>34196</v>
      </c>
      <c r="G384" s="51">
        <f t="shared" si="23"/>
        <v>512940</v>
      </c>
      <c r="H384" s="128"/>
      <c r="I384" s="1"/>
    </row>
    <row r="385" spans="2:9" x14ac:dyDescent="0.2">
      <c r="B385" s="63" t="s">
        <v>747</v>
      </c>
      <c r="C385" s="108" t="s">
        <v>748</v>
      </c>
      <c r="D385" s="47" t="s">
        <v>262</v>
      </c>
      <c r="E385" s="49">
        <v>12</v>
      </c>
      <c r="F385" s="50">
        <v>26634</v>
      </c>
      <c r="G385" s="51">
        <f t="shared" si="23"/>
        <v>319608</v>
      </c>
      <c r="H385" s="128"/>
      <c r="I385" s="1"/>
    </row>
    <row r="386" spans="2:9" x14ac:dyDescent="0.2">
      <c r="B386" s="63" t="s">
        <v>749</v>
      </c>
      <c r="C386" s="108" t="s">
        <v>750</v>
      </c>
      <c r="D386" s="47" t="s">
        <v>262</v>
      </c>
      <c r="E386" s="49">
        <v>3</v>
      </c>
      <c r="F386" s="50">
        <v>1220670</v>
      </c>
      <c r="G386" s="51">
        <f t="shared" si="23"/>
        <v>3662010</v>
      </c>
      <c r="H386" s="128"/>
      <c r="I386" s="1"/>
    </row>
    <row r="387" spans="2:9" x14ac:dyDescent="0.2">
      <c r="B387" s="63" t="s">
        <v>751</v>
      </c>
      <c r="C387" s="108" t="s">
        <v>752</v>
      </c>
      <c r="D387" s="47" t="s">
        <v>262</v>
      </c>
      <c r="E387" s="49">
        <v>8</v>
      </c>
      <c r="F387" s="50">
        <v>2625412</v>
      </c>
      <c r="G387" s="51">
        <f t="shared" si="23"/>
        <v>21003296</v>
      </c>
      <c r="H387" s="128"/>
      <c r="I387" s="1"/>
    </row>
    <row r="388" spans="2:9" x14ac:dyDescent="0.2">
      <c r="B388" s="63" t="s">
        <v>753</v>
      </c>
      <c r="C388" s="108" t="s">
        <v>754</v>
      </c>
      <c r="D388" s="47" t="s">
        <v>262</v>
      </c>
      <c r="E388" s="49">
        <v>3</v>
      </c>
      <c r="F388" s="50">
        <v>461931</v>
      </c>
      <c r="G388" s="51">
        <f t="shared" si="23"/>
        <v>1385793</v>
      </c>
      <c r="H388" s="128"/>
      <c r="I388" s="1"/>
    </row>
    <row r="389" spans="2:9" x14ac:dyDescent="0.2">
      <c r="B389" s="63" t="s">
        <v>755</v>
      </c>
      <c r="C389" s="108" t="s">
        <v>756</v>
      </c>
      <c r="D389" s="47" t="s">
        <v>262</v>
      </c>
      <c r="E389" s="49">
        <v>6</v>
      </c>
      <c r="F389" s="50">
        <v>286222</v>
      </c>
      <c r="G389" s="51">
        <f t="shared" si="23"/>
        <v>1717332</v>
      </c>
      <c r="H389" s="128"/>
      <c r="I389" s="1"/>
    </row>
    <row r="390" spans="2:9" x14ac:dyDescent="0.2">
      <c r="B390" s="63" t="s">
        <v>757</v>
      </c>
      <c r="C390" s="108" t="s">
        <v>758</v>
      </c>
      <c r="D390" s="107" t="s">
        <v>326</v>
      </c>
      <c r="E390" s="49">
        <v>4</v>
      </c>
      <c r="F390" s="50">
        <v>55723</v>
      </c>
      <c r="G390" s="51">
        <f t="shared" si="23"/>
        <v>222892</v>
      </c>
      <c r="H390" s="128"/>
      <c r="I390" s="1"/>
    </row>
    <row r="391" spans="2:9" x14ac:dyDescent="0.2">
      <c r="B391" s="63" t="s">
        <v>759</v>
      </c>
      <c r="C391" s="108" t="s">
        <v>760</v>
      </c>
      <c r="D391" s="107" t="s">
        <v>326</v>
      </c>
      <c r="E391" s="49">
        <v>24</v>
      </c>
      <c r="F391" s="50">
        <v>150176</v>
      </c>
      <c r="G391" s="51">
        <f t="shared" si="23"/>
        <v>3604224</v>
      </c>
      <c r="H391" s="128"/>
      <c r="I391" s="1"/>
    </row>
    <row r="392" spans="2:9" x14ac:dyDescent="0.2">
      <c r="B392" s="63" t="s">
        <v>761</v>
      </c>
      <c r="C392" s="108" t="s">
        <v>762</v>
      </c>
      <c r="D392" s="47" t="s">
        <v>262</v>
      </c>
      <c r="E392" s="49">
        <v>4</v>
      </c>
      <c r="F392" s="50">
        <v>39772</v>
      </c>
      <c r="G392" s="51">
        <f t="shared" si="23"/>
        <v>159088</v>
      </c>
      <c r="H392" s="128"/>
      <c r="I392" s="1"/>
    </row>
    <row r="393" spans="2:9" x14ac:dyDescent="0.2">
      <c r="B393" s="63" t="s">
        <v>763</v>
      </c>
      <c r="C393" s="108" t="s">
        <v>764</v>
      </c>
      <c r="D393" s="47" t="s">
        <v>262</v>
      </c>
      <c r="E393" s="49">
        <v>15</v>
      </c>
      <c r="F393" s="50">
        <v>83659</v>
      </c>
      <c r="G393" s="51">
        <f t="shared" si="23"/>
        <v>1254885</v>
      </c>
      <c r="H393" s="128"/>
      <c r="I393" s="1"/>
    </row>
    <row r="394" spans="2:9" ht="24" x14ac:dyDescent="0.2">
      <c r="B394" s="66" t="s">
        <v>765</v>
      </c>
      <c r="C394" s="42" t="s">
        <v>766</v>
      </c>
      <c r="D394" s="53"/>
      <c r="E394" s="44">
        <v>0</v>
      </c>
      <c r="F394" s="54"/>
      <c r="G394" s="55"/>
      <c r="H394" s="128"/>
      <c r="I394" s="1"/>
    </row>
    <row r="395" spans="2:9" hidden="1" x14ac:dyDescent="0.2">
      <c r="B395" s="63" t="s">
        <v>767</v>
      </c>
      <c r="C395" s="48" t="s">
        <v>768</v>
      </c>
      <c r="D395" s="47" t="s">
        <v>152</v>
      </c>
      <c r="E395" s="49"/>
      <c r="F395" s="50">
        <v>35839</v>
      </c>
      <c r="G395" s="51">
        <f t="shared" ref="G395:G400" si="24">+ROUND(F395*E395,0)</f>
        <v>0</v>
      </c>
      <c r="H395" s="128"/>
      <c r="I395" s="1"/>
    </row>
    <row r="396" spans="2:9" hidden="1" x14ac:dyDescent="0.2">
      <c r="B396" s="63" t="s">
        <v>769</v>
      </c>
      <c r="C396" s="48" t="s">
        <v>770</v>
      </c>
      <c r="D396" s="47" t="s">
        <v>152</v>
      </c>
      <c r="E396" s="49"/>
      <c r="F396" s="50">
        <v>45103</v>
      </c>
      <c r="G396" s="51">
        <f t="shared" si="24"/>
        <v>0</v>
      </c>
      <c r="H396" s="128"/>
      <c r="I396" s="1"/>
    </row>
    <row r="397" spans="2:9" hidden="1" x14ac:dyDescent="0.2">
      <c r="B397" s="63" t="s">
        <v>771</v>
      </c>
      <c r="C397" s="48" t="s">
        <v>772</v>
      </c>
      <c r="D397" s="47" t="s">
        <v>152</v>
      </c>
      <c r="E397" s="49"/>
      <c r="F397" s="50">
        <v>90578</v>
      </c>
      <c r="G397" s="51">
        <f t="shared" si="24"/>
        <v>0</v>
      </c>
      <c r="H397" s="128"/>
      <c r="I397" s="1"/>
    </row>
    <row r="398" spans="2:9" hidden="1" x14ac:dyDescent="0.2">
      <c r="B398" s="63" t="s">
        <v>773</v>
      </c>
      <c r="C398" s="48" t="s">
        <v>774</v>
      </c>
      <c r="D398" s="47" t="s">
        <v>152</v>
      </c>
      <c r="E398" s="49"/>
      <c r="F398" s="50">
        <v>20753</v>
      </c>
      <c r="G398" s="51">
        <f t="shared" si="24"/>
        <v>0</v>
      </c>
      <c r="H398" s="128"/>
      <c r="I398" s="1"/>
    </row>
    <row r="399" spans="2:9" x14ac:dyDescent="0.2">
      <c r="B399" s="63" t="s">
        <v>775</v>
      </c>
      <c r="C399" s="48" t="s">
        <v>776</v>
      </c>
      <c r="D399" s="47" t="s">
        <v>152</v>
      </c>
      <c r="E399" s="49">
        <v>707</v>
      </c>
      <c r="F399" s="50">
        <v>23271</v>
      </c>
      <c r="G399" s="51">
        <f t="shared" si="24"/>
        <v>16452597</v>
      </c>
      <c r="H399" s="128"/>
      <c r="I399" s="1"/>
    </row>
    <row r="400" spans="2:9" x14ac:dyDescent="0.2">
      <c r="B400" s="63" t="s">
        <v>777</v>
      </c>
      <c r="C400" s="48" t="s">
        <v>778</v>
      </c>
      <c r="D400" s="47" t="s">
        <v>152</v>
      </c>
      <c r="E400" s="49">
        <v>159</v>
      </c>
      <c r="F400" s="50">
        <v>26761</v>
      </c>
      <c r="G400" s="51">
        <f t="shared" si="24"/>
        <v>4254999</v>
      </c>
      <c r="H400" s="128"/>
      <c r="I400" s="1"/>
    </row>
    <row r="401" spans="2:9" x14ac:dyDescent="0.2">
      <c r="B401" s="66" t="s">
        <v>779</v>
      </c>
      <c r="C401" s="42" t="s">
        <v>780</v>
      </c>
      <c r="D401" s="53"/>
      <c r="E401" s="44">
        <v>0</v>
      </c>
      <c r="F401" s="54"/>
      <c r="G401" s="55"/>
      <c r="H401" s="128"/>
      <c r="I401" s="1"/>
    </row>
    <row r="402" spans="2:9" x14ac:dyDescent="0.2">
      <c r="B402" s="63" t="s">
        <v>781</v>
      </c>
      <c r="C402" s="48" t="s">
        <v>782</v>
      </c>
      <c r="D402" s="47" t="s">
        <v>262</v>
      </c>
      <c r="E402" s="49">
        <v>1</v>
      </c>
      <c r="F402" s="50">
        <v>518553</v>
      </c>
      <c r="G402" s="51">
        <f t="shared" ref="G402:G450" si="25">+ROUND(F402*E402,0)</f>
        <v>518553</v>
      </c>
      <c r="H402" s="128"/>
      <c r="I402" s="1"/>
    </row>
    <row r="403" spans="2:9" x14ac:dyDescent="0.2">
      <c r="B403" s="63" t="s">
        <v>783</v>
      </c>
      <c r="C403" s="48" t="s">
        <v>784</v>
      </c>
      <c r="D403" s="47" t="s">
        <v>262</v>
      </c>
      <c r="E403" s="49">
        <v>1</v>
      </c>
      <c r="F403" s="50">
        <v>162118</v>
      </c>
      <c r="G403" s="51">
        <f t="shared" si="25"/>
        <v>162118</v>
      </c>
      <c r="H403" s="128"/>
      <c r="I403" s="1"/>
    </row>
    <row r="404" spans="2:9" hidden="1" x14ac:dyDescent="0.2">
      <c r="B404" s="63" t="s">
        <v>785</v>
      </c>
      <c r="C404" s="48" t="s">
        <v>786</v>
      </c>
      <c r="D404" s="47" t="s">
        <v>152</v>
      </c>
      <c r="E404" s="49"/>
      <c r="F404" s="50">
        <v>59810</v>
      </c>
      <c r="G404" s="51">
        <f t="shared" si="25"/>
        <v>0</v>
      </c>
      <c r="H404" s="128"/>
      <c r="I404" s="1"/>
    </row>
    <row r="405" spans="2:9" hidden="1" x14ac:dyDescent="0.2">
      <c r="B405" s="63" t="s">
        <v>787</v>
      </c>
      <c r="C405" s="48" t="s">
        <v>788</v>
      </c>
      <c r="D405" s="47" t="s">
        <v>9</v>
      </c>
      <c r="E405" s="49"/>
      <c r="F405" s="50">
        <v>6447</v>
      </c>
      <c r="G405" s="51">
        <f t="shared" si="25"/>
        <v>0</v>
      </c>
      <c r="H405" s="128"/>
      <c r="I405" s="1"/>
    </row>
    <row r="406" spans="2:9" hidden="1" x14ac:dyDescent="0.2">
      <c r="B406" s="63" t="s">
        <v>789</v>
      </c>
      <c r="C406" s="48" t="s">
        <v>790</v>
      </c>
      <c r="D406" s="47" t="s">
        <v>9</v>
      </c>
      <c r="E406" s="49"/>
      <c r="F406" s="50">
        <v>9644</v>
      </c>
      <c r="G406" s="51">
        <f t="shared" si="25"/>
        <v>0</v>
      </c>
      <c r="H406" s="128"/>
      <c r="I406" s="1"/>
    </row>
    <row r="407" spans="2:9" hidden="1" x14ac:dyDescent="0.2">
      <c r="B407" s="63" t="s">
        <v>791</v>
      </c>
      <c r="C407" s="48" t="s">
        <v>792</v>
      </c>
      <c r="D407" s="47" t="s">
        <v>9</v>
      </c>
      <c r="E407" s="49"/>
      <c r="F407" s="50">
        <v>10179</v>
      </c>
      <c r="G407" s="51">
        <f t="shared" si="25"/>
        <v>0</v>
      </c>
      <c r="H407" s="128"/>
      <c r="I407" s="1"/>
    </row>
    <row r="408" spans="2:9" hidden="1" x14ac:dyDescent="0.2">
      <c r="B408" s="63" t="s">
        <v>793</v>
      </c>
      <c r="C408" s="48" t="s">
        <v>794</v>
      </c>
      <c r="D408" s="47" t="s">
        <v>9</v>
      </c>
      <c r="E408" s="49"/>
      <c r="F408" s="50">
        <v>15207</v>
      </c>
      <c r="G408" s="51">
        <f t="shared" si="25"/>
        <v>0</v>
      </c>
      <c r="H408" s="128"/>
      <c r="I408" s="1"/>
    </row>
    <row r="409" spans="2:9" hidden="1" x14ac:dyDescent="0.2">
      <c r="B409" s="63" t="s">
        <v>795</v>
      </c>
      <c r="C409" s="48" t="s">
        <v>796</v>
      </c>
      <c r="D409" s="47" t="s">
        <v>9</v>
      </c>
      <c r="E409" s="49"/>
      <c r="F409" s="50">
        <v>18222</v>
      </c>
      <c r="G409" s="51">
        <f t="shared" si="25"/>
        <v>0</v>
      </c>
      <c r="H409" s="128"/>
      <c r="I409" s="1"/>
    </row>
    <row r="410" spans="2:9" hidden="1" x14ac:dyDescent="0.2">
      <c r="B410" s="63" t="s">
        <v>797</v>
      </c>
      <c r="C410" s="48" t="s">
        <v>798</v>
      </c>
      <c r="D410" s="47" t="s">
        <v>9</v>
      </c>
      <c r="E410" s="49"/>
      <c r="F410" s="50">
        <v>55103</v>
      </c>
      <c r="G410" s="51">
        <f t="shared" si="25"/>
        <v>0</v>
      </c>
      <c r="H410" s="128"/>
      <c r="I410" s="1"/>
    </row>
    <row r="411" spans="2:9" hidden="1" x14ac:dyDescent="0.2">
      <c r="B411" s="63" t="s">
        <v>799</v>
      </c>
      <c r="C411" s="48" t="s">
        <v>800</v>
      </c>
      <c r="D411" s="47" t="s">
        <v>9</v>
      </c>
      <c r="E411" s="49"/>
      <c r="F411" s="50">
        <v>90206</v>
      </c>
      <c r="G411" s="51">
        <f t="shared" si="25"/>
        <v>0</v>
      </c>
      <c r="H411" s="128"/>
      <c r="I411" s="1"/>
    </row>
    <row r="412" spans="2:9" hidden="1" x14ac:dyDescent="0.2">
      <c r="B412" s="63" t="s">
        <v>801</v>
      </c>
      <c r="C412" s="106" t="s">
        <v>802</v>
      </c>
      <c r="D412" s="107" t="s">
        <v>9</v>
      </c>
      <c r="E412" s="49"/>
      <c r="F412" s="50">
        <v>11272</v>
      </c>
      <c r="G412" s="51">
        <f t="shared" si="25"/>
        <v>0</v>
      </c>
      <c r="H412" s="128"/>
      <c r="I412" s="1"/>
    </row>
    <row r="413" spans="2:9" hidden="1" x14ac:dyDescent="0.2">
      <c r="B413" s="63" t="s">
        <v>803</v>
      </c>
      <c r="C413" s="106" t="s">
        <v>804</v>
      </c>
      <c r="D413" s="107" t="s">
        <v>9</v>
      </c>
      <c r="E413" s="49"/>
      <c r="F413" s="50">
        <v>397654</v>
      </c>
      <c r="G413" s="51">
        <f t="shared" si="25"/>
        <v>0</v>
      </c>
      <c r="H413" s="128"/>
      <c r="I413" s="1"/>
    </row>
    <row r="414" spans="2:9" hidden="1" x14ac:dyDescent="0.2">
      <c r="B414" s="63" t="s">
        <v>805</v>
      </c>
      <c r="C414" s="48" t="s">
        <v>806</v>
      </c>
      <c r="D414" s="47" t="s">
        <v>9</v>
      </c>
      <c r="E414" s="49"/>
      <c r="F414" s="50">
        <v>646035</v>
      </c>
      <c r="G414" s="51">
        <f t="shared" si="25"/>
        <v>0</v>
      </c>
      <c r="H414" s="128"/>
      <c r="I414" s="1"/>
    </row>
    <row r="415" spans="2:9" hidden="1" x14ac:dyDescent="0.2">
      <c r="B415" s="63" t="s">
        <v>807</v>
      </c>
      <c r="C415" s="48" t="s">
        <v>808</v>
      </c>
      <c r="D415" s="47" t="s">
        <v>9</v>
      </c>
      <c r="E415" s="49"/>
      <c r="F415" s="50">
        <v>688632</v>
      </c>
      <c r="G415" s="51">
        <f t="shared" si="25"/>
        <v>0</v>
      </c>
      <c r="H415" s="128"/>
      <c r="I415" s="1"/>
    </row>
    <row r="416" spans="2:9" hidden="1" x14ac:dyDescent="0.2">
      <c r="B416" s="63" t="s">
        <v>809</v>
      </c>
      <c r="C416" s="48" t="s">
        <v>810</v>
      </c>
      <c r="D416" s="47" t="s">
        <v>9</v>
      </c>
      <c r="E416" s="49"/>
      <c r="F416" s="50">
        <v>457588</v>
      </c>
      <c r="G416" s="51">
        <f t="shared" si="25"/>
        <v>0</v>
      </c>
      <c r="H416" s="128"/>
      <c r="I416" s="1"/>
    </row>
    <row r="417" spans="2:9" x14ac:dyDescent="0.2">
      <c r="B417" s="63" t="s">
        <v>811</v>
      </c>
      <c r="C417" s="48" t="s">
        <v>812</v>
      </c>
      <c r="D417" s="47" t="s">
        <v>152</v>
      </c>
      <c r="E417" s="49">
        <v>88</v>
      </c>
      <c r="F417" s="50">
        <v>21469</v>
      </c>
      <c r="G417" s="51">
        <f t="shared" si="25"/>
        <v>1889272</v>
      </c>
      <c r="H417" s="128"/>
      <c r="I417" s="1"/>
    </row>
    <row r="418" spans="2:9" ht="24" x14ac:dyDescent="0.2">
      <c r="B418" s="63" t="s">
        <v>813</v>
      </c>
      <c r="C418" s="48" t="s">
        <v>814</v>
      </c>
      <c r="D418" s="47" t="s">
        <v>152</v>
      </c>
      <c r="E418" s="49">
        <v>27</v>
      </c>
      <c r="F418" s="50">
        <v>40915</v>
      </c>
      <c r="G418" s="51">
        <f t="shared" si="25"/>
        <v>1104705</v>
      </c>
      <c r="H418" s="128"/>
      <c r="I418" s="1"/>
    </row>
    <row r="419" spans="2:9" hidden="1" x14ac:dyDescent="0.2">
      <c r="B419" s="63" t="s">
        <v>815</v>
      </c>
      <c r="C419" s="65" t="s">
        <v>816</v>
      </c>
      <c r="D419" s="47" t="s">
        <v>152</v>
      </c>
      <c r="E419" s="49"/>
      <c r="F419" s="50">
        <v>60328</v>
      </c>
      <c r="G419" s="51">
        <f t="shared" si="25"/>
        <v>0</v>
      </c>
      <c r="H419" s="128"/>
      <c r="I419" s="1"/>
    </row>
    <row r="420" spans="2:9" hidden="1" x14ac:dyDescent="0.2">
      <c r="B420" s="63" t="s">
        <v>817</v>
      </c>
      <c r="C420" s="48" t="s">
        <v>818</v>
      </c>
      <c r="D420" s="47" t="s">
        <v>9</v>
      </c>
      <c r="E420" s="49"/>
      <c r="F420" s="50">
        <v>16868</v>
      </c>
      <c r="G420" s="51">
        <f t="shared" si="25"/>
        <v>0</v>
      </c>
      <c r="H420" s="128"/>
      <c r="I420" s="1"/>
    </row>
    <row r="421" spans="2:9" hidden="1" x14ac:dyDescent="0.2">
      <c r="B421" s="63" t="s">
        <v>819</v>
      </c>
      <c r="C421" s="65" t="s">
        <v>820</v>
      </c>
      <c r="D421" s="47" t="s">
        <v>9</v>
      </c>
      <c r="E421" s="49"/>
      <c r="F421" s="50">
        <v>18881</v>
      </c>
      <c r="G421" s="51">
        <f t="shared" si="25"/>
        <v>0</v>
      </c>
      <c r="H421" s="128"/>
      <c r="I421" s="1"/>
    </row>
    <row r="422" spans="2:9" hidden="1" x14ac:dyDescent="0.2">
      <c r="B422" s="63" t="s">
        <v>821</v>
      </c>
      <c r="C422" s="48" t="s">
        <v>822</v>
      </c>
      <c r="D422" s="47" t="s">
        <v>9</v>
      </c>
      <c r="E422" s="49"/>
      <c r="F422" s="50">
        <v>20735</v>
      </c>
      <c r="G422" s="51">
        <f t="shared" si="25"/>
        <v>0</v>
      </c>
      <c r="H422" s="128"/>
      <c r="I422" s="1"/>
    </row>
    <row r="423" spans="2:9" hidden="1" x14ac:dyDescent="0.2">
      <c r="B423" s="63" t="s">
        <v>823</v>
      </c>
      <c r="C423" s="48" t="s">
        <v>824</v>
      </c>
      <c r="D423" s="47" t="s">
        <v>152</v>
      </c>
      <c r="E423" s="49"/>
      <c r="F423" s="50">
        <v>30485</v>
      </c>
      <c r="G423" s="51">
        <f t="shared" si="25"/>
        <v>0</v>
      </c>
      <c r="H423" s="128"/>
      <c r="I423" s="1"/>
    </row>
    <row r="424" spans="2:9" hidden="1" x14ac:dyDescent="0.2">
      <c r="B424" s="63" t="s">
        <v>825</v>
      </c>
      <c r="C424" s="48" t="s">
        <v>826</v>
      </c>
      <c r="D424" s="47" t="s">
        <v>152</v>
      </c>
      <c r="E424" s="49"/>
      <c r="F424" s="50">
        <v>46739</v>
      </c>
      <c r="G424" s="51">
        <f t="shared" si="25"/>
        <v>0</v>
      </c>
      <c r="H424" s="128"/>
      <c r="I424" s="1"/>
    </row>
    <row r="425" spans="2:9" hidden="1" x14ac:dyDescent="0.2">
      <c r="B425" s="63" t="s">
        <v>827</v>
      </c>
      <c r="C425" s="65" t="s">
        <v>828</v>
      </c>
      <c r="D425" s="47" t="s">
        <v>152</v>
      </c>
      <c r="E425" s="49"/>
      <c r="F425" s="50">
        <v>53089</v>
      </c>
      <c r="G425" s="51">
        <f t="shared" si="25"/>
        <v>0</v>
      </c>
      <c r="H425" s="128"/>
      <c r="I425" s="1"/>
    </row>
    <row r="426" spans="2:9" ht="24" hidden="1" x14ac:dyDescent="0.2">
      <c r="B426" s="63" t="s">
        <v>829</v>
      </c>
      <c r="C426" s="65" t="s">
        <v>830</v>
      </c>
      <c r="D426" s="47" t="s">
        <v>152</v>
      </c>
      <c r="E426" s="49"/>
      <c r="F426" s="50">
        <v>99802</v>
      </c>
      <c r="G426" s="51">
        <f t="shared" si="25"/>
        <v>0</v>
      </c>
      <c r="H426" s="128"/>
      <c r="I426" s="1"/>
    </row>
    <row r="427" spans="2:9" hidden="1" x14ac:dyDescent="0.2">
      <c r="B427" s="63" t="s">
        <v>831</v>
      </c>
      <c r="C427" s="65" t="s">
        <v>832</v>
      </c>
      <c r="D427" s="47" t="s">
        <v>152</v>
      </c>
      <c r="E427" s="49"/>
      <c r="F427" s="50">
        <v>21357</v>
      </c>
      <c r="G427" s="51">
        <f t="shared" si="25"/>
        <v>0</v>
      </c>
      <c r="H427" s="128"/>
      <c r="I427" s="1"/>
    </row>
    <row r="428" spans="2:9" hidden="1" x14ac:dyDescent="0.2">
      <c r="B428" s="63" t="s">
        <v>833</v>
      </c>
      <c r="C428" s="65" t="s">
        <v>834</v>
      </c>
      <c r="D428" s="47" t="s">
        <v>152</v>
      </c>
      <c r="E428" s="49"/>
      <c r="F428" s="50">
        <v>24539</v>
      </c>
      <c r="G428" s="51">
        <f t="shared" si="25"/>
        <v>0</v>
      </c>
      <c r="H428" s="128"/>
      <c r="I428" s="1"/>
    </row>
    <row r="429" spans="2:9" x14ac:dyDescent="0.2">
      <c r="B429" s="63" t="s">
        <v>835</v>
      </c>
      <c r="C429" s="48" t="s">
        <v>836</v>
      </c>
      <c r="D429" s="47" t="s">
        <v>152</v>
      </c>
      <c r="E429" s="49">
        <v>18</v>
      </c>
      <c r="F429" s="50">
        <v>28414</v>
      </c>
      <c r="G429" s="51">
        <f t="shared" si="25"/>
        <v>511452</v>
      </c>
      <c r="H429" s="128"/>
      <c r="I429" s="1"/>
    </row>
    <row r="430" spans="2:9" hidden="1" x14ac:dyDescent="0.2">
      <c r="B430" s="63" t="s">
        <v>837</v>
      </c>
      <c r="C430" s="48" t="s">
        <v>838</v>
      </c>
      <c r="D430" s="47" t="s">
        <v>152</v>
      </c>
      <c r="E430" s="49"/>
      <c r="F430" s="50">
        <v>30819</v>
      </c>
      <c r="G430" s="51">
        <f t="shared" si="25"/>
        <v>0</v>
      </c>
      <c r="H430" s="128"/>
      <c r="I430" s="1"/>
    </row>
    <row r="431" spans="2:9" hidden="1" x14ac:dyDescent="0.2">
      <c r="B431" s="63" t="s">
        <v>839</v>
      </c>
      <c r="C431" s="48" t="s">
        <v>840</v>
      </c>
      <c r="D431" s="47" t="s">
        <v>9</v>
      </c>
      <c r="E431" s="49"/>
      <c r="F431" s="50">
        <v>14253</v>
      </c>
      <c r="G431" s="51">
        <f t="shared" si="25"/>
        <v>0</v>
      </c>
      <c r="H431" s="128"/>
      <c r="I431" s="1"/>
    </row>
    <row r="432" spans="2:9" hidden="1" x14ac:dyDescent="0.2">
      <c r="B432" s="63" t="s">
        <v>841</v>
      </c>
      <c r="C432" s="48" t="s">
        <v>842</v>
      </c>
      <c r="D432" s="47" t="s">
        <v>9</v>
      </c>
      <c r="E432" s="49"/>
      <c r="F432" s="50">
        <v>17367</v>
      </c>
      <c r="G432" s="51">
        <f t="shared" si="25"/>
        <v>0</v>
      </c>
      <c r="H432" s="128"/>
      <c r="I432" s="1"/>
    </row>
    <row r="433" spans="2:9" hidden="1" x14ac:dyDescent="0.2">
      <c r="B433" s="63" t="s">
        <v>843</v>
      </c>
      <c r="C433" s="48" t="s">
        <v>844</v>
      </c>
      <c r="D433" s="47" t="s">
        <v>9</v>
      </c>
      <c r="E433" s="49"/>
      <c r="F433" s="50">
        <v>37452</v>
      </c>
      <c r="G433" s="51">
        <f t="shared" si="25"/>
        <v>0</v>
      </c>
      <c r="H433" s="128"/>
      <c r="I433" s="1"/>
    </row>
    <row r="434" spans="2:9" hidden="1" x14ac:dyDescent="0.2">
      <c r="B434" s="63" t="s">
        <v>845</v>
      </c>
      <c r="C434" s="48" t="s">
        <v>846</v>
      </c>
      <c r="D434" s="47" t="s">
        <v>9</v>
      </c>
      <c r="E434" s="49"/>
      <c r="F434" s="50">
        <v>38508</v>
      </c>
      <c r="G434" s="51">
        <f t="shared" si="25"/>
        <v>0</v>
      </c>
      <c r="H434" s="128"/>
      <c r="I434" s="1"/>
    </row>
    <row r="435" spans="2:9" hidden="1" x14ac:dyDescent="0.2">
      <c r="B435" s="63" t="s">
        <v>847</v>
      </c>
      <c r="C435" s="65" t="s">
        <v>848</v>
      </c>
      <c r="D435" s="47" t="s">
        <v>9</v>
      </c>
      <c r="E435" s="49"/>
      <c r="F435" s="50">
        <v>65933</v>
      </c>
      <c r="G435" s="51">
        <f t="shared" si="25"/>
        <v>0</v>
      </c>
      <c r="H435" s="128"/>
      <c r="I435" s="1"/>
    </row>
    <row r="436" spans="2:9" hidden="1" x14ac:dyDescent="0.2">
      <c r="B436" s="63" t="s">
        <v>849</v>
      </c>
      <c r="C436" s="65" t="s">
        <v>850</v>
      </c>
      <c r="D436" s="47" t="s">
        <v>9</v>
      </c>
      <c r="E436" s="49"/>
      <c r="F436" s="50">
        <v>225801</v>
      </c>
      <c r="G436" s="51">
        <f t="shared" si="25"/>
        <v>0</v>
      </c>
      <c r="H436" s="128"/>
      <c r="I436" s="1"/>
    </row>
    <row r="437" spans="2:9" ht="24" x14ac:dyDescent="0.2">
      <c r="B437" s="63" t="s">
        <v>851</v>
      </c>
      <c r="C437" s="65" t="s">
        <v>852</v>
      </c>
      <c r="D437" s="47" t="s">
        <v>262</v>
      </c>
      <c r="E437" s="49">
        <v>1</v>
      </c>
      <c r="F437" s="50">
        <v>84920</v>
      </c>
      <c r="G437" s="51">
        <f t="shared" si="25"/>
        <v>84920</v>
      </c>
      <c r="H437" s="128"/>
      <c r="I437" s="1"/>
    </row>
    <row r="438" spans="2:9" ht="24" x14ac:dyDescent="0.2">
      <c r="B438" s="63" t="s">
        <v>853</v>
      </c>
      <c r="C438" s="65" t="s">
        <v>854</v>
      </c>
      <c r="D438" s="47" t="s">
        <v>262</v>
      </c>
      <c r="E438" s="49">
        <v>15</v>
      </c>
      <c r="F438" s="50">
        <v>31661</v>
      </c>
      <c r="G438" s="51">
        <f t="shared" si="25"/>
        <v>474915</v>
      </c>
      <c r="H438" s="128"/>
      <c r="I438" s="1"/>
    </row>
    <row r="439" spans="2:9" ht="24" x14ac:dyDescent="0.2">
      <c r="B439" s="63" t="s">
        <v>855</v>
      </c>
      <c r="C439" s="65" t="s">
        <v>856</v>
      </c>
      <c r="D439" s="47" t="s">
        <v>262</v>
      </c>
      <c r="E439" s="49">
        <v>5</v>
      </c>
      <c r="F439" s="50">
        <v>47336</v>
      </c>
      <c r="G439" s="51">
        <f t="shared" si="25"/>
        <v>236680</v>
      </c>
      <c r="H439" s="128"/>
      <c r="I439" s="1"/>
    </row>
    <row r="440" spans="2:9" x14ac:dyDescent="0.2">
      <c r="B440" s="63" t="s">
        <v>857</v>
      </c>
      <c r="C440" s="65" t="s">
        <v>858</v>
      </c>
      <c r="D440" s="47" t="s">
        <v>262</v>
      </c>
      <c r="E440" s="49">
        <v>15</v>
      </c>
      <c r="F440" s="50">
        <v>42765</v>
      </c>
      <c r="G440" s="51">
        <f t="shared" si="25"/>
        <v>641475</v>
      </c>
      <c r="H440" s="128"/>
      <c r="I440" s="1"/>
    </row>
    <row r="441" spans="2:9" x14ac:dyDescent="0.2">
      <c r="B441" s="63" t="s">
        <v>859</v>
      </c>
      <c r="C441" s="65" t="s">
        <v>860</v>
      </c>
      <c r="D441" s="47" t="s">
        <v>262</v>
      </c>
      <c r="E441" s="49">
        <v>5</v>
      </c>
      <c r="F441" s="50">
        <v>52208</v>
      </c>
      <c r="G441" s="51">
        <f t="shared" si="25"/>
        <v>261040</v>
      </c>
      <c r="H441" s="128"/>
      <c r="I441" s="1"/>
    </row>
    <row r="442" spans="2:9" x14ac:dyDescent="0.2">
      <c r="B442" s="63" t="s">
        <v>861</v>
      </c>
      <c r="C442" s="65" t="s">
        <v>862</v>
      </c>
      <c r="D442" s="47" t="s">
        <v>262</v>
      </c>
      <c r="E442" s="49">
        <v>1</v>
      </c>
      <c r="F442" s="50">
        <v>72982</v>
      </c>
      <c r="G442" s="51">
        <f t="shared" si="25"/>
        <v>72982</v>
      </c>
      <c r="H442" s="128"/>
      <c r="I442" s="1"/>
    </row>
    <row r="443" spans="2:9" hidden="1" x14ac:dyDescent="0.2">
      <c r="B443" s="63" t="s">
        <v>863</v>
      </c>
      <c r="C443" s="65" t="s">
        <v>864</v>
      </c>
      <c r="D443" s="47" t="s">
        <v>9</v>
      </c>
      <c r="E443" s="49"/>
      <c r="F443" s="50">
        <v>46869</v>
      </c>
      <c r="G443" s="51">
        <f t="shared" si="25"/>
        <v>0</v>
      </c>
      <c r="H443" s="128"/>
      <c r="I443" s="1"/>
    </row>
    <row r="444" spans="2:9" x14ac:dyDescent="0.2">
      <c r="B444" s="63" t="s">
        <v>865</v>
      </c>
      <c r="C444" s="65" t="s">
        <v>866</v>
      </c>
      <c r="D444" s="47" t="s">
        <v>867</v>
      </c>
      <c r="E444" s="49">
        <v>51</v>
      </c>
      <c r="F444" s="50">
        <v>58178</v>
      </c>
      <c r="G444" s="51">
        <f t="shared" si="25"/>
        <v>2967078</v>
      </c>
      <c r="H444" s="128"/>
      <c r="I444" s="1"/>
    </row>
    <row r="445" spans="2:9" x14ac:dyDescent="0.2">
      <c r="B445" s="63" t="s">
        <v>868</v>
      </c>
      <c r="C445" s="65" t="s">
        <v>869</v>
      </c>
      <c r="D445" s="47" t="s">
        <v>262</v>
      </c>
      <c r="E445" s="49">
        <v>11</v>
      </c>
      <c r="F445" s="50">
        <v>23761</v>
      </c>
      <c r="G445" s="51">
        <f t="shared" si="25"/>
        <v>261371</v>
      </c>
      <c r="H445" s="128"/>
      <c r="I445" s="1"/>
    </row>
    <row r="446" spans="2:9" x14ac:dyDescent="0.2">
      <c r="B446" s="63" t="s">
        <v>870</v>
      </c>
      <c r="C446" s="65" t="s">
        <v>871</v>
      </c>
      <c r="D446" s="47" t="s">
        <v>262</v>
      </c>
      <c r="E446" s="49">
        <v>25</v>
      </c>
      <c r="F446" s="50">
        <v>16008</v>
      </c>
      <c r="G446" s="51">
        <f t="shared" si="25"/>
        <v>400200</v>
      </c>
      <c r="H446" s="128"/>
      <c r="I446" s="1"/>
    </row>
    <row r="447" spans="2:9" x14ac:dyDescent="0.2">
      <c r="B447" s="63" t="s">
        <v>872</v>
      </c>
      <c r="C447" s="65" t="s">
        <v>873</v>
      </c>
      <c r="D447" s="47" t="s">
        <v>262</v>
      </c>
      <c r="E447" s="49">
        <v>51</v>
      </c>
      <c r="F447" s="50">
        <v>10692</v>
      </c>
      <c r="G447" s="51">
        <f t="shared" si="25"/>
        <v>545292</v>
      </c>
      <c r="H447" s="128"/>
      <c r="I447" s="1"/>
    </row>
    <row r="448" spans="2:9" x14ac:dyDescent="0.2">
      <c r="B448" s="63" t="s">
        <v>874</v>
      </c>
      <c r="C448" s="65" t="s">
        <v>875</v>
      </c>
      <c r="D448" s="47" t="s">
        <v>262</v>
      </c>
      <c r="E448" s="49">
        <v>23</v>
      </c>
      <c r="F448" s="50">
        <v>10499</v>
      </c>
      <c r="G448" s="51">
        <f t="shared" si="25"/>
        <v>241477</v>
      </c>
      <c r="H448" s="128"/>
      <c r="I448" s="1"/>
    </row>
    <row r="449" spans="2:9" x14ac:dyDescent="0.2">
      <c r="B449" s="63" t="s">
        <v>876</v>
      </c>
      <c r="C449" s="65" t="s">
        <v>877</v>
      </c>
      <c r="D449" s="47" t="s">
        <v>262</v>
      </c>
      <c r="E449" s="49">
        <v>74</v>
      </c>
      <c r="F449" s="50">
        <v>10449</v>
      </c>
      <c r="G449" s="51">
        <f t="shared" si="25"/>
        <v>773226</v>
      </c>
      <c r="H449" s="128"/>
      <c r="I449" s="1"/>
    </row>
    <row r="450" spans="2:9" x14ac:dyDescent="0.2">
      <c r="B450" s="63" t="s">
        <v>878</v>
      </c>
      <c r="C450" s="65" t="s">
        <v>879</v>
      </c>
      <c r="D450" s="47" t="s">
        <v>867</v>
      </c>
      <c r="E450" s="49">
        <v>18</v>
      </c>
      <c r="F450" s="50">
        <v>10307</v>
      </c>
      <c r="G450" s="51">
        <f t="shared" si="25"/>
        <v>185526</v>
      </c>
      <c r="H450" s="128"/>
      <c r="I450" s="1"/>
    </row>
    <row r="451" spans="2:9" x14ac:dyDescent="0.2">
      <c r="B451" s="66" t="s">
        <v>880</v>
      </c>
      <c r="C451" s="109" t="s">
        <v>881</v>
      </c>
      <c r="D451" s="110"/>
      <c r="E451" s="44">
        <v>0</v>
      </c>
      <c r="F451" s="54"/>
      <c r="G451" s="55"/>
      <c r="H451" s="128"/>
      <c r="I451" s="1"/>
    </row>
    <row r="452" spans="2:9" hidden="1" x14ac:dyDescent="0.2">
      <c r="B452" s="63" t="s">
        <v>882</v>
      </c>
      <c r="C452" s="111" t="s">
        <v>883</v>
      </c>
      <c r="D452" s="63" t="s">
        <v>9</v>
      </c>
      <c r="E452" s="49"/>
      <c r="F452" s="50">
        <v>121261</v>
      </c>
      <c r="G452" s="51">
        <f t="shared" ref="G452:G462" si="26">+ROUND(F452*E452,0)</f>
        <v>0</v>
      </c>
      <c r="H452" s="128"/>
      <c r="I452" s="1"/>
    </row>
    <row r="453" spans="2:9" hidden="1" x14ac:dyDescent="0.2">
      <c r="B453" s="63" t="s">
        <v>884</v>
      </c>
      <c r="C453" s="111" t="s">
        <v>885</v>
      </c>
      <c r="D453" s="63" t="s">
        <v>9</v>
      </c>
      <c r="E453" s="49"/>
      <c r="F453" s="50">
        <v>184357</v>
      </c>
      <c r="G453" s="51">
        <f t="shared" si="26"/>
        <v>0</v>
      </c>
      <c r="H453" s="128"/>
      <c r="I453" s="1"/>
    </row>
    <row r="454" spans="2:9" hidden="1" x14ac:dyDescent="0.2">
      <c r="B454" s="63" t="s">
        <v>886</v>
      </c>
      <c r="C454" s="111" t="s">
        <v>887</v>
      </c>
      <c r="D454" s="47" t="s">
        <v>152</v>
      </c>
      <c r="E454" s="49"/>
      <c r="F454" s="50">
        <v>31980</v>
      </c>
      <c r="G454" s="51">
        <f t="shared" si="26"/>
        <v>0</v>
      </c>
      <c r="H454" s="128"/>
      <c r="I454" s="1"/>
    </row>
    <row r="455" spans="2:9" hidden="1" x14ac:dyDescent="0.2">
      <c r="B455" s="63" t="s">
        <v>888</v>
      </c>
      <c r="C455" s="111" t="s">
        <v>889</v>
      </c>
      <c r="D455" s="47" t="s">
        <v>152</v>
      </c>
      <c r="E455" s="49"/>
      <c r="F455" s="50">
        <v>45574</v>
      </c>
      <c r="G455" s="51">
        <f t="shared" si="26"/>
        <v>0</v>
      </c>
      <c r="H455" s="128"/>
      <c r="I455" s="1"/>
    </row>
    <row r="456" spans="2:9" hidden="1" x14ac:dyDescent="0.2">
      <c r="B456" s="63" t="s">
        <v>890</v>
      </c>
      <c r="C456" s="111" t="s">
        <v>891</v>
      </c>
      <c r="D456" s="47" t="s">
        <v>152</v>
      </c>
      <c r="E456" s="49"/>
      <c r="F456" s="50">
        <v>72261</v>
      </c>
      <c r="G456" s="51">
        <f t="shared" si="26"/>
        <v>0</v>
      </c>
      <c r="H456" s="128"/>
      <c r="I456" s="1"/>
    </row>
    <row r="457" spans="2:9" hidden="1" x14ac:dyDescent="0.2">
      <c r="B457" s="84" t="s">
        <v>892</v>
      </c>
      <c r="C457" s="112" t="s">
        <v>893</v>
      </c>
      <c r="D457" s="85"/>
      <c r="E457" s="49"/>
      <c r="F457" s="50">
        <v>0</v>
      </c>
      <c r="G457" s="51">
        <f t="shared" si="26"/>
        <v>0</v>
      </c>
      <c r="H457" s="128"/>
      <c r="I457" s="1"/>
    </row>
    <row r="458" spans="2:9" hidden="1" x14ac:dyDescent="0.2">
      <c r="B458" s="63" t="s">
        <v>894</v>
      </c>
      <c r="C458" s="65" t="s">
        <v>895</v>
      </c>
      <c r="D458" s="47" t="s">
        <v>152</v>
      </c>
      <c r="E458" s="49"/>
      <c r="F458" s="50">
        <v>247429</v>
      </c>
      <c r="G458" s="51">
        <f t="shared" si="26"/>
        <v>0</v>
      </c>
      <c r="H458" s="128"/>
      <c r="I458" s="1"/>
    </row>
    <row r="459" spans="2:9" hidden="1" x14ac:dyDescent="0.2">
      <c r="B459" s="63" t="s">
        <v>896</v>
      </c>
      <c r="C459" s="65" t="s">
        <v>897</v>
      </c>
      <c r="D459" s="47" t="s">
        <v>9</v>
      </c>
      <c r="E459" s="49"/>
      <c r="F459" s="50">
        <v>154946</v>
      </c>
      <c r="G459" s="51">
        <f t="shared" si="26"/>
        <v>0</v>
      </c>
      <c r="H459" s="128"/>
      <c r="I459" s="1"/>
    </row>
    <row r="460" spans="2:9" hidden="1" x14ac:dyDescent="0.2">
      <c r="B460" s="63" t="s">
        <v>898</v>
      </c>
      <c r="C460" s="65" t="s">
        <v>899</v>
      </c>
      <c r="D460" s="47" t="s">
        <v>9</v>
      </c>
      <c r="E460" s="49"/>
      <c r="F460" s="50">
        <v>289272</v>
      </c>
      <c r="G460" s="51">
        <f t="shared" si="26"/>
        <v>0</v>
      </c>
      <c r="H460" s="128"/>
      <c r="I460" s="1"/>
    </row>
    <row r="461" spans="2:9" x14ac:dyDescent="0.2">
      <c r="B461" s="63" t="s">
        <v>900</v>
      </c>
      <c r="C461" s="65" t="s">
        <v>901</v>
      </c>
      <c r="D461" s="47" t="s">
        <v>262</v>
      </c>
      <c r="E461" s="49">
        <v>2</v>
      </c>
      <c r="F461" s="50">
        <v>349556</v>
      </c>
      <c r="G461" s="51">
        <f t="shared" si="26"/>
        <v>699112</v>
      </c>
      <c r="H461" s="128"/>
      <c r="I461" s="1"/>
    </row>
    <row r="462" spans="2:9" hidden="1" x14ac:dyDescent="0.2">
      <c r="B462" s="63" t="s">
        <v>902</v>
      </c>
      <c r="C462" s="65" t="s">
        <v>903</v>
      </c>
      <c r="D462" s="47" t="s">
        <v>9</v>
      </c>
      <c r="E462" s="49"/>
      <c r="F462" s="50">
        <v>457074</v>
      </c>
      <c r="G462" s="51">
        <f t="shared" si="26"/>
        <v>0</v>
      </c>
      <c r="H462" s="128"/>
      <c r="I462" s="1"/>
    </row>
    <row r="463" spans="2:9" x14ac:dyDescent="0.2">
      <c r="B463" s="66" t="s">
        <v>904</v>
      </c>
      <c r="C463" s="113" t="s">
        <v>905</v>
      </c>
      <c r="D463" s="53"/>
      <c r="E463" s="44">
        <v>0</v>
      </c>
      <c r="F463" s="54"/>
      <c r="G463" s="55"/>
      <c r="H463" s="128"/>
      <c r="I463" s="1"/>
    </row>
    <row r="464" spans="2:9" ht="24" x14ac:dyDescent="0.2">
      <c r="B464" s="63" t="s">
        <v>906</v>
      </c>
      <c r="C464" s="108" t="s">
        <v>907</v>
      </c>
      <c r="D464" s="107" t="s">
        <v>152</v>
      </c>
      <c r="E464" s="49">
        <v>2364</v>
      </c>
      <c r="F464" s="50">
        <v>47290</v>
      </c>
      <c r="G464" s="51">
        <f t="shared" ref="G464:G497" si="27">+ROUND(F464*E464,0)</f>
        <v>111793560</v>
      </c>
      <c r="H464" s="128"/>
      <c r="I464" s="1"/>
    </row>
    <row r="465" spans="2:9" ht="24" x14ac:dyDescent="0.2">
      <c r="B465" s="63" t="s">
        <v>908</v>
      </c>
      <c r="C465" s="108" t="s">
        <v>909</v>
      </c>
      <c r="D465" s="107" t="s">
        <v>152</v>
      </c>
      <c r="E465" s="49">
        <v>788</v>
      </c>
      <c r="F465" s="50">
        <v>53710</v>
      </c>
      <c r="G465" s="51">
        <f t="shared" si="27"/>
        <v>42323480</v>
      </c>
      <c r="H465" s="128"/>
      <c r="I465" s="1"/>
    </row>
    <row r="466" spans="2:9" ht="24" x14ac:dyDescent="0.2">
      <c r="B466" s="63" t="s">
        <v>910</v>
      </c>
      <c r="C466" s="65" t="s">
        <v>911</v>
      </c>
      <c r="D466" s="47" t="s">
        <v>152</v>
      </c>
      <c r="E466" s="49">
        <v>484</v>
      </c>
      <c r="F466" s="50">
        <v>58829</v>
      </c>
      <c r="G466" s="51">
        <f t="shared" si="27"/>
        <v>28473236</v>
      </c>
      <c r="H466" s="128"/>
      <c r="I466" s="1"/>
    </row>
    <row r="467" spans="2:9" x14ac:dyDescent="0.2">
      <c r="B467" s="63" t="s">
        <v>912</v>
      </c>
      <c r="C467" s="65" t="s">
        <v>913</v>
      </c>
      <c r="D467" s="47" t="s">
        <v>152</v>
      </c>
      <c r="E467" s="49">
        <v>92</v>
      </c>
      <c r="F467" s="50">
        <v>68571</v>
      </c>
      <c r="G467" s="51">
        <f t="shared" si="27"/>
        <v>6308532</v>
      </c>
      <c r="H467" s="128"/>
      <c r="I467" s="1"/>
    </row>
    <row r="468" spans="2:9" ht="24" x14ac:dyDescent="0.2">
      <c r="B468" s="63" t="s">
        <v>914</v>
      </c>
      <c r="C468" s="65" t="s">
        <v>915</v>
      </c>
      <c r="D468" s="47" t="s">
        <v>152</v>
      </c>
      <c r="E468" s="49">
        <v>1172</v>
      </c>
      <c r="F468" s="50">
        <v>88231</v>
      </c>
      <c r="G468" s="51">
        <f t="shared" si="27"/>
        <v>103406732</v>
      </c>
      <c r="H468" s="128"/>
      <c r="I468" s="1"/>
    </row>
    <row r="469" spans="2:9" x14ac:dyDescent="0.2">
      <c r="B469" s="63" t="s">
        <v>916</v>
      </c>
      <c r="C469" s="65" t="s">
        <v>917</v>
      </c>
      <c r="D469" s="47" t="s">
        <v>152</v>
      </c>
      <c r="E469" s="49">
        <v>79</v>
      </c>
      <c r="F469" s="50">
        <v>102590</v>
      </c>
      <c r="G469" s="51">
        <f t="shared" si="27"/>
        <v>8104610</v>
      </c>
      <c r="H469" s="128"/>
      <c r="I469" s="1"/>
    </row>
    <row r="470" spans="2:9" x14ac:dyDescent="0.2">
      <c r="B470" s="63" t="s">
        <v>918</v>
      </c>
      <c r="C470" s="65" t="s">
        <v>919</v>
      </c>
      <c r="D470" s="47" t="s">
        <v>152</v>
      </c>
      <c r="E470" s="49">
        <v>451</v>
      </c>
      <c r="F470" s="50">
        <v>125651</v>
      </c>
      <c r="G470" s="51">
        <f t="shared" si="27"/>
        <v>56668601</v>
      </c>
      <c r="H470" s="128"/>
      <c r="I470" s="1"/>
    </row>
    <row r="471" spans="2:9" ht="24" hidden="1" x14ac:dyDescent="0.2">
      <c r="B471" s="63" t="s">
        <v>920</v>
      </c>
      <c r="C471" s="65" t="s">
        <v>921</v>
      </c>
      <c r="D471" s="47" t="s">
        <v>152</v>
      </c>
      <c r="E471" s="49"/>
      <c r="F471" s="50">
        <v>564897</v>
      </c>
      <c r="G471" s="51">
        <f t="shared" si="27"/>
        <v>0</v>
      </c>
      <c r="H471" s="128"/>
      <c r="I471" s="1"/>
    </row>
    <row r="472" spans="2:9" x14ac:dyDescent="0.2">
      <c r="B472" s="63" t="s">
        <v>922</v>
      </c>
      <c r="C472" s="65" t="s">
        <v>923</v>
      </c>
      <c r="D472" s="47" t="s">
        <v>262</v>
      </c>
      <c r="E472" s="49">
        <v>1676</v>
      </c>
      <c r="F472" s="50">
        <v>16892</v>
      </c>
      <c r="G472" s="51">
        <f t="shared" si="27"/>
        <v>28310992</v>
      </c>
      <c r="H472" s="128"/>
      <c r="I472" s="1"/>
    </row>
    <row r="473" spans="2:9" x14ac:dyDescent="0.2">
      <c r="B473" s="63" t="s">
        <v>924</v>
      </c>
      <c r="C473" s="65" t="s">
        <v>925</v>
      </c>
      <c r="D473" s="47" t="s">
        <v>262</v>
      </c>
      <c r="E473" s="49">
        <v>2364</v>
      </c>
      <c r="F473" s="50">
        <v>24886</v>
      </c>
      <c r="G473" s="51">
        <f t="shared" si="27"/>
        <v>58830504</v>
      </c>
      <c r="H473" s="128"/>
      <c r="I473" s="1"/>
    </row>
    <row r="474" spans="2:9" x14ac:dyDescent="0.2">
      <c r="B474" s="63" t="s">
        <v>926</v>
      </c>
      <c r="C474" s="65" t="s">
        <v>927</v>
      </c>
      <c r="D474" s="47" t="s">
        <v>262</v>
      </c>
      <c r="E474" s="49">
        <v>308</v>
      </c>
      <c r="F474" s="50">
        <v>26431</v>
      </c>
      <c r="G474" s="51">
        <f t="shared" si="27"/>
        <v>8140748</v>
      </c>
      <c r="H474" s="128"/>
      <c r="I474" s="1"/>
    </row>
    <row r="475" spans="2:9" x14ac:dyDescent="0.2">
      <c r="B475" s="63" t="s">
        <v>928</v>
      </c>
      <c r="C475" s="65" t="s">
        <v>929</v>
      </c>
      <c r="D475" s="47" t="s">
        <v>262</v>
      </c>
      <c r="E475" s="49">
        <v>72</v>
      </c>
      <c r="F475" s="50">
        <v>36238</v>
      </c>
      <c r="G475" s="51">
        <f t="shared" si="27"/>
        <v>2609136</v>
      </c>
      <c r="H475" s="128"/>
      <c r="I475" s="1"/>
    </row>
    <row r="476" spans="2:9" x14ac:dyDescent="0.2">
      <c r="B476" s="63" t="s">
        <v>930</v>
      </c>
      <c r="C476" s="65" t="s">
        <v>931</v>
      </c>
      <c r="D476" s="47" t="s">
        <v>262</v>
      </c>
      <c r="E476" s="49">
        <v>954</v>
      </c>
      <c r="F476" s="50">
        <v>47891</v>
      </c>
      <c r="G476" s="51">
        <f t="shared" si="27"/>
        <v>45688014</v>
      </c>
      <c r="H476" s="128"/>
      <c r="I476" s="1"/>
    </row>
    <row r="477" spans="2:9" x14ac:dyDescent="0.2">
      <c r="B477" s="63" t="s">
        <v>932</v>
      </c>
      <c r="C477" s="65" t="s">
        <v>933</v>
      </c>
      <c r="D477" s="47" t="s">
        <v>262</v>
      </c>
      <c r="E477" s="49">
        <v>40</v>
      </c>
      <c r="F477" s="50">
        <v>60636</v>
      </c>
      <c r="G477" s="51">
        <f t="shared" si="27"/>
        <v>2425440</v>
      </c>
      <c r="H477" s="128"/>
      <c r="I477" s="1"/>
    </row>
    <row r="478" spans="2:9" x14ac:dyDescent="0.2">
      <c r="B478" s="63" t="s">
        <v>934</v>
      </c>
      <c r="C478" s="65" t="s">
        <v>935</v>
      </c>
      <c r="D478" s="47" t="s">
        <v>262</v>
      </c>
      <c r="E478" s="49">
        <v>232</v>
      </c>
      <c r="F478" s="50">
        <v>91274</v>
      </c>
      <c r="G478" s="51">
        <f t="shared" si="27"/>
        <v>21175568</v>
      </c>
      <c r="H478" s="128"/>
      <c r="I478" s="1"/>
    </row>
    <row r="479" spans="2:9" hidden="1" x14ac:dyDescent="0.2">
      <c r="B479" s="63" t="s">
        <v>936</v>
      </c>
      <c r="C479" s="65" t="s">
        <v>937</v>
      </c>
      <c r="D479" s="47" t="s">
        <v>9</v>
      </c>
      <c r="E479" s="49"/>
      <c r="F479" s="50">
        <v>27838</v>
      </c>
      <c r="G479" s="51">
        <f t="shared" si="27"/>
        <v>0</v>
      </c>
      <c r="H479" s="128"/>
      <c r="I479" s="1"/>
    </row>
    <row r="480" spans="2:9" hidden="1" x14ac:dyDescent="0.2">
      <c r="B480" s="63" t="s">
        <v>938</v>
      </c>
      <c r="C480" s="65" t="s">
        <v>939</v>
      </c>
      <c r="D480" s="47" t="s">
        <v>9</v>
      </c>
      <c r="E480" s="49"/>
      <c r="F480" s="50">
        <v>29420</v>
      </c>
      <c r="G480" s="51">
        <f t="shared" si="27"/>
        <v>0</v>
      </c>
      <c r="H480" s="128"/>
      <c r="I480" s="1"/>
    </row>
    <row r="481" spans="2:9" hidden="1" x14ac:dyDescent="0.2">
      <c r="B481" s="63" t="s">
        <v>940</v>
      </c>
      <c r="C481" s="65" t="s">
        <v>941</v>
      </c>
      <c r="D481" s="47" t="s">
        <v>9</v>
      </c>
      <c r="E481" s="49"/>
      <c r="F481" s="50">
        <v>31915</v>
      </c>
      <c r="G481" s="51">
        <f t="shared" si="27"/>
        <v>0</v>
      </c>
      <c r="H481" s="128"/>
      <c r="I481" s="1"/>
    </row>
    <row r="482" spans="2:9" hidden="1" x14ac:dyDescent="0.2">
      <c r="B482" s="63" t="s">
        <v>942</v>
      </c>
      <c r="C482" s="65" t="s">
        <v>943</v>
      </c>
      <c r="D482" s="47" t="s">
        <v>9</v>
      </c>
      <c r="E482" s="49"/>
      <c r="F482" s="50">
        <v>33220</v>
      </c>
      <c r="G482" s="51">
        <f t="shared" si="27"/>
        <v>0</v>
      </c>
      <c r="H482" s="128"/>
      <c r="I482" s="1"/>
    </row>
    <row r="483" spans="2:9" hidden="1" x14ac:dyDescent="0.2">
      <c r="B483" s="63" t="s">
        <v>944</v>
      </c>
      <c r="C483" s="65" t="s">
        <v>945</v>
      </c>
      <c r="D483" s="47" t="s">
        <v>9</v>
      </c>
      <c r="E483" s="49"/>
      <c r="F483" s="50">
        <v>49577</v>
      </c>
      <c r="G483" s="51">
        <f t="shared" si="27"/>
        <v>0</v>
      </c>
      <c r="H483" s="128"/>
      <c r="I483" s="1"/>
    </row>
    <row r="484" spans="2:9" hidden="1" x14ac:dyDescent="0.2">
      <c r="B484" s="63" t="s">
        <v>946</v>
      </c>
      <c r="C484" s="65" t="s">
        <v>947</v>
      </c>
      <c r="D484" s="47" t="s">
        <v>9</v>
      </c>
      <c r="E484" s="49"/>
      <c r="F484" s="50">
        <v>53076</v>
      </c>
      <c r="G484" s="51">
        <f t="shared" si="27"/>
        <v>0</v>
      </c>
      <c r="H484" s="128"/>
      <c r="I484" s="1"/>
    </row>
    <row r="485" spans="2:9" hidden="1" x14ac:dyDescent="0.2">
      <c r="B485" s="63" t="s">
        <v>948</v>
      </c>
      <c r="C485" s="70" t="s">
        <v>949</v>
      </c>
      <c r="D485" s="71" t="s">
        <v>9</v>
      </c>
      <c r="E485" s="49"/>
      <c r="F485" s="50">
        <v>42536</v>
      </c>
      <c r="G485" s="51">
        <f t="shared" si="27"/>
        <v>0</v>
      </c>
      <c r="H485" s="128"/>
      <c r="I485" s="1"/>
    </row>
    <row r="486" spans="2:9" ht="24" hidden="1" x14ac:dyDescent="0.2">
      <c r="B486" s="63" t="s">
        <v>950</v>
      </c>
      <c r="C486" s="70" t="s">
        <v>951</v>
      </c>
      <c r="D486" s="71" t="s">
        <v>9</v>
      </c>
      <c r="E486" s="49"/>
      <c r="F486" s="50">
        <v>42536</v>
      </c>
      <c r="G486" s="51">
        <f t="shared" si="27"/>
        <v>0</v>
      </c>
      <c r="H486" s="128"/>
      <c r="I486" s="1"/>
    </row>
    <row r="487" spans="2:9" x14ac:dyDescent="0.2">
      <c r="B487" s="63" t="s">
        <v>952</v>
      </c>
      <c r="C487" s="77" t="s">
        <v>953</v>
      </c>
      <c r="D487" s="71" t="s">
        <v>326</v>
      </c>
      <c r="E487" s="49">
        <v>15</v>
      </c>
      <c r="F487" s="50">
        <v>279912</v>
      </c>
      <c r="G487" s="51">
        <f t="shared" si="27"/>
        <v>4198680</v>
      </c>
      <c r="H487" s="128"/>
      <c r="I487" s="1"/>
    </row>
    <row r="488" spans="2:9" x14ac:dyDescent="0.2">
      <c r="B488" s="63" t="s">
        <v>954</v>
      </c>
      <c r="C488" s="77" t="s">
        <v>955</v>
      </c>
      <c r="D488" s="47" t="s">
        <v>262</v>
      </c>
      <c r="E488" s="49">
        <v>17</v>
      </c>
      <c r="F488" s="50">
        <v>568252</v>
      </c>
      <c r="G488" s="51">
        <f t="shared" si="27"/>
        <v>9660284</v>
      </c>
      <c r="H488" s="128"/>
      <c r="I488" s="1"/>
    </row>
    <row r="489" spans="2:9" x14ac:dyDescent="0.2">
      <c r="B489" s="63" t="s">
        <v>956</v>
      </c>
      <c r="C489" s="77" t="s">
        <v>957</v>
      </c>
      <c r="D489" s="71" t="s">
        <v>326</v>
      </c>
      <c r="E489" s="49">
        <v>9</v>
      </c>
      <c r="F489" s="50">
        <v>163778</v>
      </c>
      <c r="G489" s="51">
        <f t="shared" si="27"/>
        <v>1474002</v>
      </c>
      <c r="H489" s="128"/>
      <c r="I489" s="1"/>
    </row>
    <row r="490" spans="2:9" x14ac:dyDescent="0.2">
      <c r="B490" s="63" t="s">
        <v>958</v>
      </c>
      <c r="C490" s="77" t="s">
        <v>959</v>
      </c>
      <c r="D490" s="47" t="s">
        <v>262</v>
      </c>
      <c r="E490" s="49">
        <v>1</v>
      </c>
      <c r="F490" s="50">
        <v>289359</v>
      </c>
      <c r="G490" s="51">
        <f t="shared" si="27"/>
        <v>289359</v>
      </c>
      <c r="H490" s="128"/>
      <c r="I490" s="1"/>
    </row>
    <row r="491" spans="2:9" x14ac:dyDescent="0.2">
      <c r="B491" s="63" t="s">
        <v>960</v>
      </c>
      <c r="C491" s="77" t="s">
        <v>961</v>
      </c>
      <c r="D491" s="71" t="s">
        <v>326</v>
      </c>
      <c r="E491" s="49">
        <v>9</v>
      </c>
      <c r="F491" s="50">
        <v>62506</v>
      </c>
      <c r="G491" s="51">
        <f t="shared" si="27"/>
        <v>562554</v>
      </c>
      <c r="H491" s="128"/>
      <c r="I491" s="1"/>
    </row>
    <row r="492" spans="2:9" x14ac:dyDescent="0.2">
      <c r="B492" s="63" t="s">
        <v>962</v>
      </c>
      <c r="C492" s="77" t="s">
        <v>963</v>
      </c>
      <c r="D492" s="47" t="s">
        <v>262</v>
      </c>
      <c r="E492" s="49">
        <v>7</v>
      </c>
      <c r="F492" s="50">
        <v>86673</v>
      </c>
      <c r="G492" s="51">
        <f t="shared" si="27"/>
        <v>606711</v>
      </c>
      <c r="H492" s="128"/>
      <c r="I492" s="1"/>
    </row>
    <row r="493" spans="2:9" x14ac:dyDescent="0.2">
      <c r="B493" s="63" t="s">
        <v>964</v>
      </c>
      <c r="C493" s="77" t="s">
        <v>965</v>
      </c>
      <c r="D493" s="71" t="s">
        <v>326</v>
      </c>
      <c r="E493" s="49">
        <v>6</v>
      </c>
      <c r="F493" s="50">
        <v>26779</v>
      </c>
      <c r="G493" s="51">
        <f t="shared" si="27"/>
        <v>160674</v>
      </c>
      <c r="H493" s="128"/>
      <c r="I493" s="1"/>
    </row>
    <row r="494" spans="2:9" x14ac:dyDescent="0.2">
      <c r="B494" s="63" t="s">
        <v>966</v>
      </c>
      <c r="C494" s="77" t="s">
        <v>967</v>
      </c>
      <c r="D494" s="47" t="s">
        <v>262</v>
      </c>
      <c r="E494" s="49">
        <v>4</v>
      </c>
      <c r="F494" s="50">
        <v>28776</v>
      </c>
      <c r="G494" s="51">
        <f t="shared" si="27"/>
        <v>115104</v>
      </c>
      <c r="H494" s="128"/>
      <c r="I494" s="1"/>
    </row>
    <row r="495" spans="2:9" x14ac:dyDescent="0.2">
      <c r="B495" s="63" t="s">
        <v>968</v>
      </c>
      <c r="C495" s="77" t="s">
        <v>969</v>
      </c>
      <c r="D495" s="71" t="s">
        <v>326</v>
      </c>
      <c r="E495" s="49">
        <v>10</v>
      </c>
      <c r="F495" s="50">
        <v>30485</v>
      </c>
      <c r="G495" s="51">
        <f t="shared" si="27"/>
        <v>304850</v>
      </c>
      <c r="H495" s="128"/>
      <c r="I495" s="1"/>
    </row>
    <row r="496" spans="2:9" x14ac:dyDescent="0.2">
      <c r="B496" s="63" t="s">
        <v>970</v>
      </c>
      <c r="C496" s="77" t="s">
        <v>971</v>
      </c>
      <c r="D496" s="47" t="s">
        <v>262</v>
      </c>
      <c r="E496" s="49">
        <v>10</v>
      </c>
      <c r="F496" s="50">
        <v>6447</v>
      </c>
      <c r="G496" s="51">
        <f t="shared" si="27"/>
        <v>64470</v>
      </c>
      <c r="H496" s="128"/>
      <c r="I496" s="1"/>
    </row>
    <row r="497" spans="2:9" x14ac:dyDescent="0.2">
      <c r="B497" s="63" t="s">
        <v>972</v>
      </c>
      <c r="C497" s="77" t="s">
        <v>973</v>
      </c>
      <c r="D497" s="47" t="s">
        <v>262</v>
      </c>
      <c r="E497" s="49">
        <v>2</v>
      </c>
      <c r="F497" s="50">
        <v>1638427</v>
      </c>
      <c r="G497" s="51">
        <f t="shared" si="27"/>
        <v>3276854</v>
      </c>
      <c r="H497" s="128"/>
      <c r="I497" s="1"/>
    </row>
    <row r="498" spans="2:9" x14ac:dyDescent="0.2">
      <c r="B498" s="66" t="s">
        <v>974</v>
      </c>
      <c r="C498" s="114" t="s">
        <v>975</v>
      </c>
      <c r="D498" s="115"/>
      <c r="E498" s="44">
        <v>0</v>
      </c>
      <c r="F498" s="54"/>
      <c r="G498" s="55"/>
      <c r="H498" s="128"/>
      <c r="I498" s="1"/>
    </row>
    <row r="499" spans="2:9" x14ac:dyDescent="0.2">
      <c r="B499" s="63" t="s">
        <v>976</v>
      </c>
      <c r="C499" s="116" t="s">
        <v>977</v>
      </c>
      <c r="D499" s="47" t="s">
        <v>262</v>
      </c>
      <c r="E499" s="49">
        <v>1091</v>
      </c>
      <c r="F499" s="50">
        <v>233190</v>
      </c>
      <c r="G499" s="51">
        <f t="shared" ref="G499:G562" si="28">+ROUND(F499*E499,0)</f>
        <v>254410290</v>
      </c>
      <c r="H499" s="128"/>
      <c r="I499" s="1"/>
    </row>
    <row r="500" spans="2:9" ht="24" hidden="1" x14ac:dyDescent="0.2">
      <c r="B500" s="63" t="s">
        <v>978</v>
      </c>
      <c r="C500" s="72" t="s">
        <v>979</v>
      </c>
      <c r="D500" s="47" t="s">
        <v>9</v>
      </c>
      <c r="E500" s="49"/>
      <c r="F500" s="50">
        <v>1237816</v>
      </c>
      <c r="G500" s="51">
        <f t="shared" si="28"/>
        <v>0</v>
      </c>
      <c r="H500" s="128"/>
      <c r="I500" s="1"/>
    </row>
    <row r="501" spans="2:9" ht="24" x14ac:dyDescent="0.2">
      <c r="B501" s="63" t="s">
        <v>980</v>
      </c>
      <c r="C501" s="116" t="s">
        <v>981</v>
      </c>
      <c r="D501" s="47" t="s">
        <v>262</v>
      </c>
      <c r="E501" s="49">
        <v>35</v>
      </c>
      <c r="F501" s="50">
        <v>1693794</v>
      </c>
      <c r="G501" s="51">
        <f t="shared" si="28"/>
        <v>59282790</v>
      </c>
      <c r="H501" s="128"/>
      <c r="I501" s="1"/>
    </row>
    <row r="502" spans="2:9" hidden="1" x14ac:dyDescent="0.2">
      <c r="B502" s="63" t="s">
        <v>982</v>
      </c>
      <c r="C502" s="72" t="s">
        <v>983</v>
      </c>
      <c r="D502" s="47" t="s">
        <v>9</v>
      </c>
      <c r="E502" s="49"/>
      <c r="F502" s="50">
        <v>3857047</v>
      </c>
      <c r="G502" s="51">
        <f t="shared" si="28"/>
        <v>0</v>
      </c>
      <c r="H502" s="128"/>
      <c r="I502" s="1"/>
    </row>
    <row r="503" spans="2:9" x14ac:dyDescent="0.2">
      <c r="B503" s="63" t="s">
        <v>984</v>
      </c>
      <c r="C503" s="116" t="s">
        <v>985</v>
      </c>
      <c r="D503" s="47" t="s">
        <v>262</v>
      </c>
      <c r="E503" s="49">
        <v>1</v>
      </c>
      <c r="F503" s="50">
        <v>1421484</v>
      </c>
      <c r="G503" s="51">
        <f t="shared" si="28"/>
        <v>1421484</v>
      </c>
      <c r="H503" s="128"/>
      <c r="I503" s="1"/>
    </row>
    <row r="504" spans="2:9" hidden="1" x14ac:dyDescent="0.2">
      <c r="B504" s="63" t="s">
        <v>986</v>
      </c>
      <c r="C504" s="72" t="s">
        <v>987</v>
      </c>
      <c r="D504" s="47" t="s">
        <v>9</v>
      </c>
      <c r="E504" s="49"/>
      <c r="F504" s="50">
        <v>3014208</v>
      </c>
      <c r="G504" s="51">
        <f t="shared" si="28"/>
        <v>0</v>
      </c>
      <c r="H504" s="128"/>
      <c r="I504" s="1"/>
    </row>
    <row r="505" spans="2:9" x14ac:dyDescent="0.2">
      <c r="B505" s="63" t="s">
        <v>988</v>
      </c>
      <c r="C505" s="116" t="s">
        <v>989</v>
      </c>
      <c r="D505" s="47" t="s">
        <v>262</v>
      </c>
      <c r="E505" s="49">
        <v>1</v>
      </c>
      <c r="F505" s="50">
        <v>3722512</v>
      </c>
      <c r="G505" s="51">
        <f t="shared" si="28"/>
        <v>3722512</v>
      </c>
      <c r="H505" s="128"/>
      <c r="I505" s="1"/>
    </row>
    <row r="506" spans="2:9" hidden="1" x14ac:dyDescent="0.2">
      <c r="B506" s="63" t="s">
        <v>990</v>
      </c>
      <c r="C506" s="106" t="s">
        <v>991</v>
      </c>
      <c r="D506" s="107" t="s">
        <v>9</v>
      </c>
      <c r="E506" s="49"/>
      <c r="F506" s="50">
        <v>2611978</v>
      </c>
      <c r="G506" s="51">
        <f t="shared" si="28"/>
        <v>0</v>
      </c>
      <c r="H506" s="128"/>
      <c r="I506" s="1"/>
    </row>
    <row r="507" spans="2:9" hidden="1" x14ac:dyDescent="0.2">
      <c r="B507" s="63" t="s">
        <v>992</v>
      </c>
      <c r="C507" s="72" t="s">
        <v>993</v>
      </c>
      <c r="D507" s="47" t="s">
        <v>9</v>
      </c>
      <c r="E507" s="49"/>
      <c r="F507" s="50">
        <v>3432043</v>
      </c>
      <c r="G507" s="51">
        <f t="shared" si="28"/>
        <v>0</v>
      </c>
      <c r="H507" s="128"/>
      <c r="I507" s="1"/>
    </row>
    <row r="508" spans="2:9" ht="24" hidden="1" x14ac:dyDescent="0.2">
      <c r="B508" s="63" t="s">
        <v>994</v>
      </c>
      <c r="C508" s="106" t="s">
        <v>995</v>
      </c>
      <c r="D508" s="107" t="s">
        <v>9</v>
      </c>
      <c r="E508" s="49"/>
      <c r="F508" s="50">
        <v>108422</v>
      </c>
      <c r="G508" s="51">
        <f t="shared" si="28"/>
        <v>0</v>
      </c>
      <c r="H508" s="128"/>
      <c r="I508" s="1"/>
    </row>
    <row r="509" spans="2:9" hidden="1" x14ac:dyDescent="0.2">
      <c r="B509" s="63" t="s">
        <v>996</v>
      </c>
      <c r="C509" s="106" t="s">
        <v>997</v>
      </c>
      <c r="D509" s="107" t="s">
        <v>9</v>
      </c>
      <c r="E509" s="49"/>
      <c r="F509" s="50">
        <v>145459</v>
      </c>
      <c r="G509" s="51">
        <f t="shared" si="28"/>
        <v>0</v>
      </c>
      <c r="H509" s="128"/>
      <c r="I509" s="1"/>
    </row>
    <row r="510" spans="2:9" ht="24" x14ac:dyDescent="0.2">
      <c r="B510" s="63" t="s">
        <v>998</v>
      </c>
      <c r="C510" s="116" t="s">
        <v>999</v>
      </c>
      <c r="D510" s="47" t="s">
        <v>262</v>
      </c>
      <c r="E510" s="49">
        <v>145</v>
      </c>
      <c r="F510" s="50">
        <v>214889</v>
      </c>
      <c r="G510" s="51">
        <f t="shared" si="28"/>
        <v>31158905</v>
      </c>
      <c r="H510" s="128"/>
      <c r="I510" s="1"/>
    </row>
    <row r="511" spans="2:9" x14ac:dyDescent="0.2">
      <c r="B511" s="63" t="s">
        <v>1000</v>
      </c>
      <c r="C511" s="116" t="s">
        <v>1001</v>
      </c>
      <c r="D511" s="47" t="s">
        <v>262</v>
      </c>
      <c r="E511" s="49">
        <v>17</v>
      </c>
      <c r="F511" s="50">
        <v>231840</v>
      </c>
      <c r="G511" s="51">
        <f t="shared" si="28"/>
        <v>3941280</v>
      </c>
      <c r="H511" s="128"/>
      <c r="I511" s="1"/>
    </row>
    <row r="512" spans="2:9" hidden="1" x14ac:dyDescent="0.2">
      <c r="B512" s="63" t="s">
        <v>1002</v>
      </c>
      <c r="C512" s="72" t="s">
        <v>1003</v>
      </c>
      <c r="D512" s="47" t="s">
        <v>9</v>
      </c>
      <c r="E512" s="49"/>
      <c r="F512" s="50">
        <v>282632</v>
      </c>
      <c r="G512" s="51">
        <f t="shared" si="28"/>
        <v>0</v>
      </c>
      <c r="H512" s="128"/>
      <c r="I512" s="1"/>
    </row>
    <row r="513" spans="2:9" hidden="1" x14ac:dyDescent="0.2">
      <c r="B513" s="63" t="s">
        <v>1004</v>
      </c>
      <c r="C513" s="106" t="s">
        <v>1005</v>
      </c>
      <c r="D513" s="107" t="s">
        <v>9</v>
      </c>
      <c r="E513" s="49"/>
      <c r="F513" s="50">
        <v>287379</v>
      </c>
      <c r="G513" s="51">
        <f t="shared" si="28"/>
        <v>0</v>
      </c>
      <c r="H513" s="128"/>
      <c r="I513" s="1"/>
    </row>
    <row r="514" spans="2:9" hidden="1" x14ac:dyDescent="0.2">
      <c r="B514" s="63" t="s">
        <v>1006</v>
      </c>
      <c r="C514" s="106" t="s">
        <v>1007</v>
      </c>
      <c r="D514" s="93" t="s">
        <v>9</v>
      </c>
      <c r="E514" s="49"/>
      <c r="F514" s="50">
        <v>409770</v>
      </c>
      <c r="G514" s="51">
        <f t="shared" si="28"/>
        <v>0</v>
      </c>
      <c r="H514" s="128"/>
      <c r="I514" s="1"/>
    </row>
    <row r="515" spans="2:9" x14ac:dyDescent="0.2">
      <c r="B515" s="63" t="s">
        <v>1008</v>
      </c>
      <c r="C515" s="108" t="s">
        <v>1009</v>
      </c>
      <c r="D515" s="47" t="s">
        <v>262</v>
      </c>
      <c r="E515" s="49">
        <v>12</v>
      </c>
      <c r="F515" s="50">
        <v>494528</v>
      </c>
      <c r="G515" s="51">
        <f t="shared" si="28"/>
        <v>5934336</v>
      </c>
      <c r="H515" s="128"/>
      <c r="I515" s="1"/>
    </row>
    <row r="516" spans="2:9" x14ac:dyDescent="0.2">
      <c r="B516" s="63" t="s">
        <v>1010</v>
      </c>
      <c r="C516" s="108" t="s">
        <v>1011</v>
      </c>
      <c r="D516" s="47" t="s">
        <v>262</v>
      </c>
      <c r="E516" s="49">
        <v>635</v>
      </c>
      <c r="F516" s="50">
        <v>10621</v>
      </c>
      <c r="G516" s="51">
        <f t="shared" si="28"/>
        <v>6744335</v>
      </c>
      <c r="H516" s="128"/>
      <c r="I516" s="1"/>
    </row>
    <row r="517" spans="2:9" x14ac:dyDescent="0.2">
      <c r="B517" s="63" t="s">
        <v>1012</v>
      </c>
      <c r="C517" s="108" t="s">
        <v>1013</v>
      </c>
      <c r="D517" s="47" t="s">
        <v>262</v>
      </c>
      <c r="E517" s="49">
        <v>260</v>
      </c>
      <c r="F517" s="50">
        <v>10826</v>
      </c>
      <c r="G517" s="51">
        <f t="shared" si="28"/>
        <v>2814760</v>
      </c>
      <c r="H517" s="128"/>
      <c r="I517" s="1"/>
    </row>
    <row r="518" spans="2:9" x14ac:dyDescent="0.2">
      <c r="B518" s="63" t="s">
        <v>1014</v>
      </c>
      <c r="C518" s="108" t="s">
        <v>1015</v>
      </c>
      <c r="D518" s="47" t="s">
        <v>262</v>
      </c>
      <c r="E518" s="49">
        <v>177</v>
      </c>
      <c r="F518" s="50">
        <v>11027</v>
      </c>
      <c r="G518" s="51">
        <f t="shared" si="28"/>
        <v>1951779</v>
      </c>
      <c r="H518" s="128"/>
      <c r="I518" s="1"/>
    </row>
    <row r="519" spans="2:9" x14ac:dyDescent="0.2">
      <c r="B519" s="63" t="s">
        <v>1016</v>
      </c>
      <c r="C519" s="108" t="s">
        <v>1017</v>
      </c>
      <c r="D519" s="47" t="s">
        <v>262</v>
      </c>
      <c r="E519" s="49">
        <v>32</v>
      </c>
      <c r="F519" s="50">
        <v>11230</v>
      </c>
      <c r="G519" s="51">
        <f t="shared" si="28"/>
        <v>359360</v>
      </c>
      <c r="H519" s="128"/>
      <c r="I519" s="1"/>
    </row>
    <row r="520" spans="2:9" x14ac:dyDescent="0.2">
      <c r="B520" s="63" t="s">
        <v>1018</v>
      </c>
      <c r="C520" s="108" t="s">
        <v>1019</v>
      </c>
      <c r="D520" s="47" t="s">
        <v>262</v>
      </c>
      <c r="E520" s="49">
        <v>350</v>
      </c>
      <c r="F520" s="50">
        <v>11294</v>
      </c>
      <c r="G520" s="51">
        <f t="shared" si="28"/>
        <v>3952900</v>
      </c>
      <c r="H520" s="128"/>
      <c r="I520" s="1"/>
    </row>
    <row r="521" spans="2:9" x14ac:dyDescent="0.2">
      <c r="B521" s="63" t="s">
        <v>1020</v>
      </c>
      <c r="C521" s="108" t="s">
        <v>1021</v>
      </c>
      <c r="D521" s="47" t="s">
        <v>262</v>
      </c>
      <c r="E521" s="49">
        <v>50</v>
      </c>
      <c r="F521" s="50">
        <v>14486</v>
      </c>
      <c r="G521" s="51">
        <f t="shared" si="28"/>
        <v>724300</v>
      </c>
      <c r="H521" s="128"/>
      <c r="I521" s="1"/>
    </row>
    <row r="522" spans="2:9" x14ac:dyDescent="0.2">
      <c r="B522" s="63" t="s">
        <v>1022</v>
      </c>
      <c r="C522" s="108" t="s">
        <v>1023</v>
      </c>
      <c r="D522" s="47" t="s">
        <v>262</v>
      </c>
      <c r="E522" s="49">
        <v>222</v>
      </c>
      <c r="F522" s="50">
        <v>17177</v>
      </c>
      <c r="G522" s="51">
        <f t="shared" si="28"/>
        <v>3813294</v>
      </c>
      <c r="H522" s="128"/>
      <c r="I522" s="1"/>
    </row>
    <row r="523" spans="2:9" hidden="1" x14ac:dyDescent="0.2">
      <c r="B523" s="63" t="s">
        <v>1024</v>
      </c>
      <c r="C523" s="117" t="s">
        <v>1025</v>
      </c>
      <c r="D523" s="107" t="s">
        <v>9</v>
      </c>
      <c r="E523" s="49"/>
      <c r="F523" s="50">
        <v>47194</v>
      </c>
      <c r="G523" s="51">
        <f t="shared" si="28"/>
        <v>0</v>
      </c>
      <c r="H523" s="128"/>
      <c r="I523" s="1"/>
    </row>
    <row r="524" spans="2:9" hidden="1" x14ac:dyDescent="0.2">
      <c r="B524" s="63" t="s">
        <v>1026</v>
      </c>
      <c r="C524" s="106" t="s">
        <v>1027</v>
      </c>
      <c r="D524" s="107" t="s">
        <v>9</v>
      </c>
      <c r="E524" s="49"/>
      <c r="F524" s="50">
        <v>599425</v>
      </c>
      <c r="G524" s="51">
        <f t="shared" si="28"/>
        <v>0</v>
      </c>
      <c r="H524" s="128"/>
      <c r="I524" s="1"/>
    </row>
    <row r="525" spans="2:9" hidden="1" x14ac:dyDescent="0.2">
      <c r="B525" s="63" t="s">
        <v>1028</v>
      </c>
      <c r="C525" s="106" t="s">
        <v>1029</v>
      </c>
      <c r="D525" s="107" t="s">
        <v>9</v>
      </c>
      <c r="E525" s="49"/>
      <c r="F525" s="50">
        <v>66803</v>
      </c>
      <c r="G525" s="51">
        <f t="shared" si="28"/>
        <v>0</v>
      </c>
      <c r="H525" s="128"/>
      <c r="I525" s="1"/>
    </row>
    <row r="526" spans="2:9" hidden="1" x14ac:dyDescent="0.2">
      <c r="B526" s="63" t="s">
        <v>1030</v>
      </c>
      <c r="C526" s="118" t="s">
        <v>1031</v>
      </c>
      <c r="D526" s="107" t="s">
        <v>9</v>
      </c>
      <c r="E526" s="49"/>
      <c r="F526" s="50">
        <v>117638</v>
      </c>
      <c r="G526" s="51">
        <f t="shared" si="28"/>
        <v>0</v>
      </c>
      <c r="H526" s="128"/>
      <c r="I526" s="1"/>
    </row>
    <row r="527" spans="2:9" hidden="1" x14ac:dyDescent="0.2">
      <c r="B527" s="63" t="s">
        <v>1032</v>
      </c>
      <c r="C527" s="106" t="s">
        <v>1033</v>
      </c>
      <c r="D527" s="107" t="s">
        <v>9</v>
      </c>
      <c r="E527" s="49"/>
      <c r="F527" s="50">
        <v>125094</v>
      </c>
      <c r="G527" s="51">
        <f t="shared" si="28"/>
        <v>0</v>
      </c>
      <c r="H527" s="128"/>
      <c r="I527" s="1"/>
    </row>
    <row r="528" spans="2:9" hidden="1" x14ac:dyDescent="0.2">
      <c r="B528" s="63" t="s">
        <v>1034</v>
      </c>
      <c r="C528" s="106" t="s">
        <v>1035</v>
      </c>
      <c r="D528" s="107" t="s">
        <v>9</v>
      </c>
      <c r="E528" s="49"/>
      <c r="F528" s="50">
        <v>847408</v>
      </c>
      <c r="G528" s="51">
        <f t="shared" si="28"/>
        <v>0</v>
      </c>
      <c r="H528" s="128"/>
      <c r="I528" s="1"/>
    </row>
    <row r="529" spans="2:9" hidden="1" x14ac:dyDescent="0.2">
      <c r="B529" s="63" t="s">
        <v>1036</v>
      </c>
      <c r="C529" s="106" t="s">
        <v>1037</v>
      </c>
      <c r="D529" s="107" t="s">
        <v>9</v>
      </c>
      <c r="E529" s="49"/>
      <c r="F529" s="50">
        <v>181442</v>
      </c>
      <c r="G529" s="51">
        <f t="shared" si="28"/>
        <v>0</v>
      </c>
      <c r="H529" s="128"/>
      <c r="I529" s="1"/>
    </row>
    <row r="530" spans="2:9" hidden="1" x14ac:dyDescent="0.2">
      <c r="B530" s="63" t="s">
        <v>1038</v>
      </c>
      <c r="C530" s="106" t="s">
        <v>1039</v>
      </c>
      <c r="D530" s="107" t="s">
        <v>9</v>
      </c>
      <c r="E530" s="49"/>
      <c r="F530" s="50">
        <v>236685</v>
      </c>
      <c r="G530" s="51">
        <f t="shared" si="28"/>
        <v>0</v>
      </c>
      <c r="H530" s="128"/>
      <c r="I530" s="1"/>
    </row>
    <row r="531" spans="2:9" hidden="1" x14ac:dyDescent="0.2">
      <c r="B531" s="63" t="s">
        <v>1040</v>
      </c>
      <c r="C531" s="106" t="s">
        <v>1041</v>
      </c>
      <c r="D531" s="107" t="s">
        <v>9</v>
      </c>
      <c r="E531" s="49"/>
      <c r="F531" s="50">
        <v>247208</v>
      </c>
      <c r="G531" s="51">
        <f t="shared" si="28"/>
        <v>0</v>
      </c>
      <c r="H531" s="128"/>
      <c r="I531" s="1"/>
    </row>
    <row r="532" spans="2:9" hidden="1" x14ac:dyDescent="0.2">
      <c r="B532" s="63" t="s">
        <v>1042</v>
      </c>
      <c r="C532" s="106" t="s">
        <v>1043</v>
      </c>
      <c r="D532" s="107" t="s">
        <v>9</v>
      </c>
      <c r="E532" s="49"/>
      <c r="F532" s="50">
        <v>249766</v>
      </c>
      <c r="G532" s="51">
        <f t="shared" si="28"/>
        <v>0</v>
      </c>
      <c r="H532" s="128"/>
      <c r="I532" s="1"/>
    </row>
    <row r="533" spans="2:9" hidden="1" x14ac:dyDescent="0.2">
      <c r="B533" s="63" t="s">
        <v>1044</v>
      </c>
      <c r="C533" s="106" t="s">
        <v>1045</v>
      </c>
      <c r="D533" s="107" t="s">
        <v>9</v>
      </c>
      <c r="E533" s="49"/>
      <c r="F533" s="50">
        <v>291355</v>
      </c>
      <c r="G533" s="51">
        <f t="shared" si="28"/>
        <v>0</v>
      </c>
      <c r="H533" s="128"/>
      <c r="I533" s="1"/>
    </row>
    <row r="534" spans="2:9" hidden="1" x14ac:dyDescent="0.2">
      <c r="B534" s="63" t="s">
        <v>1046</v>
      </c>
      <c r="C534" s="106" t="s">
        <v>1047</v>
      </c>
      <c r="D534" s="107" t="s">
        <v>9</v>
      </c>
      <c r="E534" s="49"/>
      <c r="F534" s="50">
        <v>379494</v>
      </c>
      <c r="G534" s="51">
        <f t="shared" si="28"/>
        <v>0</v>
      </c>
      <c r="H534" s="128"/>
      <c r="I534" s="1"/>
    </row>
    <row r="535" spans="2:9" hidden="1" x14ac:dyDescent="0.2">
      <c r="B535" s="63" t="s">
        <v>1048</v>
      </c>
      <c r="C535" s="106" t="s">
        <v>1049</v>
      </c>
      <c r="D535" s="107" t="s">
        <v>9</v>
      </c>
      <c r="E535" s="49"/>
      <c r="F535" s="50">
        <v>649550</v>
      </c>
      <c r="G535" s="51">
        <f t="shared" si="28"/>
        <v>0</v>
      </c>
      <c r="H535" s="128"/>
      <c r="I535" s="1"/>
    </row>
    <row r="536" spans="2:9" hidden="1" x14ac:dyDescent="0.2">
      <c r="B536" s="63" t="s">
        <v>1050</v>
      </c>
      <c r="C536" s="72" t="s">
        <v>1051</v>
      </c>
      <c r="D536" s="47" t="s">
        <v>9</v>
      </c>
      <c r="E536" s="49"/>
      <c r="F536" s="50">
        <v>858731</v>
      </c>
      <c r="G536" s="51">
        <f t="shared" si="28"/>
        <v>0</v>
      </c>
      <c r="H536" s="128"/>
      <c r="I536" s="1"/>
    </row>
    <row r="537" spans="2:9" hidden="1" x14ac:dyDescent="0.2">
      <c r="B537" s="63" t="s">
        <v>1052</v>
      </c>
      <c r="C537" s="106" t="s">
        <v>1053</v>
      </c>
      <c r="D537" s="107" t="s">
        <v>9</v>
      </c>
      <c r="E537" s="49"/>
      <c r="F537" s="50">
        <v>270596</v>
      </c>
      <c r="G537" s="51">
        <f t="shared" si="28"/>
        <v>0</v>
      </c>
      <c r="H537" s="128"/>
      <c r="I537" s="1"/>
    </row>
    <row r="538" spans="2:9" ht="24" hidden="1" x14ac:dyDescent="0.2">
      <c r="B538" s="63" t="s">
        <v>1054</v>
      </c>
      <c r="C538" s="106" t="s">
        <v>1055</v>
      </c>
      <c r="D538" s="107" t="s">
        <v>9</v>
      </c>
      <c r="E538" s="49"/>
      <c r="F538" s="50">
        <v>840168</v>
      </c>
      <c r="G538" s="51">
        <f t="shared" si="28"/>
        <v>0</v>
      </c>
      <c r="H538" s="128"/>
      <c r="I538" s="1"/>
    </row>
    <row r="539" spans="2:9" ht="24" x14ac:dyDescent="0.2">
      <c r="B539" s="63" t="s">
        <v>1056</v>
      </c>
      <c r="C539" s="108" t="s">
        <v>1057</v>
      </c>
      <c r="D539" s="47" t="s">
        <v>262</v>
      </c>
      <c r="E539" s="49">
        <v>13</v>
      </c>
      <c r="F539" s="50">
        <v>679561</v>
      </c>
      <c r="G539" s="51">
        <f t="shared" si="28"/>
        <v>8834293</v>
      </c>
      <c r="H539" s="128"/>
      <c r="I539" s="1"/>
    </row>
    <row r="540" spans="2:9" x14ac:dyDescent="0.2">
      <c r="B540" s="63" t="s">
        <v>1058</v>
      </c>
      <c r="C540" s="108" t="s">
        <v>1059</v>
      </c>
      <c r="D540" s="47" t="s">
        <v>262</v>
      </c>
      <c r="E540" s="49">
        <v>1</v>
      </c>
      <c r="F540" s="50">
        <v>770425</v>
      </c>
      <c r="G540" s="51">
        <f t="shared" si="28"/>
        <v>770425</v>
      </c>
      <c r="H540" s="128"/>
      <c r="I540" s="1"/>
    </row>
    <row r="541" spans="2:9" hidden="1" x14ac:dyDescent="0.2">
      <c r="B541" s="63" t="s">
        <v>1060</v>
      </c>
      <c r="C541" s="106" t="s">
        <v>1061</v>
      </c>
      <c r="D541" s="107" t="s">
        <v>9</v>
      </c>
      <c r="E541" s="49"/>
      <c r="F541" s="50">
        <v>804402</v>
      </c>
      <c r="G541" s="51">
        <f t="shared" si="28"/>
        <v>0</v>
      </c>
      <c r="H541" s="128"/>
      <c r="I541" s="1"/>
    </row>
    <row r="542" spans="2:9" hidden="1" x14ac:dyDescent="0.2">
      <c r="B542" s="63" t="s">
        <v>1062</v>
      </c>
      <c r="C542" s="106" t="s">
        <v>1063</v>
      </c>
      <c r="D542" s="107" t="s">
        <v>9</v>
      </c>
      <c r="E542" s="49"/>
      <c r="F542" s="50">
        <v>788733</v>
      </c>
      <c r="G542" s="51">
        <f t="shared" si="28"/>
        <v>0</v>
      </c>
      <c r="H542" s="128"/>
      <c r="I542" s="1"/>
    </row>
    <row r="543" spans="2:9" x14ac:dyDescent="0.2">
      <c r="B543" s="63" t="s">
        <v>1064</v>
      </c>
      <c r="C543" s="108" t="s">
        <v>1065</v>
      </c>
      <c r="D543" s="47" t="s">
        <v>262</v>
      </c>
      <c r="E543" s="49">
        <v>47</v>
      </c>
      <c r="F543" s="50">
        <v>184308</v>
      </c>
      <c r="G543" s="51">
        <f t="shared" si="28"/>
        <v>8662476</v>
      </c>
      <c r="H543" s="128"/>
      <c r="I543" s="1"/>
    </row>
    <row r="544" spans="2:9" x14ac:dyDescent="0.2">
      <c r="B544" s="63" t="s">
        <v>1066</v>
      </c>
      <c r="C544" s="69" t="s">
        <v>1067</v>
      </c>
      <c r="D544" s="47" t="s">
        <v>262</v>
      </c>
      <c r="E544" s="49">
        <v>2</v>
      </c>
      <c r="F544" s="50">
        <v>1614413</v>
      </c>
      <c r="G544" s="51">
        <f t="shared" si="28"/>
        <v>3228826</v>
      </c>
      <c r="H544" s="128"/>
      <c r="I544" s="1"/>
    </row>
    <row r="545" spans="2:9" ht="24" x14ac:dyDescent="0.2">
      <c r="B545" s="63" t="s">
        <v>1068</v>
      </c>
      <c r="C545" s="108" t="s">
        <v>1069</v>
      </c>
      <c r="D545" s="47" t="s">
        <v>262</v>
      </c>
      <c r="E545" s="49">
        <v>2</v>
      </c>
      <c r="F545" s="50">
        <v>402142</v>
      </c>
      <c r="G545" s="51">
        <f t="shared" si="28"/>
        <v>804284</v>
      </c>
      <c r="H545" s="128"/>
      <c r="I545" s="1"/>
    </row>
    <row r="546" spans="2:9" hidden="1" x14ac:dyDescent="0.2">
      <c r="B546" s="63" t="s">
        <v>1070</v>
      </c>
      <c r="C546" s="106" t="s">
        <v>1071</v>
      </c>
      <c r="D546" s="107" t="s">
        <v>9</v>
      </c>
      <c r="E546" s="49"/>
      <c r="F546" s="50">
        <v>356700</v>
      </c>
      <c r="G546" s="51">
        <f t="shared" si="28"/>
        <v>0</v>
      </c>
      <c r="H546" s="128"/>
      <c r="I546" s="1"/>
    </row>
    <row r="547" spans="2:9" hidden="1" x14ac:dyDescent="0.2">
      <c r="B547" s="63" t="s">
        <v>1072</v>
      </c>
      <c r="C547" s="106" t="s">
        <v>1073</v>
      </c>
      <c r="D547" s="107" t="s">
        <v>9</v>
      </c>
      <c r="E547" s="49"/>
      <c r="F547" s="50">
        <v>180176</v>
      </c>
      <c r="G547" s="51">
        <f t="shared" si="28"/>
        <v>0</v>
      </c>
      <c r="H547" s="128"/>
      <c r="I547" s="1"/>
    </row>
    <row r="548" spans="2:9" x14ac:dyDescent="0.2">
      <c r="B548" s="63" t="s">
        <v>1074</v>
      </c>
      <c r="C548" s="108" t="s">
        <v>1075</v>
      </c>
      <c r="D548" s="47" t="s">
        <v>262</v>
      </c>
      <c r="E548" s="49">
        <v>14</v>
      </c>
      <c r="F548" s="50">
        <v>271579</v>
      </c>
      <c r="G548" s="51">
        <f t="shared" si="28"/>
        <v>3802106</v>
      </c>
      <c r="H548" s="128"/>
      <c r="I548" s="1"/>
    </row>
    <row r="549" spans="2:9" x14ac:dyDescent="0.2">
      <c r="B549" s="63" t="s">
        <v>1076</v>
      </c>
      <c r="C549" s="69" t="s">
        <v>1077</v>
      </c>
      <c r="D549" s="47" t="s">
        <v>262</v>
      </c>
      <c r="E549" s="49">
        <v>3</v>
      </c>
      <c r="F549" s="50">
        <v>432495</v>
      </c>
      <c r="G549" s="51">
        <f t="shared" si="28"/>
        <v>1297485</v>
      </c>
      <c r="H549" s="128"/>
      <c r="I549" s="1"/>
    </row>
    <row r="550" spans="2:9" x14ac:dyDescent="0.2">
      <c r="B550" s="63" t="s">
        <v>1078</v>
      </c>
      <c r="C550" s="108" t="s">
        <v>1079</v>
      </c>
      <c r="D550" s="47" t="s">
        <v>262</v>
      </c>
      <c r="E550" s="49">
        <v>3</v>
      </c>
      <c r="F550" s="50">
        <v>315270</v>
      </c>
      <c r="G550" s="51">
        <f t="shared" si="28"/>
        <v>945810</v>
      </c>
      <c r="H550" s="128"/>
      <c r="I550" s="1"/>
    </row>
    <row r="551" spans="2:9" x14ac:dyDescent="0.2">
      <c r="B551" s="63" t="s">
        <v>1080</v>
      </c>
      <c r="C551" s="108" t="s">
        <v>1081</v>
      </c>
      <c r="D551" s="47" t="s">
        <v>262</v>
      </c>
      <c r="E551" s="49">
        <v>42</v>
      </c>
      <c r="F551" s="50">
        <v>69415</v>
      </c>
      <c r="G551" s="51">
        <f t="shared" si="28"/>
        <v>2915430</v>
      </c>
      <c r="H551" s="128"/>
      <c r="I551" s="1"/>
    </row>
    <row r="552" spans="2:9" x14ac:dyDescent="0.2">
      <c r="B552" s="63" t="s">
        <v>1082</v>
      </c>
      <c r="C552" s="108" t="s">
        <v>1083</v>
      </c>
      <c r="D552" s="47" t="s">
        <v>262</v>
      </c>
      <c r="E552" s="49">
        <v>7</v>
      </c>
      <c r="F552" s="50">
        <v>61251</v>
      </c>
      <c r="G552" s="51">
        <f t="shared" si="28"/>
        <v>428757</v>
      </c>
      <c r="H552" s="128"/>
      <c r="I552" s="1"/>
    </row>
    <row r="553" spans="2:9" x14ac:dyDescent="0.2">
      <c r="B553" s="63" t="s">
        <v>1084</v>
      </c>
      <c r="C553" s="108" t="s">
        <v>1085</v>
      </c>
      <c r="D553" s="47" t="s">
        <v>262</v>
      </c>
      <c r="E553" s="49">
        <v>3</v>
      </c>
      <c r="F553" s="50">
        <v>55551</v>
      </c>
      <c r="G553" s="51">
        <f t="shared" si="28"/>
        <v>166653</v>
      </c>
      <c r="H553" s="128"/>
      <c r="I553" s="1"/>
    </row>
    <row r="554" spans="2:9" x14ac:dyDescent="0.2">
      <c r="B554" s="63" t="s">
        <v>1086</v>
      </c>
      <c r="C554" s="108" t="s">
        <v>1087</v>
      </c>
      <c r="D554" s="47" t="s">
        <v>262</v>
      </c>
      <c r="E554" s="49">
        <v>10</v>
      </c>
      <c r="F554" s="50">
        <v>93193</v>
      </c>
      <c r="G554" s="51">
        <f t="shared" si="28"/>
        <v>931930</v>
      </c>
      <c r="H554" s="128"/>
      <c r="I554" s="1"/>
    </row>
    <row r="555" spans="2:9" x14ac:dyDescent="0.2">
      <c r="B555" s="63" t="s">
        <v>1088</v>
      </c>
      <c r="C555" s="108" t="s">
        <v>1089</v>
      </c>
      <c r="D555" s="47" t="s">
        <v>262</v>
      </c>
      <c r="E555" s="49">
        <v>6</v>
      </c>
      <c r="F555" s="50">
        <v>37863</v>
      </c>
      <c r="G555" s="51">
        <f t="shared" si="28"/>
        <v>227178</v>
      </c>
      <c r="H555" s="128"/>
      <c r="I555" s="1"/>
    </row>
    <row r="556" spans="2:9" x14ac:dyDescent="0.2">
      <c r="B556" s="63" t="s">
        <v>1090</v>
      </c>
      <c r="C556" s="69" t="s">
        <v>1091</v>
      </c>
      <c r="D556" s="47" t="s">
        <v>262</v>
      </c>
      <c r="E556" s="49">
        <v>2</v>
      </c>
      <c r="F556" s="50">
        <v>1454678</v>
      </c>
      <c r="G556" s="51">
        <f t="shared" si="28"/>
        <v>2909356</v>
      </c>
      <c r="H556" s="128"/>
      <c r="I556" s="1"/>
    </row>
    <row r="557" spans="2:9" x14ac:dyDescent="0.2">
      <c r="B557" s="63" t="s">
        <v>1092</v>
      </c>
      <c r="C557" s="69" t="s">
        <v>1093</v>
      </c>
      <c r="D557" s="47" t="s">
        <v>262</v>
      </c>
      <c r="E557" s="49">
        <v>4</v>
      </c>
      <c r="F557" s="50">
        <v>931811</v>
      </c>
      <c r="G557" s="51">
        <f t="shared" si="28"/>
        <v>3727244</v>
      </c>
      <c r="H557" s="128"/>
      <c r="I557" s="1"/>
    </row>
    <row r="558" spans="2:9" x14ac:dyDescent="0.2">
      <c r="B558" s="63" t="s">
        <v>1094</v>
      </c>
      <c r="C558" s="108" t="s">
        <v>1095</v>
      </c>
      <c r="D558" s="47" t="s">
        <v>262</v>
      </c>
      <c r="E558" s="49">
        <v>9</v>
      </c>
      <c r="F558" s="50">
        <v>1182514</v>
      </c>
      <c r="G558" s="51">
        <f t="shared" si="28"/>
        <v>10642626</v>
      </c>
      <c r="H558" s="128"/>
      <c r="I558" s="1"/>
    </row>
    <row r="559" spans="2:9" x14ac:dyDescent="0.2">
      <c r="B559" s="63" t="s">
        <v>1096</v>
      </c>
      <c r="C559" s="108" t="s">
        <v>1097</v>
      </c>
      <c r="D559" s="47" t="s">
        <v>262</v>
      </c>
      <c r="E559" s="49">
        <v>3</v>
      </c>
      <c r="F559" s="50">
        <v>807027</v>
      </c>
      <c r="G559" s="51">
        <f t="shared" si="28"/>
        <v>2421081</v>
      </c>
      <c r="H559" s="128"/>
      <c r="I559" s="1"/>
    </row>
    <row r="560" spans="2:9" x14ac:dyDescent="0.2">
      <c r="B560" s="63" t="s">
        <v>1098</v>
      </c>
      <c r="C560" s="108" t="s">
        <v>1099</v>
      </c>
      <c r="D560" s="47" t="s">
        <v>262</v>
      </c>
      <c r="E560" s="49">
        <v>1</v>
      </c>
      <c r="F560" s="50">
        <v>650777</v>
      </c>
      <c r="G560" s="51">
        <f t="shared" si="28"/>
        <v>650777</v>
      </c>
      <c r="H560" s="128"/>
      <c r="I560" s="1"/>
    </row>
    <row r="561" spans="2:9" x14ac:dyDescent="0.2">
      <c r="B561" s="63" t="s">
        <v>1100</v>
      </c>
      <c r="C561" s="108" t="s">
        <v>1101</v>
      </c>
      <c r="D561" s="47" t="s">
        <v>262</v>
      </c>
      <c r="E561" s="49">
        <v>1</v>
      </c>
      <c r="F561" s="50">
        <v>271375</v>
      </c>
      <c r="G561" s="51">
        <f t="shared" si="28"/>
        <v>271375</v>
      </c>
      <c r="H561" s="128"/>
      <c r="I561" s="1"/>
    </row>
    <row r="562" spans="2:9" x14ac:dyDescent="0.2">
      <c r="B562" s="63" t="s">
        <v>1102</v>
      </c>
      <c r="C562" s="69" t="s">
        <v>1103</v>
      </c>
      <c r="D562" s="47" t="s">
        <v>262</v>
      </c>
      <c r="E562" s="49">
        <v>4</v>
      </c>
      <c r="F562" s="50">
        <v>2624666</v>
      </c>
      <c r="G562" s="51">
        <f t="shared" si="28"/>
        <v>10498664</v>
      </c>
      <c r="H562" s="128"/>
      <c r="I562" s="1"/>
    </row>
    <row r="563" spans="2:9" x14ac:dyDescent="0.2">
      <c r="B563" s="63" t="s">
        <v>1104</v>
      </c>
      <c r="C563" s="69" t="s">
        <v>1105</v>
      </c>
      <c r="D563" s="47" t="s">
        <v>262</v>
      </c>
      <c r="E563" s="49">
        <v>1</v>
      </c>
      <c r="F563" s="50">
        <v>1119582</v>
      </c>
      <c r="G563" s="51">
        <f t="shared" ref="G563:G594" si="29">+ROUND(F563*E563,0)</f>
        <v>1119582</v>
      </c>
      <c r="H563" s="128"/>
      <c r="I563" s="1"/>
    </row>
    <row r="564" spans="2:9" x14ac:dyDescent="0.2">
      <c r="B564" s="63" t="s">
        <v>1106</v>
      </c>
      <c r="C564" s="69" t="s">
        <v>1107</v>
      </c>
      <c r="D564" s="47" t="s">
        <v>262</v>
      </c>
      <c r="E564" s="49">
        <v>1</v>
      </c>
      <c r="F564" s="50">
        <v>461931</v>
      </c>
      <c r="G564" s="51">
        <f t="shared" si="29"/>
        <v>461931</v>
      </c>
      <c r="H564" s="128"/>
      <c r="I564" s="1"/>
    </row>
    <row r="565" spans="2:9" x14ac:dyDescent="0.2">
      <c r="B565" s="63" t="s">
        <v>1108</v>
      </c>
      <c r="C565" s="69" t="s">
        <v>1109</v>
      </c>
      <c r="D565" s="47" t="s">
        <v>262</v>
      </c>
      <c r="E565" s="49">
        <v>1</v>
      </c>
      <c r="F565" s="50">
        <v>286222</v>
      </c>
      <c r="G565" s="51">
        <f t="shared" si="29"/>
        <v>286222</v>
      </c>
      <c r="H565" s="128"/>
      <c r="I565" s="1"/>
    </row>
    <row r="566" spans="2:9" x14ac:dyDescent="0.2">
      <c r="B566" s="63" t="s">
        <v>1110</v>
      </c>
      <c r="C566" s="69" t="s">
        <v>1111</v>
      </c>
      <c r="D566" s="47" t="s">
        <v>262</v>
      </c>
      <c r="E566" s="49">
        <v>5</v>
      </c>
      <c r="F566" s="50">
        <v>158926</v>
      </c>
      <c r="G566" s="51">
        <f t="shared" si="29"/>
        <v>794630</v>
      </c>
      <c r="H566" s="128"/>
      <c r="I566" s="1"/>
    </row>
    <row r="567" spans="2:9" x14ac:dyDescent="0.2">
      <c r="B567" s="63" t="s">
        <v>1112</v>
      </c>
      <c r="C567" s="69" t="s">
        <v>1113</v>
      </c>
      <c r="D567" s="47" t="s">
        <v>262</v>
      </c>
      <c r="E567" s="49">
        <v>36</v>
      </c>
      <c r="F567" s="50">
        <v>111674</v>
      </c>
      <c r="G567" s="51">
        <f t="shared" si="29"/>
        <v>4020264</v>
      </c>
      <c r="H567" s="128"/>
      <c r="I567" s="1"/>
    </row>
    <row r="568" spans="2:9" x14ac:dyDescent="0.2">
      <c r="B568" s="63" t="s">
        <v>1114</v>
      </c>
      <c r="C568" s="69" t="s">
        <v>1115</v>
      </c>
      <c r="D568" s="47" t="s">
        <v>262</v>
      </c>
      <c r="E568" s="49">
        <v>33</v>
      </c>
      <c r="F568" s="50">
        <v>88694</v>
      </c>
      <c r="G568" s="51">
        <f t="shared" si="29"/>
        <v>2926902</v>
      </c>
      <c r="H568" s="128"/>
      <c r="I568" s="1"/>
    </row>
    <row r="569" spans="2:9" x14ac:dyDescent="0.2">
      <c r="B569" s="63" t="s">
        <v>1116</v>
      </c>
      <c r="C569" s="69" t="s">
        <v>1117</v>
      </c>
      <c r="D569" s="47" t="s">
        <v>262</v>
      </c>
      <c r="E569" s="49">
        <v>5</v>
      </c>
      <c r="F569" s="50">
        <v>50580</v>
      </c>
      <c r="G569" s="51">
        <f t="shared" si="29"/>
        <v>252900</v>
      </c>
      <c r="H569" s="128"/>
      <c r="I569" s="1"/>
    </row>
    <row r="570" spans="2:9" x14ac:dyDescent="0.2">
      <c r="B570" s="63" t="s">
        <v>1118</v>
      </c>
      <c r="C570" s="69" t="s">
        <v>1119</v>
      </c>
      <c r="D570" s="47" t="s">
        <v>262</v>
      </c>
      <c r="E570" s="49">
        <v>260</v>
      </c>
      <c r="F570" s="50">
        <v>4881</v>
      </c>
      <c r="G570" s="51">
        <f t="shared" si="29"/>
        <v>1269060</v>
      </c>
      <c r="H570" s="128"/>
      <c r="I570" s="1"/>
    </row>
    <row r="571" spans="2:9" x14ac:dyDescent="0.2">
      <c r="B571" s="63" t="s">
        <v>1120</v>
      </c>
      <c r="C571" s="69" t="s">
        <v>1121</v>
      </c>
      <c r="D571" s="47" t="s">
        <v>262</v>
      </c>
      <c r="E571" s="49">
        <v>295</v>
      </c>
      <c r="F571" s="50">
        <v>10862</v>
      </c>
      <c r="G571" s="51">
        <f t="shared" si="29"/>
        <v>3204290</v>
      </c>
      <c r="H571" s="128"/>
      <c r="I571" s="1"/>
    </row>
    <row r="572" spans="2:9" x14ac:dyDescent="0.2">
      <c r="B572" s="63" t="s">
        <v>1122</v>
      </c>
      <c r="C572" s="69" t="s">
        <v>1123</v>
      </c>
      <c r="D572" s="47" t="s">
        <v>262</v>
      </c>
      <c r="E572" s="49">
        <v>6</v>
      </c>
      <c r="F572" s="50">
        <v>126534</v>
      </c>
      <c r="G572" s="51">
        <f t="shared" si="29"/>
        <v>759204</v>
      </c>
      <c r="H572" s="128"/>
      <c r="I572" s="1"/>
    </row>
    <row r="573" spans="2:9" x14ac:dyDescent="0.2">
      <c r="B573" s="63" t="s">
        <v>1124</v>
      </c>
      <c r="C573" s="69" t="s">
        <v>1125</v>
      </c>
      <c r="D573" s="47" t="s">
        <v>262</v>
      </c>
      <c r="E573" s="49">
        <v>4</v>
      </c>
      <c r="F573" s="50">
        <v>269939</v>
      </c>
      <c r="G573" s="51">
        <f t="shared" si="29"/>
        <v>1079756</v>
      </c>
      <c r="H573" s="128"/>
      <c r="I573" s="1"/>
    </row>
    <row r="574" spans="2:9" x14ac:dyDescent="0.2">
      <c r="B574" s="63" t="s">
        <v>1126</v>
      </c>
      <c r="C574" s="69" t="s">
        <v>1127</v>
      </c>
      <c r="D574" s="47" t="s">
        <v>262</v>
      </c>
      <c r="E574" s="49">
        <v>3</v>
      </c>
      <c r="F574" s="50">
        <v>3453272</v>
      </c>
      <c r="G574" s="51">
        <f t="shared" si="29"/>
        <v>10359816</v>
      </c>
      <c r="H574" s="128"/>
      <c r="I574" s="1"/>
    </row>
    <row r="575" spans="2:9" x14ac:dyDescent="0.2">
      <c r="B575" s="63" t="s">
        <v>1128</v>
      </c>
      <c r="C575" s="69" t="s">
        <v>1129</v>
      </c>
      <c r="D575" s="47" t="s">
        <v>262</v>
      </c>
      <c r="E575" s="49">
        <v>3</v>
      </c>
      <c r="F575" s="50">
        <v>974344</v>
      </c>
      <c r="G575" s="51">
        <f t="shared" si="29"/>
        <v>2923032</v>
      </c>
      <c r="H575" s="128"/>
      <c r="I575" s="1"/>
    </row>
    <row r="576" spans="2:9" x14ac:dyDescent="0.2">
      <c r="B576" s="63" t="s">
        <v>1130</v>
      </c>
      <c r="C576" s="69" t="s">
        <v>1131</v>
      </c>
      <c r="D576" s="47" t="s">
        <v>262</v>
      </c>
      <c r="E576" s="49">
        <v>1</v>
      </c>
      <c r="F576" s="50">
        <v>853124</v>
      </c>
      <c r="G576" s="51">
        <f t="shared" si="29"/>
        <v>853124</v>
      </c>
      <c r="H576" s="128"/>
      <c r="I576" s="1"/>
    </row>
    <row r="577" spans="2:9" x14ac:dyDescent="0.2">
      <c r="B577" s="63" t="s">
        <v>1132</v>
      </c>
      <c r="C577" s="69" t="s">
        <v>1133</v>
      </c>
      <c r="D577" s="47" t="s">
        <v>262</v>
      </c>
      <c r="E577" s="49">
        <v>2</v>
      </c>
      <c r="F577" s="50">
        <v>520308</v>
      </c>
      <c r="G577" s="51">
        <f t="shared" si="29"/>
        <v>1040616</v>
      </c>
      <c r="H577" s="128"/>
      <c r="I577" s="1"/>
    </row>
    <row r="578" spans="2:9" x14ac:dyDescent="0.2">
      <c r="B578" s="63" t="s">
        <v>1134</v>
      </c>
      <c r="C578" s="69" t="s">
        <v>1135</v>
      </c>
      <c r="D578" s="47" t="s">
        <v>262</v>
      </c>
      <c r="E578" s="49">
        <v>2</v>
      </c>
      <c r="F578" s="50">
        <v>230462</v>
      </c>
      <c r="G578" s="51">
        <f t="shared" si="29"/>
        <v>460924</v>
      </c>
      <c r="H578" s="128"/>
      <c r="I578" s="1"/>
    </row>
    <row r="579" spans="2:9" x14ac:dyDescent="0.2">
      <c r="B579" s="63" t="s">
        <v>1136</v>
      </c>
      <c r="C579" s="69" t="s">
        <v>1137</v>
      </c>
      <c r="D579" s="47" t="s">
        <v>262</v>
      </c>
      <c r="E579" s="49">
        <v>2</v>
      </c>
      <c r="F579" s="50">
        <v>195462</v>
      </c>
      <c r="G579" s="51">
        <f t="shared" si="29"/>
        <v>390924</v>
      </c>
      <c r="H579" s="128"/>
      <c r="I579" s="1"/>
    </row>
    <row r="580" spans="2:9" x14ac:dyDescent="0.2">
      <c r="B580" s="63" t="s">
        <v>1138</v>
      </c>
      <c r="C580" s="69" t="s">
        <v>1139</v>
      </c>
      <c r="D580" s="47" t="s">
        <v>262</v>
      </c>
      <c r="E580" s="49">
        <v>1</v>
      </c>
      <c r="F580" s="50">
        <v>626139</v>
      </c>
      <c r="G580" s="51">
        <f t="shared" si="29"/>
        <v>626139</v>
      </c>
      <c r="H580" s="128"/>
      <c r="I580" s="1"/>
    </row>
    <row r="581" spans="2:9" x14ac:dyDescent="0.2">
      <c r="B581" s="63" t="s">
        <v>1140</v>
      </c>
      <c r="C581" s="69" t="s">
        <v>1141</v>
      </c>
      <c r="D581" s="47" t="s">
        <v>262</v>
      </c>
      <c r="E581" s="49">
        <v>1</v>
      </c>
      <c r="F581" s="50">
        <v>659936</v>
      </c>
      <c r="G581" s="51">
        <f t="shared" si="29"/>
        <v>659936</v>
      </c>
      <c r="H581" s="128"/>
      <c r="I581" s="1"/>
    </row>
    <row r="582" spans="2:9" ht="24" x14ac:dyDescent="0.2">
      <c r="B582" s="63" t="s">
        <v>1142</v>
      </c>
      <c r="C582" s="69" t="s">
        <v>1143</v>
      </c>
      <c r="D582" s="47" t="s">
        <v>262</v>
      </c>
      <c r="E582" s="49">
        <v>8</v>
      </c>
      <c r="F582" s="50">
        <v>18935</v>
      </c>
      <c r="G582" s="51">
        <f t="shared" si="29"/>
        <v>151480</v>
      </c>
      <c r="H582" s="128"/>
      <c r="I582" s="1"/>
    </row>
    <row r="583" spans="2:9" x14ac:dyDescent="0.2">
      <c r="B583" s="63" t="s">
        <v>1144</v>
      </c>
      <c r="C583" s="69" t="s">
        <v>1145</v>
      </c>
      <c r="D583" s="107" t="s">
        <v>326</v>
      </c>
      <c r="E583" s="49">
        <v>5405</v>
      </c>
      <c r="F583" s="50">
        <v>7969</v>
      </c>
      <c r="G583" s="51">
        <f t="shared" si="29"/>
        <v>43072445</v>
      </c>
      <c r="H583" s="128"/>
      <c r="I583" s="1"/>
    </row>
    <row r="584" spans="2:9" x14ac:dyDescent="0.2">
      <c r="B584" s="63" t="s">
        <v>1146</v>
      </c>
      <c r="C584" s="69" t="s">
        <v>1147</v>
      </c>
      <c r="D584" s="107" t="s">
        <v>326</v>
      </c>
      <c r="E584" s="49">
        <v>5405</v>
      </c>
      <c r="F584" s="50">
        <v>7969</v>
      </c>
      <c r="G584" s="51">
        <f t="shared" si="29"/>
        <v>43072445</v>
      </c>
      <c r="H584" s="128"/>
      <c r="I584" s="1"/>
    </row>
    <row r="585" spans="2:9" x14ac:dyDescent="0.2">
      <c r="B585" s="63" t="s">
        <v>1148</v>
      </c>
      <c r="C585" s="64" t="s">
        <v>1149</v>
      </c>
      <c r="D585" s="47" t="s">
        <v>262</v>
      </c>
      <c r="E585" s="49">
        <v>1</v>
      </c>
      <c r="F585" s="50">
        <v>3286738</v>
      </c>
      <c r="G585" s="51">
        <f t="shared" si="29"/>
        <v>3286738</v>
      </c>
      <c r="H585" s="128"/>
      <c r="I585" s="1"/>
    </row>
    <row r="586" spans="2:9" x14ac:dyDescent="0.2">
      <c r="B586" s="63" t="s">
        <v>1150</v>
      </c>
      <c r="C586" s="69" t="s">
        <v>1151</v>
      </c>
      <c r="D586" s="47" t="s">
        <v>262</v>
      </c>
      <c r="E586" s="49">
        <v>13</v>
      </c>
      <c r="F586" s="50">
        <v>3161499</v>
      </c>
      <c r="G586" s="51">
        <f t="shared" si="29"/>
        <v>41099487</v>
      </c>
      <c r="H586" s="128"/>
      <c r="I586" s="1"/>
    </row>
    <row r="587" spans="2:9" x14ac:dyDescent="0.2">
      <c r="B587" s="63" t="s">
        <v>1152</v>
      </c>
      <c r="C587" s="69" t="s">
        <v>1153</v>
      </c>
      <c r="D587" s="47" t="s">
        <v>262</v>
      </c>
      <c r="E587" s="49">
        <v>1</v>
      </c>
      <c r="F587" s="50">
        <v>626139</v>
      </c>
      <c r="G587" s="51">
        <f t="shared" si="29"/>
        <v>626139</v>
      </c>
      <c r="H587" s="128"/>
      <c r="I587" s="1"/>
    </row>
    <row r="588" spans="2:9" ht="24" x14ac:dyDescent="0.2">
      <c r="B588" s="63" t="s">
        <v>1154</v>
      </c>
      <c r="C588" s="69" t="s">
        <v>1155</v>
      </c>
      <c r="D588" s="47" t="s">
        <v>262</v>
      </c>
      <c r="E588" s="49">
        <v>32</v>
      </c>
      <c r="F588" s="50">
        <v>608370</v>
      </c>
      <c r="G588" s="51">
        <f t="shared" si="29"/>
        <v>19467840</v>
      </c>
      <c r="H588" s="128"/>
      <c r="I588" s="1"/>
    </row>
    <row r="589" spans="2:9" x14ac:dyDescent="0.2">
      <c r="B589" s="63" t="s">
        <v>1156</v>
      </c>
      <c r="C589" s="69" t="s">
        <v>1157</v>
      </c>
      <c r="D589" s="47" t="s">
        <v>262</v>
      </c>
      <c r="E589" s="49">
        <v>14</v>
      </c>
      <c r="F589" s="50">
        <v>528287</v>
      </c>
      <c r="G589" s="51">
        <f t="shared" si="29"/>
        <v>7396018</v>
      </c>
      <c r="H589" s="128"/>
      <c r="I589" s="1"/>
    </row>
    <row r="590" spans="2:9" x14ac:dyDescent="0.2">
      <c r="B590" s="63" t="s">
        <v>1158</v>
      </c>
      <c r="C590" s="69" t="s">
        <v>1159</v>
      </c>
      <c r="D590" s="47" t="s">
        <v>262</v>
      </c>
      <c r="E590" s="49">
        <v>5</v>
      </c>
      <c r="F590" s="50">
        <v>659936</v>
      </c>
      <c r="G590" s="51">
        <f t="shared" si="29"/>
        <v>3299680</v>
      </c>
      <c r="H590" s="128"/>
      <c r="I590" s="1"/>
    </row>
    <row r="591" spans="2:9" x14ac:dyDescent="0.2">
      <c r="B591" s="63" t="s">
        <v>1160</v>
      </c>
      <c r="C591" s="69" t="s">
        <v>1161</v>
      </c>
      <c r="D591" s="47" t="s">
        <v>262</v>
      </c>
      <c r="E591" s="49">
        <v>5</v>
      </c>
      <c r="F591" s="50">
        <v>265928</v>
      </c>
      <c r="G591" s="51">
        <f t="shared" si="29"/>
        <v>1329640</v>
      </c>
      <c r="H591" s="128"/>
      <c r="I591" s="1"/>
    </row>
    <row r="592" spans="2:9" x14ac:dyDescent="0.2">
      <c r="B592" s="63" t="s">
        <v>1162</v>
      </c>
      <c r="C592" s="69" t="s">
        <v>1163</v>
      </c>
      <c r="D592" s="47" t="s">
        <v>262</v>
      </c>
      <c r="E592" s="49">
        <v>1</v>
      </c>
      <c r="F592" s="50">
        <v>284131</v>
      </c>
      <c r="G592" s="51">
        <f t="shared" si="29"/>
        <v>284131</v>
      </c>
      <c r="H592" s="128"/>
      <c r="I592" s="1"/>
    </row>
    <row r="593" spans="2:9" x14ac:dyDescent="0.2">
      <c r="B593" s="63" t="s">
        <v>1164</v>
      </c>
      <c r="C593" s="69" t="s">
        <v>1165</v>
      </c>
      <c r="D593" s="47" t="s">
        <v>262</v>
      </c>
      <c r="E593" s="49">
        <v>2</v>
      </c>
      <c r="F593" s="50">
        <v>1502587</v>
      </c>
      <c r="G593" s="51">
        <f t="shared" si="29"/>
        <v>3005174</v>
      </c>
      <c r="H593" s="128"/>
      <c r="I593" s="1"/>
    </row>
    <row r="594" spans="2:9" hidden="1" x14ac:dyDescent="0.2">
      <c r="B594" s="63" t="s">
        <v>1166</v>
      </c>
      <c r="C594" s="67" t="s">
        <v>1167</v>
      </c>
      <c r="D594" s="107" t="s">
        <v>9</v>
      </c>
      <c r="E594" s="49"/>
      <c r="F594" s="50">
        <v>0</v>
      </c>
      <c r="G594" s="51">
        <f t="shared" si="29"/>
        <v>0</v>
      </c>
      <c r="H594" s="128"/>
      <c r="I594" s="1"/>
    </row>
    <row r="595" spans="2:9" x14ac:dyDescent="0.2">
      <c r="B595" s="66" t="s">
        <v>1168</v>
      </c>
      <c r="C595" s="113" t="s">
        <v>1169</v>
      </c>
      <c r="D595" s="115"/>
      <c r="E595" s="44">
        <v>0</v>
      </c>
      <c r="F595" s="54"/>
      <c r="G595" s="55"/>
      <c r="H595" s="128"/>
      <c r="I595" s="1"/>
    </row>
    <row r="596" spans="2:9" ht="36" x14ac:dyDescent="0.2">
      <c r="B596" s="63" t="s">
        <v>1170</v>
      </c>
      <c r="C596" s="116" t="s">
        <v>1171</v>
      </c>
      <c r="D596" s="47" t="s">
        <v>262</v>
      </c>
      <c r="E596" s="49">
        <v>1</v>
      </c>
      <c r="F596" s="50">
        <v>38576652</v>
      </c>
      <c r="G596" s="51">
        <f t="shared" ref="G596:G597" si="30">+ROUND(F596*E596,0)</f>
        <v>38576652</v>
      </c>
      <c r="H596" s="128"/>
      <c r="I596" s="1"/>
    </row>
    <row r="597" spans="2:9" ht="96" x14ac:dyDescent="0.2">
      <c r="B597" s="63" t="s">
        <v>1172</v>
      </c>
      <c r="C597" s="119" t="s">
        <v>1173</v>
      </c>
      <c r="D597" s="47" t="s">
        <v>262</v>
      </c>
      <c r="E597" s="49">
        <v>1</v>
      </c>
      <c r="F597" s="50">
        <v>303907613</v>
      </c>
      <c r="G597" s="51">
        <f t="shared" si="30"/>
        <v>303907613</v>
      </c>
      <c r="H597" s="128"/>
      <c r="I597" s="1"/>
    </row>
    <row r="598" spans="2:9" x14ac:dyDescent="0.2">
      <c r="B598" s="120">
        <v>8</v>
      </c>
      <c r="C598" s="121" t="s">
        <v>1174</v>
      </c>
      <c r="D598" s="122"/>
      <c r="E598" s="37">
        <v>0</v>
      </c>
      <c r="F598" s="38"/>
      <c r="G598" s="39"/>
      <c r="H598" s="128"/>
    </row>
    <row r="599" spans="2:9" ht="24" x14ac:dyDescent="0.2">
      <c r="B599" s="123" t="s">
        <v>1175</v>
      </c>
      <c r="C599" s="113" t="s">
        <v>1176</v>
      </c>
      <c r="D599" s="124" t="s">
        <v>1177</v>
      </c>
      <c r="E599" s="44">
        <v>0</v>
      </c>
      <c r="F599" s="54"/>
      <c r="G599" s="55"/>
      <c r="H599" s="128"/>
      <c r="I599" s="1"/>
    </row>
    <row r="600" spans="2:9" ht="48" x14ac:dyDescent="0.2">
      <c r="B600" s="63" t="s">
        <v>1178</v>
      </c>
      <c r="C600" s="65" t="s">
        <v>1179</v>
      </c>
      <c r="D600" s="47" t="s">
        <v>262</v>
      </c>
      <c r="E600" s="49">
        <v>174</v>
      </c>
      <c r="F600" s="50">
        <v>130979</v>
      </c>
      <c r="G600" s="51">
        <f t="shared" ref="G600:G642" si="31">+ROUND(F600*E600,0)</f>
        <v>22790346</v>
      </c>
      <c r="H600" s="128"/>
      <c r="I600" s="1"/>
    </row>
    <row r="601" spans="2:9" ht="48" x14ac:dyDescent="0.2">
      <c r="B601" s="63" t="s">
        <v>1180</v>
      </c>
      <c r="C601" s="65" t="s">
        <v>1181</v>
      </c>
      <c r="D601" s="47" t="s">
        <v>262</v>
      </c>
      <c r="E601" s="49">
        <v>8</v>
      </c>
      <c r="F601" s="50">
        <v>157042</v>
      </c>
      <c r="G601" s="51">
        <f t="shared" si="31"/>
        <v>1256336</v>
      </c>
      <c r="H601" s="128"/>
      <c r="I601" s="1"/>
    </row>
    <row r="602" spans="2:9" ht="48" x14ac:dyDescent="0.2">
      <c r="B602" s="63" t="s">
        <v>1182</v>
      </c>
      <c r="C602" s="65" t="s">
        <v>1183</v>
      </c>
      <c r="D602" s="47" t="s">
        <v>262</v>
      </c>
      <c r="E602" s="49">
        <v>2</v>
      </c>
      <c r="F602" s="50">
        <v>149315</v>
      </c>
      <c r="G602" s="51">
        <f t="shared" si="31"/>
        <v>298630</v>
      </c>
      <c r="H602" s="128"/>
      <c r="I602" s="1"/>
    </row>
    <row r="603" spans="2:9" ht="48" hidden="1" x14ac:dyDescent="0.2">
      <c r="B603" s="63" t="s">
        <v>1184</v>
      </c>
      <c r="C603" s="65" t="s">
        <v>1185</v>
      </c>
      <c r="D603" s="47" t="s">
        <v>9</v>
      </c>
      <c r="E603" s="49"/>
      <c r="F603" s="50">
        <v>168685</v>
      </c>
      <c r="G603" s="51">
        <f t="shared" si="31"/>
        <v>0</v>
      </c>
      <c r="H603" s="128"/>
      <c r="I603" s="1"/>
    </row>
    <row r="604" spans="2:9" ht="48" hidden="1" x14ac:dyDescent="0.2">
      <c r="B604" s="63" t="s">
        <v>1186</v>
      </c>
      <c r="C604" s="65" t="s">
        <v>1187</v>
      </c>
      <c r="D604" s="47" t="s">
        <v>9</v>
      </c>
      <c r="E604" s="49"/>
      <c r="F604" s="50">
        <v>143530</v>
      </c>
      <c r="G604" s="51">
        <f t="shared" si="31"/>
        <v>0</v>
      </c>
      <c r="H604" s="128"/>
      <c r="I604" s="1"/>
    </row>
    <row r="605" spans="2:9" ht="48" x14ac:dyDescent="0.2">
      <c r="B605" s="63" t="s">
        <v>1188</v>
      </c>
      <c r="C605" s="65" t="s">
        <v>1189</v>
      </c>
      <c r="D605" s="47" t="s">
        <v>262</v>
      </c>
      <c r="E605" s="49">
        <v>8</v>
      </c>
      <c r="F605" s="50">
        <v>173026</v>
      </c>
      <c r="G605" s="51">
        <f t="shared" si="31"/>
        <v>1384208</v>
      </c>
      <c r="H605" s="128"/>
      <c r="I605" s="1"/>
    </row>
    <row r="606" spans="2:9" ht="48" hidden="1" x14ac:dyDescent="0.2">
      <c r="B606" s="63" t="s">
        <v>1190</v>
      </c>
      <c r="C606" s="65" t="s">
        <v>1191</v>
      </c>
      <c r="D606" s="47" t="s">
        <v>9</v>
      </c>
      <c r="E606" s="49"/>
      <c r="F606" s="50">
        <v>161385</v>
      </c>
      <c r="G606" s="51">
        <f t="shared" si="31"/>
        <v>0</v>
      </c>
      <c r="H606" s="128"/>
      <c r="I606" s="1"/>
    </row>
    <row r="607" spans="2:9" ht="48" hidden="1" x14ac:dyDescent="0.2">
      <c r="B607" s="63" t="s">
        <v>1192</v>
      </c>
      <c r="C607" s="65" t="s">
        <v>1193</v>
      </c>
      <c r="D607" s="47" t="s">
        <v>9</v>
      </c>
      <c r="E607" s="49"/>
      <c r="F607" s="50">
        <v>183121</v>
      </c>
      <c r="G607" s="51">
        <f t="shared" si="31"/>
        <v>0</v>
      </c>
      <c r="H607" s="128"/>
      <c r="I607" s="1"/>
    </row>
    <row r="608" spans="2:9" ht="48" hidden="1" x14ac:dyDescent="0.2">
      <c r="B608" s="63" t="s">
        <v>1194</v>
      </c>
      <c r="C608" s="65" t="s">
        <v>1195</v>
      </c>
      <c r="D608" s="47" t="s">
        <v>9</v>
      </c>
      <c r="E608" s="49"/>
      <c r="F608" s="50">
        <v>143624</v>
      </c>
      <c r="G608" s="51">
        <f t="shared" si="31"/>
        <v>0</v>
      </c>
      <c r="H608" s="128"/>
      <c r="I608" s="1"/>
    </row>
    <row r="609" spans="2:9" ht="48" hidden="1" x14ac:dyDescent="0.2">
      <c r="B609" s="63" t="s">
        <v>1196</v>
      </c>
      <c r="C609" s="65" t="s">
        <v>1197</v>
      </c>
      <c r="D609" s="47" t="s">
        <v>9</v>
      </c>
      <c r="E609" s="49"/>
      <c r="F609" s="50">
        <v>173121</v>
      </c>
      <c r="G609" s="51">
        <f t="shared" si="31"/>
        <v>0</v>
      </c>
      <c r="H609" s="128"/>
      <c r="I609" s="1"/>
    </row>
    <row r="610" spans="2:9" ht="48" hidden="1" x14ac:dyDescent="0.2">
      <c r="B610" s="63" t="s">
        <v>1198</v>
      </c>
      <c r="C610" s="65" t="s">
        <v>1199</v>
      </c>
      <c r="D610" s="47" t="s">
        <v>9</v>
      </c>
      <c r="E610" s="62"/>
      <c r="F610" s="50">
        <v>161656</v>
      </c>
      <c r="G610" s="51">
        <f t="shared" si="31"/>
        <v>0</v>
      </c>
      <c r="H610" s="128"/>
      <c r="I610" s="1"/>
    </row>
    <row r="611" spans="2:9" ht="48" hidden="1" x14ac:dyDescent="0.2">
      <c r="B611" s="63" t="s">
        <v>1200</v>
      </c>
      <c r="C611" s="65" t="s">
        <v>1201</v>
      </c>
      <c r="D611" s="47" t="s">
        <v>9</v>
      </c>
      <c r="E611" s="49"/>
      <c r="F611" s="50">
        <v>179657</v>
      </c>
      <c r="G611" s="51">
        <f t="shared" si="31"/>
        <v>0</v>
      </c>
      <c r="H611" s="128"/>
      <c r="I611" s="1"/>
    </row>
    <row r="612" spans="2:9" ht="48" hidden="1" x14ac:dyDescent="0.2">
      <c r="B612" s="63" t="s">
        <v>1202</v>
      </c>
      <c r="C612" s="65" t="s">
        <v>1203</v>
      </c>
      <c r="D612" s="47" t="s">
        <v>9</v>
      </c>
      <c r="E612" s="49"/>
      <c r="F612" s="50">
        <v>162004</v>
      </c>
      <c r="G612" s="51">
        <f t="shared" si="31"/>
        <v>0</v>
      </c>
      <c r="H612" s="128"/>
      <c r="I612" s="1"/>
    </row>
    <row r="613" spans="2:9" ht="48" hidden="1" x14ac:dyDescent="0.2">
      <c r="B613" s="63" t="s">
        <v>1204</v>
      </c>
      <c r="C613" s="65" t="s">
        <v>1205</v>
      </c>
      <c r="D613" s="47" t="s">
        <v>9</v>
      </c>
      <c r="E613" s="49"/>
      <c r="F613" s="50">
        <v>191500</v>
      </c>
      <c r="G613" s="51">
        <f t="shared" si="31"/>
        <v>0</v>
      </c>
      <c r="H613" s="128"/>
      <c r="I613" s="1"/>
    </row>
    <row r="614" spans="2:9" ht="48" hidden="1" x14ac:dyDescent="0.2">
      <c r="B614" s="63" t="s">
        <v>1206</v>
      </c>
      <c r="C614" s="65" t="s">
        <v>1207</v>
      </c>
      <c r="D614" s="47" t="s">
        <v>9</v>
      </c>
      <c r="E614" s="49"/>
      <c r="F614" s="50">
        <v>180035</v>
      </c>
      <c r="G614" s="51">
        <f t="shared" si="31"/>
        <v>0</v>
      </c>
      <c r="H614" s="128"/>
      <c r="I614" s="1"/>
    </row>
    <row r="615" spans="2:9" ht="48" hidden="1" x14ac:dyDescent="0.2">
      <c r="B615" s="63" t="s">
        <v>1208</v>
      </c>
      <c r="C615" s="65" t="s">
        <v>1209</v>
      </c>
      <c r="D615" s="47" t="s">
        <v>9</v>
      </c>
      <c r="E615" s="49"/>
      <c r="F615" s="50">
        <v>198037</v>
      </c>
      <c r="G615" s="51">
        <f t="shared" si="31"/>
        <v>0</v>
      </c>
      <c r="H615" s="128"/>
      <c r="I615" s="1"/>
    </row>
    <row r="616" spans="2:9" hidden="1" x14ac:dyDescent="0.2">
      <c r="B616" s="63" t="s">
        <v>1210</v>
      </c>
      <c r="C616" s="106" t="s">
        <v>1211</v>
      </c>
      <c r="D616" s="107" t="s">
        <v>9</v>
      </c>
      <c r="E616" s="49"/>
      <c r="F616" s="50">
        <v>18305</v>
      </c>
      <c r="G616" s="51">
        <f t="shared" si="31"/>
        <v>0</v>
      </c>
      <c r="H616" s="128"/>
      <c r="I616" s="1"/>
    </row>
    <row r="617" spans="2:9" hidden="1" x14ac:dyDescent="0.2">
      <c r="B617" s="63" t="s">
        <v>1212</v>
      </c>
      <c r="C617" s="106" t="s">
        <v>1213</v>
      </c>
      <c r="D617" s="107" t="s">
        <v>9</v>
      </c>
      <c r="E617" s="49"/>
      <c r="F617" s="50">
        <v>18001</v>
      </c>
      <c r="G617" s="51">
        <f t="shared" si="31"/>
        <v>0</v>
      </c>
      <c r="H617" s="128"/>
      <c r="I617" s="1"/>
    </row>
    <row r="618" spans="2:9" ht="48" hidden="1" x14ac:dyDescent="0.2">
      <c r="B618" s="63" t="s">
        <v>1214</v>
      </c>
      <c r="C618" s="65" t="s">
        <v>1215</v>
      </c>
      <c r="D618" s="47" t="s">
        <v>9</v>
      </c>
      <c r="E618" s="49"/>
      <c r="F618" s="50">
        <v>118021</v>
      </c>
      <c r="G618" s="51">
        <f t="shared" si="31"/>
        <v>0</v>
      </c>
      <c r="H618" s="128"/>
      <c r="I618" s="1"/>
    </row>
    <row r="619" spans="2:9" ht="48" hidden="1" x14ac:dyDescent="0.2">
      <c r="B619" s="63" t="s">
        <v>1216</v>
      </c>
      <c r="C619" s="65" t="s">
        <v>1217</v>
      </c>
      <c r="D619" s="47" t="s">
        <v>9</v>
      </c>
      <c r="E619" s="49"/>
      <c r="F619" s="50">
        <v>131250</v>
      </c>
      <c r="G619" s="51">
        <f t="shared" si="31"/>
        <v>0</v>
      </c>
      <c r="H619" s="128"/>
      <c r="I619" s="1"/>
    </row>
    <row r="620" spans="2:9" ht="48" hidden="1" x14ac:dyDescent="0.2">
      <c r="B620" s="63" t="s">
        <v>1218</v>
      </c>
      <c r="C620" s="65" t="s">
        <v>1219</v>
      </c>
      <c r="D620" s="47" t="s">
        <v>9</v>
      </c>
      <c r="E620" s="49"/>
      <c r="F620" s="50">
        <v>136393</v>
      </c>
      <c r="G620" s="51">
        <f t="shared" si="31"/>
        <v>0</v>
      </c>
      <c r="H620" s="128"/>
      <c r="I620" s="1"/>
    </row>
    <row r="621" spans="2:9" ht="48" x14ac:dyDescent="0.2">
      <c r="B621" s="63" t="s">
        <v>1220</v>
      </c>
      <c r="C621" s="108" t="s">
        <v>1221</v>
      </c>
      <c r="D621" s="47" t="s">
        <v>262</v>
      </c>
      <c r="E621" s="49">
        <v>2011</v>
      </c>
      <c r="F621" s="50">
        <v>144044</v>
      </c>
      <c r="G621" s="51">
        <f t="shared" si="31"/>
        <v>289672484</v>
      </c>
      <c r="H621" s="128"/>
      <c r="I621" s="1"/>
    </row>
    <row r="622" spans="2:9" ht="48" hidden="1" x14ac:dyDescent="0.2">
      <c r="B622" s="63" t="s">
        <v>1222</v>
      </c>
      <c r="C622" s="65" t="s">
        <v>1223</v>
      </c>
      <c r="D622" s="47" t="s">
        <v>9</v>
      </c>
      <c r="E622" s="49"/>
      <c r="F622" s="50">
        <v>136413</v>
      </c>
      <c r="G622" s="51">
        <f t="shared" si="31"/>
        <v>0</v>
      </c>
      <c r="H622" s="128"/>
      <c r="I622" s="1"/>
    </row>
    <row r="623" spans="2:9" ht="60" hidden="1" x14ac:dyDescent="0.2">
      <c r="B623" s="63" t="s">
        <v>1224</v>
      </c>
      <c r="C623" s="65" t="s">
        <v>1225</v>
      </c>
      <c r="D623" s="47" t="s">
        <v>9</v>
      </c>
      <c r="E623" s="49"/>
      <c r="F623" s="50">
        <v>145536</v>
      </c>
      <c r="G623" s="51">
        <f t="shared" si="31"/>
        <v>0</v>
      </c>
      <c r="H623" s="128"/>
      <c r="I623" s="1"/>
    </row>
    <row r="624" spans="2:9" ht="36" x14ac:dyDescent="0.2">
      <c r="B624" s="63" t="s">
        <v>1226</v>
      </c>
      <c r="C624" s="65" t="s">
        <v>1227</v>
      </c>
      <c r="D624" s="47" t="s">
        <v>262</v>
      </c>
      <c r="E624" s="49">
        <v>1</v>
      </c>
      <c r="F624" s="50">
        <v>173913</v>
      </c>
      <c r="G624" s="51">
        <f t="shared" si="31"/>
        <v>173913</v>
      </c>
      <c r="H624" s="128"/>
      <c r="I624" s="1"/>
    </row>
    <row r="625" spans="2:9" ht="48" x14ac:dyDescent="0.2">
      <c r="B625" s="63" t="s">
        <v>1228</v>
      </c>
      <c r="C625" s="65" t="s">
        <v>1229</v>
      </c>
      <c r="D625" s="47" t="s">
        <v>262</v>
      </c>
      <c r="E625" s="49">
        <v>68</v>
      </c>
      <c r="F625" s="50">
        <v>159722</v>
      </c>
      <c r="G625" s="51">
        <f t="shared" si="31"/>
        <v>10861096</v>
      </c>
      <c r="H625" s="128"/>
      <c r="I625" s="1"/>
    </row>
    <row r="626" spans="2:9" ht="60" x14ac:dyDescent="0.2">
      <c r="B626" s="63" t="s">
        <v>1230</v>
      </c>
      <c r="C626" s="65" t="s">
        <v>1231</v>
      </c>
      <c r="D626" s="47" t="s">
        <v>262</v>
      </c>
      <c r="E626" s="49">
        <v>17</v>
      </c>
      <c r="F626" s="50">
        <v>190181</v>
      </c>
      <c r="G626" s="51">
        <f t="shared" si="31"/>
        <v>3233077</v>
      </c>
      <c r="H626" s="128"/>
      <c r="I626" s="1"/>
    </row>
    <row r="627" spans="2:9" ht="48" x14ac:dyDescent="0.2">
      <c r="B627" s="63" t="s">
        <v>1232</v>
      </c>
      <c r="C627" s="65" t="s">
        <v>1233</v>
      </c>
      <c r="D627" s="47" t="s">
        <v>262</v>
      </c>
      <c r="E627" s="49">
        <v>3</v>
      </c>
      <c r="F627" s="50">
        <v>215344</v>
      </c>
      <c r="G627" s="51">
        <f t="shared" si="31"/>
        <v>646032</v>
      </c>
      <c r="H627" s="128"/>
      <c r="I627" s="1"/>
    </row>
    <row r="628" spans="2:9" ht="36" hidden="1" x14ac:dyDescent="0.2">
      <c r="B628" s="63" t="s">
        <v>1234</v>
      </c>
      <c r="C628" s="65" t="s">
        <v>1235</v>
      </c>
      <c r="D628" s="47" t="s">
        <v>9</v>
      </c>
      <c r="E628" s="49"/>
      <c r="F628" s="50">
        <v>192413</v>
      </c>
      <c r="G628" s="51">
        <f t="shared" si="31"/>
        <v>0</v>
      </c>
      <c r="H628" s="128"/>
      <c r="I628" s="1"/>
    </row>
    <row r="629" spans="2:9" ht="48" x14ac:dyDescent="0.2">
      <c r="B629" s="63" t="s">
        <v>1236</v>
      </c>
      <c r="C629" s="65" t="s">
        <v>1237</v>
      </c>
      <c r="D629" s="47" t="s">
        <v>262</v>
      </c>
      <c r="E629" s="49">
        <v>156</v>
      </c>
      <c r="F629" s="50">
        <v>136393</v>
      </c>
      <c r="G629" s="51">
        <f t="shared" si="31"/>
        <v>21277308</v>
      </c>
      <c r="H629" s="128"/>
      <c r="I629" s="1"/>
    </row>
    <row r="630" spans="2:9" ht="24" x14ac:dyDescent="0.2">
      <c r="B630" s="63" t="s">
        <v>1238</v>
      </c>
      <c r="C630" s="65" t="s">
        <v>1239</v>
      </c>
      <c r="D630" s="47" t="s">
        <v>262</v>
      </c>
      <c r="E630" s="49">
        <v>9</v>
      </c>
      <c r="F630" s="50">
        <v>169619</v>
      </c>
      <c r="G630" s="51">
        <f t="shared" si="31"/>
        <v>1526571</v>
      </c>
      <c r="H630" s="128"/>
      <c r="I630" s="1"/>
    </row>
    <row r="631" spans="2:9" ht="36" x14ac:dyDescent="0.2">
      <c r="B631" s="63" t="s">
        <v>1240</v>
      </c>
      <c r="C631" s="65" t="s">
        <v>1241</v>
      </c>
      <c r="D631" s="47" t="s">
        <v>262</v>
      </c>
      <c r="E631" s="49">
        <v>15</v>
      </c>
      <c r="F631" s="50">
        <v>398783</v>
      </c>
      <c r="G631" s="51">
        <f t="shared" si="31"/>
        <v>5981745</v>
      </c>
      <c r="H631" s="128"/>
      <c r="I631" s="1"/>
    </row>
    <row r="632" spans="2:9" ht="36" x14ac:dyDescent="0.2">
      <c r="B632" s="63" t="s">
        <v>1242</v>
      </c>
      <c r="C632" s="65" t="s">
        <v>1243</v>
      </c>
      <c r="D632" s="47" t="s">
        <v>262</v>
      </c>
      <c r="E632" s="49">
        <v>1</v>
      </c>
      <c r="F632" s="50">
        <v>398783</v>
      </c>
      <c r="G632" s="51">
        <f t="shared" si="31"/>
        <v>398783</v>
      </c>
      <c r="H632" s="128"/>
      <c r="I632" s="1"/>
    </row>
    <row r="633" spans="2:9" ht="24" x14ac:dyDescent="0.2">
      <c r="B633" s="63" t="s">
        <v>1244</v>
      </c>
      <c r="C633" s="65" t="s">
        <v>1245</v>
      </c>
      <c r="D633" s="47" t="s">
        <v>262</v>
      </c>
      <c r="E633" s="49">
        <v>26</v>
      </c>
      <c r="F633" s="50">
        <v>622108</v>
      </c>
      <c r="G633" s="51">
        <f t="shared" si="31"/>
        <v>16174808</v>
      </c>
      <c r="H633" s="128"/>
      <c r="I633" s="1"/>
    </row>
    <row r="634" spans="2:9" ht="24" x14ac:dyDescent="0.2">
      <c r="B634" s="63" t="s">
        <v>1246</v>
      </c>
      <c r="C634" s="65" t="s">
        <v>1247</v>
      </c>
      <c r="D634" s="47" t="s">
        <v>262</v>
      </c>
      <c r="E634" s="49">
        <v>4</v>
      </c>
      <c r="F634" s="50">
        <v>624856</v>
      </c>
      <c r="G634" s="51">
        <f t="shared" si="31"/>
        <v>2499424</v>
      </c>
      <c r="H634" s="128"/>
      <c r="I634" s="1"/>
    </row>
    <row r="635" spans="2:9" x14ac:dyDescent="0.2">
      <c r="B635" s="63" t="s">
        <v>1248</v>
      </c>
      <c r="C635" s="65" t="s">
        <v>1249</v>
      </c>
      <c r="D635" s="47" t="s">
        <v>262</v>
      </c>
      <c r="E635" s="49">
        <v>26</v>
      </c>
      <c r="F635" s="50">
        <v>250817</v>
      </c>
      <c r="G635" s="51">
        <f t="shared" si="31"/>
        <v>6521242</v>
      </c>
      <c r="H635" s="128"/>
      <c r="I635" s="1"/>
    </row>
    <row r="636" spans="2:9" x14ac:dyDescent="0.2">
      <c r="B636" s="63" t="s">
        <v>1250</v>
      </c>
      <c r="C636" s="65" t="s">
        <v>1251</v>
      </c>
      <c r="D636" s="47" t="s">
        <v>262</v>
      </c>
      <c r="E636" s="49">
        <v>2</v>
      </c>
      <c r="F636" s="50">
        <v>543534</v>
      </c>
      <c r="G636" s="51">
        <f t="shared" si="31"/>
        <v>1087068</v>
      </c>
      <c r="H636" s="128"/>
      <c r="I636" s="1"/>
    </row>
    <row r="637" spans="2:9" x14ac:dyDescent="0.2">
      <c r="B637" s="63" t="s">
        <v>1252</v>
      </c>
      <c r="C637" s="65" t="s">
        <v>1253</v>
      </c>
      <c r="D637" s="47" t="s">
        <v>262</v>
      </c>
      <c r="E637" s="49">
        <v>4</v>
      </c>
      <c r="F637" s="50">
        <v>886192</v>
      </c>
      <c r="G637" s="51">
        <f t="shared" si="31"/>
        <v>3544768</v>
      </c>
      <c r="H637" s="128"/>
      <c r="I637" s="1"/>
    </row>
    <row r="638" spans="2:9" x14ac:dyDescent="0.2">
      <c r="B638" s="63" t="s">
        <v>1254</v>
      </c>
      <c r="C638" s="65" t="s">
        <v>1255</v>
      </c>
      <c r="D638" s="47" t="s">
        <v>262</v>
      </c>
      <c r="E638" s="49">
        <v>33</v>
      </c>
      <c r="F638" s="50">
        <v>815317</v>
      </c>
      <c r="G638" s="51">
        <f t="shared" si="31"/>
        <v>26905461</v>
      </c>
      <c r="H638" s="128"/>
      <c r="I638" s="1"/>
    </row>
    <row r="639" spans="2:9" ht="24" x14ac:dyDescent="0.2">
      <c r="B639" s="63" t="s">
        <v>1256</v>
      </c>
      <c r="C639" s="65" t="s">
        <v>1257</v>
      </c>
      <c r="D639" s="47" t="s">
        <v>262</v>
      </c>
      <c r="E639" s="49">
        <v>36</v>
      </c>
      <c r="F639" s="50">
        <v>250817</v>
      </c>
      <c r="G639" s="51">
        <f t="shared" si="31"/>
        <v>9029412</v>
      </c>
      <c r="H639" s="128"/>
      <c r="I639" s="1"/>
    </row>
    <row r="640" spans="2:9" x14ac:dyDescent="0.2">
      <c r="B640" s="63" t="s">
        <v>1258</v>
      </c>
      <c r="C640" s="65" t="s">
        <v>1259</v>
      </c>
      <c r="D640" s="47" t="s">
        <v>262</v>
      </c>
      <c r="E640" s="49">
        <v>10</v>
      </c>
      <c r="F640" s="50">
        <v>232109</v>
      </c>
      <c r="G640" s="51">
        <f t="shared" si="31"/>
        <v>2321090</v>
      </c>
      <c r="H640" s="128"/>
      <c r="I640" s="1"/>
    </row>
    <row r="641" spans="2:9" x14ac:dyDescent="0.2">
      <c r="B641" s="63" t="s">
        <v>1260</v>
      </c>
      <c r="C641" s="65" t="s">
        <v>1261</v>
      </c>
      <c r="D641" s="47" t="s">
        <v>262</v>
      </c>
      <c r="E641" s="49">
        <v>1</v>
      </c>
      <c r="F641" s="50">
        <v>228788</v>
      </c>
      <c r="G641" s="51">
        <f t="shared" si="31"/>
        <v>228788</v>
      </c>
      <c r="H641" s="128"/>
      <c r="I641" s="1"/>
    </row>
    <row r="642" spans="2:9" x14ac:dyDescent="0.2">
      <c r="B642" s="63" t="s">
        <v>1262</v>
      </c>
      <c r="C642" s="65" t="s">
        <v>1263</v>
      </c>
      <c r="D642" s="47" t="s">
        <v>262</v>
      </c>
      <c r="E642" s="49">
        <v>41</v>
      </c>
      <c r="F642" s="50">
        <v>551699</v>
      </c>
      <c r="G642" s="51">
        <f t="shared" si="31"/>
        <v>22619659</v>
      </c>
      <c r="H642" s="128"/>
      <c r="I642" s="1"/>
    </row>
    <row r="643" spans="2:9" x14ac:dyDescent="0.2">
      <c r="B643" s="66" t="s">
        <v>1264</v>
      </c>
      <c r="C643" s="113" t="s">
        <v>1265</v>
      </c>
      <c r="D643" s="53"/>
      <c r="E643" s="44">
        <v>0</v>
      </c>
      <c r="F643" s="54"/>
      <c r="G643" s="55"/>
      <c r="H643" s="128"/>
      <c r="I643" s="1"/>
    </row>
    <row r="644" spans="2:9" ht="24" hidden="1" x14ac:dyDescent="0.2">
      <c r="B644" s="63" t="s">
        <v>1266</v>
      </c>
      <c r="C644" s="65" t="s">
        <v>1267</v>
      </c>
      <c r="D644" s="47" t="s">
        <v>152</v>
      </c>
      <c r="E644" s="49"/>
      <c r="F644" s="50">
        <v>183517</v>
      </c>
      <c r="G644" s="51">
        <f t="shared" ref="G644:G656" si="32">+ROUND(F644*E644,0)</f>
        <v>0</v>
      </c>
      <c r="H644" s="128"/>
      <c r="I644" s="1"/>
    </row>
    <row r="645" spans="2:9" ht="36" hidden="1" x14ac:dyDescent="0.2">
      <c r="B645" s="63" t="s">
        <v>1268</v>
      </c>
      <c r="C645" s="65" t="s">
        <v>1269</v>
      </c>
      <c r="D645" s="47" t="s">
        <v>152</v>
      </c>
      <c r="E645" s="49"/>
      <c r="F645" s="50">
        <v>135889</v>
      </c>
      <c r="G645" s="51">
        <f t="shared" si="32"/>
        <v>0</v>
      </c>
      <c r="H645" s="128"/>
      <c r="I645" s="1"/>
    </row>
    <row r="646" spans="2:9" ht="27.75" hidden="1" customHeight="1" x14ac:dyDescent="0.2">
      <c r="B646" s="63" t="s">
        <v>1270</v>
      </c>
      <c r="C646" s="65" t="s">
        <v>1271</v>
      </c>
      <c r="D646" s="47" t="s">
        <v>152</v>
      </c>
      <c r="E646" s="49"/>
      <c r="F646" s="50">
        <v>151962</v>
      </c>
      <c r="G646" s="51">
        <f t="shared" si="32"/>
        <v>0</v>
      </c>
      <c r="H646" s="128"/>
      <c r="I646" s="1"/>
    </row>
    <row r="647" spans="2:9" ht="48" x14ac:dyDescent="0.2">
      <c r="B647" s="63" t="s">
        <v>1272</v>
      </c>
      <c r="C647" s="65" t="s">
        <v>1273</v>
      </c>
      <c r="D647" s="107" t="s">
        <v>152</v>
      </c>
      <c r="E647" s="49">
        <v>128</v>
      </c>
      <c r="F647" s="50">
        <v>114681</v>
      </c>
      <c r="G647" s="51">
        <f t="shared" si="32"/>
        <v>14679168</v>
      </c>
      <c r="H647" s="128"/>
      <c r="I647" s="1"/>
    </row>
    <row r="648" spans="2:9" ht="48" hidden="1" x14ac:dyDescent="0.2">
      <c r="B648" s="63" t="s">
        <v>1274</v>
      </c>
      <c r="C648" s="65" t="s">
        <v>1275</v>
      </c>
      <c r="D648" s="107" t="s">
        <v>152</v>
      </c>
      <c r="E648" s="49"/>
      <c r="F648" s="50">
        <v>146358</v>
      </c>
      <c r="G648" s="51">
        <f t="shared" si="32"/>
        <v>0</v>
      </c>
      <c r="H648" s="128"/>
      <c r="I648" s="1"/>
    </row>
    <row r="649" spans="2:9" ht="48" x14ac:dyDescent="0.2">
      <c r="B649" s="63" t="s">
        <v>1276</v>
      </c>
      <c r="C649" s="65" t="s">
        <v>1277</v>
      </c>
      <c r="D649" s="125" t="s">
        <v>1278</v>
      </c>
      <c r="E649" s="49">
        <v>1200</v>
      </c>
      <c r="F649" s="50">
        <v>187338</v>
      </c>
      <c r="G649" s="51">
        <f t="shared" si="32"/>
        <v>224805600</v>
      </c>
      <c r="H649" s="128"/>
      <c r="I649" s="1"/>
    </row>
    <row r="650" spans="2:9" ht="36" x14ac:dyDescent="0.2">
      <c r="B650" s="63" t="s">
        <v>1279</v>
      </c>
      <c r="C650" s="65" t="s">
        <v>1280</v>
      </c>
      <c r="D650" s="107" t="s">
        <v>152</v>
      </c>
      <c r="E650" s="49">
        <v>12</v>
      </c>
      <c r="F650" s="50">
        <v>88216</v>
      </c>
      <c r="G650" s="51">
        <f t="shared" si="32"/>
        <v>1058592</v>
      </c>
      <c r="H650" s="128"/>
      <c r="I650" s="1"/>
    </row>
    <row r="651" spans="2:9" ht="48" hidden="1" x14ac:dyDescent="0.2">
      <c r="B651" s="63" t="s">
        <v>1281</v>
      </c>
      <c r="C651" s="65" t="s">
        <v>1282</v>
      </c>
      <c r="D651" s="107" t="s">
        <v>152</v>
      </c>
      <c r="E651" s="49"/>
      <c r="F651" s="50">
        <v>112583</v>
      </c>
      <c r="G651" s="51">
        <f t="shared" si="32"/>
        <v>0</v>
      </c>
      <c r="H651" s="128"/>
      <c r="I651" s="1"/>
    </row>
    <row r="652" spans="2:9" ht="48" hidden="1" x14ac:dyDescent="0.2">
      <c r="B652" s="63" t="s">
        <v>1283</v>
      </c>
      <c r="C652" s="65" t="s">
        <v>1284</v>
      </c>
      <c r="D652" s="125" t="s">
        <v>1278</v>
      </c>
      <c r="E652" s="49"/>
      <c r="F652" s="50">
        <v>144106</v>
      </c>
      <c r="G652" s="51">
        <f t="shared" si="32"/>
        <v>0</v>
      </c>
      <c r="H652" s="128"/>
      <c r="I652" s="1"/>
    </row>
    <row r="653" spans="2:9" x14ac:dyDescent="0.2">
      <c r="B653" s="63" t="s">
        <v>1285</v>
      </c>
      <c r="C653" s="65" t="s">
        <v>1286</v>
      </c>
      <c r="D653" s="125" t="s">
        <v>326</v>
      </c>
      <c r="E653" s="49">
        <v>22</v>
      </c>
      <c r="F653" s="50">
        <v>450672</v>
      </c>
      <c r="G653" s="51">
        <f t="shared" si="32"/>
        <v>9914784</v>
      </c>
      <c r="H653" s="128"/>
      <c r="I653" s="1"/>
    </row>
    <row r="654" spans="2:9" ht="24" x14ac:dyDescent="0.2">
      <c r="B654" s="63" t="s">
        <v>1287</v>
      </c>
      <c r="C654" s="65" t="s">
        <v>1288</v>
      </c>
      <c r="D654" s="125" t="s">
        <v>326</v>
      </c>
      <c r="E654" s="49">
        <v>1195</v>
      </c>
      <c r="F654" s="50">
        <v>256821</v>
      </c>
      <c r="G654" s="51">
        <f t="shared" si="32"/>
        <v>306901095</v>
      </c>
      <c r="H654" s="128"/>
      <c r="I654" s="1"/>
    </row>
    <row r="655" spans="2:9" x14ac:dyDescent="0.2">
      <c r="B655" s="63" t="s">
        <v>1289</v>
      </c>
      <c r="C655" s="65" t="s">
        <v>1290</v>
      </c>
      <c r="D655" s="47" t="s">
        <v>262</v>
      </c>
      <c r="E655" s="49">
        <v>8</v>
      </c>
      <c r="F655" s="50">
        <v>1537841</v>
      </c>
      <c r="G655" s="51">
        <f t="shared" si="32"/>
        <v>12302728</v>
      </c>
      <c r="H655" s="128"/>
      <c r="I655" s="1"/>
    </row>
    <row r="656" spans="2:9" x14ac:dyDescent="0.2">
      <c r="B656" s="63" t="s">
        <v>1291</v>
      </c>
      <c r="C656" s="65" t="s">
        <v>1292</v>
      </c>
      <c r="D656" s="47" t="s">
        <v>262</v>
      </c>
      <c r="E656" s="49">
        <v>8</v>
      </c>
      <c r="F656" s="50">
        <v>604653</v>
      </c>
      <c r="G656" s="51">
        <f t="shared" si="32"/>
        <v>4837224</v>
      </c>
      <c r="H656" s="128"/>
      <c r="I656" s="1"/>
    </row>
    <row r="657" spans="2:9" x14ac:dyDescent="0.2">
      <c r="B657" s="66" t="s">
        <v>1293</v>
      </c>
      <c r="C657" s="113" t="s">
        <v>1294</v>
      </c>
      <c r="D657" s="53"/>
      <c r="E657" s="44">
        <v>0</v>
      </c>
      <c r="F657" s="54"/>
      <c r="G657" s="55"/>
      <c r="H657" s="128"/>
      <c r="I657" s="1"/>
    </row>
    <row r="658" spans="2:9" x14ac:dyDescent="0.2">
      <c r="B658" s="63" t="s">
        <v>1295</v>
      </c>
      <c r="C658" s="65" t="s">
        <v>1296</v>
      </c>
      <c r="D658" s="47" t="s">
        <v>152</v>
      </c>
      <c r="E658" s="49">
        <v>19</v>
      </c>
      <c r="F658" s="50">
        <v>8311</v>
      </c>
      <c r="G658" s="51">
        <f t="shared" ref="G658:G721" si="33">+ROUND(F658*E658,0)</f>
        <v>157909</v>
      </c>
      <c r="H658" s="128"/>
      <c r="I658" s="1"/>
    </row>
    <row r="659" spans="2:9" x14ac:dyDescent="0.2">
      <c r="B659" s="63" t="s">
        <v>1297</v>
      </c>
      <c r="C659" s="65" t="s">
        <v>1298</v>
      </c>
      <c r="D659" s="47" t="s">
        <v>152</v>
      </c>
      <c r="E659" s="49">
        <v>4649</v>
      </c>
      <c r="F659" s="50">
        <v>10216</v>
      </c>
      <c r="G659" s="51">
        <f t="shared" si="33"/>
        <v>47494184</v>
      </c>
      <c r="H659" s="128"/>
      <c r="I659" s="1"/>
    </row>
    <row r="660" spans="2:9" hidden="1" x14ac:dyDescent="0.2">
      <c r="B660" s="63" t="s">
        <v>1299</v>
      </c>
      <c r="C660" s="65" t="s">
        <v>1300</v>
      </c>
      <c r="D660" s="47" t="s">
        <v>152</v>
      </c>
      <c r="E660" s="49"/>
      <c r="F660" s="50">
        <v>11913</v>
      </c>
      <c r="G660" s="51">
        <f t="shared" si="33"/>
        <v>0</v>
      </c>
      <c r="H660" s="128"/>
      <c r="I660" s="1"/>
    </row>
    <row r="661" spans="2:9" x14ac:dyDescent="0.2">
      <c r="B661" s="63" t="s">
        <v>1301</v>
      </c>
      <c r="C661" s="65" t="s">
        <v>1302</v>
      </c>
      <c r="D661" s="47" t="s">
        <v>152</v>
      </c>
      <c r="E661" s="49">
        <v>651</v>
      </c>
      <c r="F661" s="50">
        <v>13749</v>
      </c>
      <c r="G661" s="51">
        <f t="shared" si="33"/>
        <v>8950599</v>
      </c>
      <c r="H661" s="128"/>
      <c r="I661" s="1"/>
    </row>
    <row r="662" spans="2:9" x14ac:dyDescent="0.2">
      <c r="B662" s="63" t="s">
        <v>1303</v>
      </c>
      <c r="C662" s="65" t="s">
        <v>1304</v>
      </c>
      <c r="D662" s="47" t="s">
        <v>152</v>
      </c>
      <c r="E662" s="49">
        <v>20</v>
      </c>
      <c r="F662" s="50">
        <v>17345</v>
      </c>
      <c r="G662" s="51">
        <f t="shared" si="33"/>
        <v>346900</v>
      </c>
      <c r="H662" s="128"/>
      <c r="I662" s="1"/>
    </row>
    <row r="663" spans="2:9" x14ac:dyDescent="0.2">
      <c r="B663" s="63" t="s">
        <v>1305</v>
      </c>
      <c r="C663" s="65" t="s">
        <v>1306</v>
      </c>
      <c r="D663" s="47" t="s">
        <v>152</v>
      </c>
      <c r="E663" s="49">
        <v>4</v>
      </c>
      <c r="F663" s="50">
        <v>20038</v>
      </c>
      <c r="G663" s="51">
        <f t="shared" si="33"/>
        <v>80152</v>
      </c>
      <c r="H663" s="128"/>
      <c r="I663" s="1"/>
    </row>
    <row r="664" spans="2:9" hidden="1" x14ac:dyDescent="0.2">
      <c r="B664" s="63" t="s">
        <v>1307</v>
      </c>
      <c r="C664" s="65" t="s">
        <v>1308</v>
      </c>
      <c r="D664" s="47" t="s">
        <v>152</v>
      </c>
      <c r="E664" s="49"/>
      <c r="F664" s="50">
        <v>14690</v>
      </c>
      <c r="G664" s="51">
        <f t="shared" si="33"/>
        <v>0</v>
      </c>
      <c r="H664" s="128"/>
      <c r="I664" s="1"/>
    </row>
    <row r="665" spans="2:9" x14ac:dyDescent="0.2">
      <c r="B665" s="63" t="s">
        <v>1309</v>
      </c>
      <c r="C665" s="65" t="s">
        <v>1310</v>
      </c>
      <c r="D665" s="47" t="s">
        <v>152</v>
      </c>
      <c r="E665" s="49">
        <v>8548</v>
      </c>
      <c r="F665" s="50">
        <v>19129</v>
      </c>
      <c r="G665" s="51">
        <f t="shared" si="33"/>
        <v>163514692</v>
      </c>
      <c r="H665" s="128"/>
      <c r="I665" s="1"/>
    </row>
    <row r="666" spans="2:9" x14ac:dyDescent="0.2">
      <c r="B666" s="63" t="s">
        <v>1311</v>
      </c>
      <c r="C666" s="65" t="s">
        <v>1312</v>
      </c>
      <c r="D666" s="47" t="s">
        <v>152</v>
      </c>
      <c r="E666" s="49">
        <v>150</v>
      </c>
      <c r="F666" s="50">
        <v>23826</v>
      </c>
      <c r="G666" s="51">
        <f t="shared" si="33"/>
        <v>3573900</v>
      </c>
      <c r="H666" s="128"/>
      <c r="I666" s="1"/>
    </row>
    <row r="667" spans="2:9" x14ac:dyDescent="0.2">
      <c r="B667" s="63" t="s">
        <v>1313</v>
      </c>
      <c r="C667" s="65" t="s">
        <v>1314</v>
      </c>
      <c r="D667" s="47" t="s">
        <v>152</v>
      </c>
      <c r="E667" s="49">
        <v>73</v>
      </c>
      <c r="F667" s="50">
        <v>35709</v>
      </c>
      <c r="G667" s="51">
        <f t="shared" si="33"/>
        <v>2606757</v>
      </c>
      <c r="H667" s="128"/>
      <c r="I667" s="1"/>
    </row>
    <row r="668" spans="2:9" hidden="1" x14ac:dyDescent="0.2">
      <c r="B668" s="63" t="s">
        <v>1315</v>
      </c>
      <c r="C668" s="65" t="s">
        <v>1316</v>
      </c>
      <c r="D668" s="47" t="s">
        <v>152</v>
      </c>
      <c r="E668" s="49"/>
      <c r="F668" s="50">
        <v>48336</v>
      </c>
      <c r="G668" s="51">
        <f t="shared" si="33"/>
        <v>0</v>
      </c>
      <c r="H668" s="128"/>
      <c r="I668" s="1"/>
    </row>
    <row r="669" spans="2:9" hidden="1" x14ac:dyDescent="0.2">
      <c r="B669" s="63" t="s">
        <v>1317</v>
      </c>
      <c r="C669" s="65" t="s">
        <v>1318</v>
      </c>
      <c r="D669" s="47" t="s">
        <v>152</v>
      </c>
      <c r="E669" s="49"/>
      <c r="F669" s="50">
        <v>63027</v>
      </c>
      <c r="G669" s="51">
        <f t="shared" si="33"/>
        <v>0</v>
      </c>
      <c r="H669" s="128"/>
      <c r="I669" s="1"/>
    </row>
    <row r="670" spans="2:9" ht="24" x14ac:dyDescent="0.2">
      <c r="B670" s="63" t="s">
        <v>1319</v>
      </c>
      <c r="C670" s="65" t="s">
        <v>1320</v>
      </c>
      <c r="D670" s="47" t="s">
        <v>152</v>
      </c>
      <c r="E670" s="49">
        <v>80</v>
      </c>
      <c r="F670" s="50">
        <v>49557</v>
      </c>
      <c r="G670" s="51">
        <f t="shared" si="33"/>
        <v>3964560</v>
      </c>
      <c r="H670" s="128"/>
      <c r="I670" s="1"/>
    </row>
    <row r="671" spans="2:9" ht="24" hidden="1" x14ac:dyDescent="0.2">
      <c r="B671" s="63" t="s">
        <v>1321</v>
      </c>
      <c r="C671" s="65" t="s">
        <v>1322</v>
      </c>
      <c r="D671" s="47" t="s">
        <v>152</v>
      </c>
      <c r="E671" s="49"/>
      <c r="F671" s="50">
        <v>71287</v>
      </c>
      <c r="G671" s="51">
        <f t="shared" si="33"/>
        <v>0</v>
      </c>
      <c r="H671" s="128"/>
      <c r="I671" s="1"/>
    </row>
    <row r="672" spans="2:9" ht="24" hidden="1" x14ac:dyDescent="0.2">
      <c r="B672" s="63" t="s">
        <v>1323</v>
      </c>
      <c r="C672" s="65" t="s">
        <v>1324</v>
      </c>
      <c r="D672" s="107" t="s">
        <v>152</v>
      </c>
      <c r="E672" s="49"/>
      <c r="F672" s="50">
        <v>125027</v>
      </c>
      <c r="G672" s="51">
        <f t="shared" si="33"/>
        <v>0</v>
      </c>
      <c r="H672" s="128"/>
      <c r="I672" s="1"/>
    </row>
    <row r="673" spans="2:9" ht="24" hidden="1" x14ac:dyDescent="0.2">
      <c r="B673" s="63" t="s">
        <v>1325</v>
      </c>
      <c r="C673" s="65" t="s">
        <v>1326</v>
      </c>
      <c r="D673" s="47" t="s">
        <v>152</v>
      </c>
      <c r="E673" s="49"/>
      <c r="F673" s="50">
        <v>333145</v>
      </c>
      <c r="G673" s="51">
        <f t="shared" si="33"/>
        <v>0</v>
      </c>
      <c r="H673" s="128"/>
      <c r="I673" s="1"/>
    </row>
    <row r="674" spans="2:9" hidden="1" x14ac:dyDescent="0.2">
      <c r="B674" s="63" t="s">
        <v>1327</v>
      </c>
      <c r="C674" s="65" t="s">
        <v>1328</v>
      </c>
      <c r="D674" s="47" t="s">
        <v>152</v>
      </c>
      <c r="E674" s="49"/>
      <c r="F674" s="50">
        <v>4077</v>
      </c>
      <c r="G674" s="51">
        <f t="shared" si="33"/>
        <v>0</v>
      </c>
      <c r="H674" s="128"/>
      <c r="I674" s="1"/>
    </row>
    <row r="675" spans="2:9" hidden="1" x14ac:dyDescent="0.2">
      <c r="B675" s="63" t="s">
        <v>1329</v>
      </c>
      <c r="C675" s="65" t="s">
        <v>1330</v>
      </c>
      <c r="D675" s="47" t="s">
        <v>152</v>
      </c>
      <c r="E675" s="49"/>
      <c r="F675" s="50">
        <v>5257</v>
      </c>
      <c r="G675" s="51">
        <f t="shared" si="33"/>
        <v>0</v>
      </c>
      <c r="H675" s="128"/>
      <c r="I675" s="1"/>
    </row>
    <row r="676" spans="2:9" hidden="1" x14ac:dyDescent="0.2">
      <c r="B676" s="63" t="s">
        <v>1331</v>
      </c>
      <c r="C676" s="65" t="s">
        <v>1332</v>
      </c>
      <c r="D676" s="47" t="s">
        <v>152</v>
      </c>
      <c r="E676" s="49"/>
      <c r="F676" s="50">
        <v>9739</v>
      </c>
      <c r="G676" s="51">
        <f t="shared" si="33"/>
        <v>0</v>
      </c>
      <c r="H676" s="128"/>
      <c r="I676" s="1"/>
    </row>
    <row r="677" spans="2:9" hidden="1" x14ac:dyDescent="0.2">
      <c r="B677" s="63" t="s">
        <v>1333</v>
      </c>
      <c r="C677" s="65" t="s">
        <v>1334</v>
      </c>
      <c r="D677" s="47" t="s">
        <v>152</v>
      </c>
      <c r="E677" s="49"/>
      <c r="F677" s="50">
        <v>9925</v>
      </c>
      <c r="G677" s="51">
        <f t="shared" si="33"/>
        <v>0</v>
      </c>
      <c r="H677" s="128"/>
      <c r="I677" s="1"/>
    </row>
    <row r="678" spans="2:9" hidden="1" x14ac:dyDescent="0.2">
      <c r="B678" s="63" t="s">
        <v>1335</v>
      </c>
      <c r="C678" s="65" t="s">
        <v>1336</v>
      </c>
      <c r="D678" s="47" t="s">
        <v>152</v>
      </c>
      <c r="E678" s="49"/>
      <c r="F678" s="50">
        <v>14423</v>
      </c>
      <c r="G678" s="51">
        <f t="shared" si="33"/>
        <v>0</v>
      </c>
      <c r="H678" s="128"/>
      <c r="I678" s="1"/>
    </row>
    <row r="679" spans="2:9" hidden="1" x14ac:dyDescent="0.2">
      <c r="B679" s="63" t="s">
        <v>1337</v>
      </c>
      <c r="C679" s="65" t="s">
        <v>1338</v>
      </c>
      <c r="D679" s="47" t="s">
        <v>152</v>
      </c>
      <c r="E679" s="49"/>
      <c r="F679" s="50">
        <v>14635</v>
      </c>
      <c r="G679" s="51">
        <f t="shared" si="33"/>
        <v>0</v>
      </c>
      <c r="H679" s="128"/>
      <c r="I679" s="1"/>
    </row>
    <row r="680" spans="2:9" hidden="1" x14ac:dyDescent="0.2">
      <c r="B680" s="63" t="s">
        <v>1339</v>
      </c>
      <c r="C680" s="65" t="s">
        <v>1340</v>
      </c>
      <c r="D680" s="47" t="s">
        <v>152</v>
      </c>
      <c r="E680" s="49"/>
      <c r="F680" s="50">
        <v>21226</v>
      </c>
      <c r="G680" s="51">
        <f t="shared" si="33"/>
        <v>0</v>
      </c>
      <c r="H680" s="128"/>
      <c r="I680" s="1"/>
    </row>
    <row r="681" spans="2:9" hidden="1" x14ac:dyDescent="0.2">
      <c r="B681" s="63" t="s">
        <v>1341</v>
      </c>
      <c r="C681" s="65" t="s">
        <v>1342</v>
      </c>
      <c r="D681" s="47" t="s">
        <v>152</v>
      </c>
      <c r="E681" s="49"/>
      <c r="F681" s="50">
        <v>19445</v>
      </c>
      <c r="G681" s="51">
        <f t="shared" si="33"/>
        <v>0</v>
      </c>
      <c r="H681" s="128"/>
      <c r="I681" s="1"/>
    </row>
    <row r="682" spans="2:9" hidden="1" x14ac:dyDescent="0.2">
      <c r="B682" s="63" t="s">
        <v>1343</v>
      </c>
      <c r="C682" s="65" t="s">
        <v>1344</v>
      </c>
      <c r="D682" s="47" t="s">
        <v>152</v>
      </c>
      <c r="E682" s="49"/>
      <c r="F682" s="50">
        <v>20182</v>
      </c>
      <c r="G682" s="51">
        <f t="shared" si="33"/>
        <v>0</v>
      </c>
      <c r="H682" s="128"/>
      <c r="I682" s="1"/>
    </row>
    <row r="683" spans="2:9" hidden="1" x14ac:dyDescent="0.2">
      <c r="B683" s="63" t="s">
        <v>1345</v>
      </c>
      <c r="C683" s="65" t="s">
        <v>1346</v>
      </c>
      <c r="D683" s="47" t="s">
        <v>152</v>
      </c>
      <c r="E683" s="49"/>
      <c r="F683" s="50">
        <v>24696</v>
      </c>
      <c r="G683" s="51">
        <f t="shared" si="33"/>
        <v>0</v>
      </c>
      <c r="H683" s="128"/>
      <c r="I683" s="1"/>
    </row>
    <row r="684" spans="2:9" hidden="1" x14ac:dyDescent="0.2">
      <c r="B684" s="63" t="s">
        <v>1347</v>
      </c>
      <c r="C684" s="65" t="s">
        <v>1348</v>
      </c>
      <c r="D684" s="47" t="s">
        <v>152</v>
      </c>
      <c r="E684" s="49"/>
      <c r="F684" s="50">
        <v>28911</v>
      </c>
      <c r="G684" s="51">
        <f t="shared" si="33"/>
        <v>0</v>
      </c>
      <c r="H684" s="128"/>
      <c r="I684" s="1"/>
    </row>
    <row r="685" spans="2:9" hidden="1" x14ac:dyDescent="0.2">
      <c r="B685" s="63" t="s">
        <v>1349</v>
      </c>
      <c r="C685" s="65" t="s">
        <v>1350</v>
      </c>
      <c r="D685" s="47" t="s">
        <v>152</v>
      </c>
      <c r="E685" s="49"/>
      <c r="F685" s="50">
        <v>31738</v>
      </c>
      <c r="G685" s="51">
        <f t="shared" si="33"/>
        <v>0</v>
      </c>
      <c r="H685" s="128"/>
      <c r="I685" s="1"/>
    </row>
    <row r="686" spans="2:9" hidden="1" x14ac:dyDescent="0.2">
      <c r="B686" s="63" t="s">
        <v>1351</v>
      </c>
      <c r="C686" s="65" t="s">
        <v>1352</v>
      </c>
      <c r="D686" s="47" t="s">
        <v>152</v>
      </c>
      <c r="E686" s="49"/>
      <c r="F686" s="50">
        <v>30277</v>
      </c>
      <c r="G686" s="51">
        <f t="shared" si="33"/>
        <v>0</v>
      </c>
      <c r="H686" s="128"/>
      <c r="I686" s="1"/>
    </row>
    <row r="687" spans="2:9" hidden="1" x14ac:dyDescent="0.2">
      <c r="B687" s="63" t="s">
        <v>1353</v>
      </c>
      <c r="C687" s="65" t="s">
        <v>1354</v>
      </c>
      <c r="D687" s="47" t="s">
        <v>152</v>
      </c>
      <c r="E687" s="49"/>
      <c r="F687" s="50">
        <v>18783</v>
      </c>
      <c r="G687" s="51">
        <f t="shared" si="33"/>
        <v>0</v>
      </c>
      <c r="H687" s="128"/>
      <c r="I687" s="1"/>
    </row>
    <row r="688" spans="2:9" hidden="1" x14ac:dyDescent="0.2">
      <c r="B688" s="63" t="s">
        <v>1355</v>
      </c>
      <c r="C688" s="65" t="s">
        <v>1356</v>
      </c>
      <c r="D688" s="47" t="s">
        <v>152</v>
      </c>
      <c r="E688" s="49"/>
      <c r="F688" s="50">
        <v>36680</v>
      </c>
      <c r="G688" s="51">
        <f t="shared" si="33"/>
        <v>0</v>
      </c>
      <c r="H688" s="128"/>
      <c r="I688" s="1"/>
    </row>
    <row r="689" spans="2:9" hidden="1" x14ac:dyDescent="0.2">
      <c r="B689" s="63" t="s">
        <v>1357</v>
      </c>
      <c r="C689" s="65" t="s">
        <v>1358</v>
      </c>
      <c r="D689" s="47" t="s">
        <v>152</v>
      </c>
      <c r="E689" s="49"/>
      <c r="F689" s="50">
        <v>38305</v>
      </c>
      <c r="G689" s="51">
        <f t="shared" si="33"/>
        <v>0</v>
      </c>
      <c r="H689" s="128"/>
      <c r="I689" s="1"/>
    </row>
    <row r="690" spans="2:9" hidden="1" x14ac:dyDescent="0.2">
      <c r="B690" s="63" t="s">
        <v>1359</v>
      </c>
      <c r="C690" s="65" t="s">
        <v>1360</v>
      </c>
      <c r="D690" s="47" t="s">
        <v>152</v>
      </c>
      <c r="E690" s="49"/>
      <c r="F690" s="50">
        <v>27336</v>
      </c>
      <c r="G690" s="51">
        <f t="shared" si="33"/>
        <v>0</v>
      </c>
      <c r="H690" s="128"/>
      <c r="I690" s="1"/>
    </row>
    <row r="691" spans="2:9" hidden="1" x14ac:dyDescent="0.2">
      <c r="B691" s="63" t="s">
        <v>1361</v>
      </c>
      <c r="C691" s="65" t="s">
        <v>1362</v>
      </c>
      <c r="D691" s="47" t="s">
        <v>152</v>
      </c>
      <c r="E691" s="49"/>
      <c r="F691" s="50">
        <v>44268</v>
      </c>
      <c r="G691" s="51">
        <f t="shared" si="33"/>
        <v>0</v>
      </c>
      <c r="H691" s="128"/>
      <c r="I691" s="1"/>
    </row>
    <row r="692" spans="2:9" hidden="1" x14ac:dyDescent="0.2">
      <c r="B692" s="63" t="s">
        <v>1363</v>
      </c>
      <c r="C692" s="65" t="s">
        <v>1364</v>
      </c>
      <c r="D692" s="47" t="s">
        <v>152</v>
      </c>
      <c r="E692" s="49"/>
      <c r="F692" s="50">
        <v>26761</v>
      </c>
      <c r="G692" s="51">
        <f t="shared" si="33"/>
        <v>0</v>
      </c>
      <c r="H692" s="128"/>
      <c r="I692" s="1"/>
    </row>
    <row r="693" spans="2:9" hidden="1" x14ac:dyDescent="0.2">
      <c r="B693" s="63" t="s">
        <v>1365</v>
      </c>
      <c r="C693" s="65" t="s">
        <v>1366</v>
      </c>
      <c r="D693" s="47" t="s">
        <v>152</v>
      </c>
      <c r="E693" s="49"/>
      <c r="F693" s="50">
        <v>51782</v>
      </c>
      <c r="G693" s="51">
        <f t="shared" si="33"/>
        <v>0</v>
      </c>
      <c r="H693" s="128"/>
      <c r="I693" s="1"/>
    </row>
    <row r="694" spans="2:9" hidden="1" x14ac:dyDescent="0.2">
      <c r="B694" s="63" t="s">
        <v>1367</v>
      </c>
      <c r="C694" s="65" t="s">
        <v>1368</v>
      </c>
      <c r="D694" s="47" t="s">
        <v>152</v>
      </c>
      <c r="E694" s="49"/>
      <c r="F694" s="50">
        <v>41193</v>
      </c>
      <c r="G694" s="51">
        <f t="shared" si="33"/>
        <v>0</v>
      </c>
      <c r="H694" s="128"/>
      <c r="I694" s="1"/>
    </row>
    <row r="695" spans="2:9" hidden="1" x14ac:dyDescent="0.2">
      <c r="B695" s="63" t="s">
        <v>1369</v>
      </c>
      <c r="C695" s="65" t="s">
        <v>1370</v>
      </c>
      <c r="D695" s="47" t="s">
        <v>152</v>
      </c>
      <c r="E695" s="49"/>
      <c r="F695" s="50">
        <v>39939</v>
      </c>
      <c r="G695" s="51">
        <f t="shared" si="33"/>
        <v>0</v>
      </c>
      <c r="H695" s="128"/>
      <c r="I695" s="1"/>
    </row>
    <row r="696" spans="2:9" hidden="1" x14ac:dyDescent="0.2">
      <c r="B696" s="63" t="s">
        <v>1371</v>
      </c>
      <c r="C696" s="65" t="s">
        <v>1372</v>
      </c>
      <c r="D696" s="47" t="s">
        <v>152</v>
      </c>
      <c r="E696" s="49"/>
      <c r="F696" s="50">
        <v>52466</v>
      </c>
      <c r="G696" s="51">
        <f t="shared" si="33"/>
        <v>0</v>
      </c>
      <c r="H696" s="128"/>
      <c r="I696" s="1"/>
    </row>
    <row r="697" spans="2:9" hidden="1" x14ac:dyDescent="0.2">
      <c r="B697" s="63" t="s">
        <v>1373</v>
      </c>
      <c r="C697" s="65" t="s">
        <v>1374</v>
      </c>
      <c r="D697" s="47" t="s">
        <v>152</v>
      </c>
      <c r="E697" s="49"/>
      <c r="F697" s="50">
        <v>58430</v>
      </c>
      <c r="G697" s="51">
        <f t="shared" si="33"/>
        <v>0</v>
      </c>
      <c r="H697" s="128"/>
      <c r="I697" s="1"/>
    </row>
    <row r="698" spans="2:9" hidden="1" x14ac:dyDescent="0.2">
      <c r="B698" s="63" t="s">
        <v>1375</v>
      </c>
      <c r="C698" s="65" t="s">
        <v>1376</v>
      </c>
      <c r="D698" s="47" t="s">
        <v>152</v>
      </c>
      <c r="E698" s="49"/>
      <c r="F698" s="50">
        <v>41890</v>
      </c>
      <c r="G698" s="51">
        <f t="shared" si="33"/>
        <v>0</v>
      </c>
      <c r="H698" s="128"/>
      <c r="I698" s="1"/>
    </row>
    <row r="699" spans="2:9" hidden="1" x14ac:dyDescent="0.2">
      <c r="B699" s="63" t="s">
        <v>1377</v>
      </c>
      <c r="C699" s="65" t="s">
        <v>1378</v>
      </c>
      <c r="D699" s="47" t="s">
        <v>152</v>
      </c>
      <c r="E699" s="49"/>
      <c r="F699" s="50">
        <v>54160</v>
      </c>
      <c r="G699" s="51">
        <f t="shared" si="33"/>
        <v>0</v>
      </c>
      <c r="H699" s="128"/>
      <c r="I699" s="1"/>
    </row>
    <row r="700" spans="2:9" hidden="1" x14ac:dyDescent="0.2">
      <c r="B700" s="63" t="s">
        <v>1379</v>
      </c>
      <c r="C700" s="65" t="s">
        <v>1380</v>
      </c>
      <c r="D700" s="47" t="s">
        <v>152</v>
      </c>
      <c r="E700" s="49"/>
      <c r="F700" s="50">
        <v>62970</v>
      </c>
      <c r="G700" s="51">
        <f t="shared" si="33"/>
        <v>0</v>
      </c>
      <c r="H700" s="128"/>
      <c r="I700" s="1"/>
    </row>
    <row r="701" spans="2:9" hidden="1" x14ac:dyDescent="0.2">
      <c r="B701" s="63" t="s">
        <v>1381</v>
      </c>
      <c r="C701" s="65" t="s">
        <v>1382</v>
      </c>
      <c r="D701" s="47" t="s">
        <v>152</v>
      </c>
      <c r="E701" s="49"/>
      <c r="F701" s="50">
        <v>83743</v>
      </c>
      <c r="G701" s="51">
        <f t="shared" si="33"/>
        <v>0</v>
      </c>
      <c r="H701" s="128"/>
      <c r="I701" s="1"/>
    </row>
    <row r="702" spans="2:9" hidden="1" x14ac:dyDescent="0.2">
      <c r="B702" s="63" t="s">
        <v>1383</v>
      </c>
      <c r="C702" s="65" t="s">
        <v>1384</v>
      </c>
      <c r="D702" s="47" t="s">
        <v>152</v>
      </c>
      <c r="E702" s="49"/>
      <c r="F702" s="50">
        <v>85152</v>
      </c>
      <c r="G702" s="51">
        <f t="shared" si="33"/>
        <v>0</v>
      </c>
      <c r="H702" s="128"/>
      <c r="I702" s="1"/>
    </row>
    <row r="703" spans="2:9" hidden="1" x14ac:dyDescent="0.2">
      <c r="B703" s="63" t="s">
        <v>1385</v>
      </c>
      <c r="C703" s="65" t="s">
        <v>1386</v>
      </c>
      <c r="D703" s="47" t="s">
        <v>152</v>
      </c>
      <c r="E703" s="49"/>
      <c r="F703" s="50">
        <v>88154</v>
      </c>
      <c r="G703" s="51">
        <f t="shared" si="33"/>
        <v>0</v>
      </c>
      <c r="H703" s="128"/>
      <c r="I703" s="1"/>
    </row>
    <row r="704" spans="2:9" hidden="1" x14ac:dyDescent="0.2">
      <c r="B704" s="63" t="s">
        <v>1387</v>
      </c>
      <c r="C704" s="65" t="s">
        <v>1388</v>
      </c>
      <c r="D704" s="47" t="s">
        <v>152</v>
      </c>
      <c r="E704" s="49"/>
      <c r="F704" s="50">
        <v>116299</v>
      </c>
      <c r="G704" s="51">
        <f t="shared" si="33"/>
        <v>0</v>
      </c>
      <c r="H704" s="128"/>
      <c r="I704" s="1"/>
    </row>
    <row r="705" spans="2:9" hidden="1" x14ac:dyDescent="0.2">
      <c r="B705" s="63" t="s">
        <v>1389</v>
      </c>
      <c r="C705" s="65" t="s">
        <v>1390</v>
      </c>
      <c r="D705" s="47" t="s">
        <v>152</v>
      </c>
      <c r="E705" s="49"/>
      <c r="F705" s="50">
        <v>124264</v>
      </c>
      <c r="G705" s="51">
        <f t="shared" si="33"/>
        <v>0</v>
      </c>
      <c r="H705" s="128"/>
      <c r="I705" s="1"/>
    </row>
    <row r="706" spans="2:9" hidden="1" x14ac:dyDescent="0.2">
      <c r="B706" s="63" t="s">
        <v>1391</v>
      </c>
      <c r="C706" s="65" t="s">
        <v>1392</v>
      </c>
      <c r="D706" s="47" t="s">
        <v>152</v>
      </c>
      <c r="E706" s="49"/>
      <c r="F706" s="50">
        <v>137068</v>
      </c>
      <c r="G706" s="51">
        <f t="shared" si="33"/>
        <v>0</v>
      </c>
      <c r="H706" s="128"/>
      <c r="I706" s="1"/>
    </row>
    <row r="707" spans="2:9" hidden="1" x14ac:dyDescent="0.2">
      <c r="B707" s="63" t="s">
        <v>1393</v>
      </c>
      <c r="C707" s="65" t="s">
        <v>1394</v>
      </c>
      <c r="D707" s="47" t="s">
        <v>152</v>
      </c>
      <c r="E707" s="49"/>
      <c r="F707" s="50">
        <v>141482</v>
      </c>
      <c r="G707" s="51">
        <f t="shared" si="33"/>
        <v>0</v>
      </c>
      <c r="H707" s="128"/>
      <c r="I707" s="1"/>
    </row>
    <row r="708" spans="2:9" hidden="1" x14ac:dyDescent="0.2">
      <c r="B708" s="63" t="s">
        <v>1395</v>
      </c>
      <c r="C708" s="65" t="s">
        <v>1396</v>
      </c>
      <c r="D708" s="47" t="s">
        <v>152</v>
      </c>
      <c r="E708" s="49"/>
      <c r="F708" s="50">
        <v>141134</v>
      </c>
      <c r="G708" s="51">
        <f t="shared" si="33"/>
        <v>0</v>
      </c>
      <c r="H708" s="128"/>
      <c r="I708" s="1"/>
    </row>
    <row r="709" spans="2:9" hidden="1" x14ac:dyDescent="0.2">
      <c r="B709" s="63" t="s">
        <v>1397</v>
      </c>
      <c r="C709" s="65" t="s">
        <v>1398</v>
      </c>
      <c r="D709" s="47" t="s">
        <v>152</v>
      </c>
      <c r="E709" s="49"/>
      <c r="F709" s="50">
        <v>211331</v>
      </c>
      <c r="G709" s="51">
        <f t="shared" si="33"/>
        <v>0</v>
      </c>
      <c r="H709" s="128"/>
      <c r="I709" s="1"/>
    </row>
    <row r="710" spans="2:9" hidden="1" x14ac:dyDescent="0.2">
      <c r="B710" s="63" t="s">
        <v>1399</v>
      </c>
      <c r="C710" s="65" t="s">
        <v>1400</v>
      </c>
      <c r="D710" s="47" t="s">
        <v>152</v>
      </c>
      <c r="E710" s="49"/>
      <c r="F710" s="50">
        <v>191461</v>
      </c>
      <c r="G710" s="51">
        <f t="shared" si="33"/>
        <v>0</v>
      </c>
      <c r="H710" s="128"/>
      <c r="I710" s="1"/>
    </row>
    <row r="711" spans="2:9" hidden="1" x14ac:dyDescent="0.2">
      <c r="B711" s="63" t="s">
        <v>1401</v>
      </c>
      <c r="C711" s="65" t="s">
        <v>1402</v>
      </c>
      <c r="D711" s="47" t="s">
        <v>152</v>
      </c>
      <c r="E711" s="49"/>
      <c r="F711" s="50">
        <v>221122</v>
      </c>
      <c r="G711" s="51">
        <f t="shared" si="33"/>
        <v>0</v>
      </c>
      <c r="H711" s="128"/>
      <c r="I711" s="1"/>
    </row>
    <row r="712" spans="2:9" hidden="1" x14ac:dyDescent="0.2">
      <c r="B712" s="63" t="s">
        <v>1403</v>
      </c>
      <c r="C712" s="65" t="s">
        <v>1404</v>
      </c>
      <c r="D712" s="47" t="s">
        <v>152</v>
      </c>
      <c r="E712" s="49"/>
      <c r="F712" s="50">
        <v>228579</v>
      </c>
      <c r="G712" s="51">
        <f t="shared" si="33"/>
        <v>0</v>
      </c>
      <c r="H712" s="128"/>
      <c r="I712" s="1"/>
    </row>
    <row r="713" spans="2:9" hidden="1" x14ac:dyDescent="0.2">
      <c r="B713" s="63" t="s">
        <v>1405</v>
      </c>
      <c r="C713" s="65" t="s">
        <v>1406</v>
      </c>
      <c r="D713" s="47" t="s">
        <v>152</v>
      </c>
      <c r="E713" s="49"/>
      <c r="F713" s="50">
        <v>268329</v>
      </c>
      <c r="G713" s="51">
        <f t="shared" si="33"/>
        <v>0</v>
      </c>
      <c r="H713" s="128"/>
      <c r="I713" s="1"/>
    </row>
    <row r="714" spans="2:9" ht="36" hidden="1" x14ac:dyDescent="0.2">
      <c r="B714" s="63" t="s">
        <v>1407</v>
      </c>
      <c r="C714" s="106" t="s">
        <v>1408</v>
      </c>
      <c r="D714" s="107" t="s">
        <v>152</v>
      </c>
      <c r="E714" s="49"/>
      <c r="F714" s="50">
        <v>92963</v>
      </c>
      <c r="G714" s="51">
        <f t="shared" si="33"/>
        <v>0</v>
      </c>
      <c r="H714" s="128"/>
      <c r="I714" s="1"/>
    </row>
    <row r="715" spans="2:9" ht="24" hidden="1" x14ac:dyDescent="0.2">
      <c r="B715" s="63" t="s">
        <v>1409</v>
      </c>
      <c r="C715" s="126" t="s">
        <v>1410</v>
      </c>
      <c r="D715" s="107" t="s">
        <v>152</v>
      </c>
      <c r="E715" s="49"/>
      <c r="F715" s="50">
        <v>947377</v>
      </c>
      <c r="G715" s="51">
        <f t="shared" si="33"/>
        <v>0</v>
      </c>
      <c r="H715" s="128"/>
      <c r="I715" s="1"/>
    </row>
    <row r="716" spans="2:9" ht="24" x14ac:dyDescent="0.2">
      <c r="B716" s="63" t="s">
        <v>1411</v>
      </c>
      <c r="C716" s="48" t="s">
        <v>1412</v>
      </c>
      <c r="D716" s="107" t="s">
        <v>152</v>
      </c>
      <c r="E716" s="49">
        <v>639</v>
      </c>
      <c r="F716" s="50">
        <v>286388</v>
      </c>
      <c r="G716" s="51">
        <f t="shared" si="33"/>
        <v>183001932</v>
      </c>
      <c r="H716" s="128"/>
      <c r="I716" s="1"/>
    </row>
    <row r="717" spans="2:9" x14ac:dyDescent="0.2">
      <c r="B717" s="63" t="s">
        <v>1413</v>
      </c>
      <c r="C717" s="48" t="s">
        <v>1414</v>
      </c>
      <c r="D717" s="107" t="s">
        <v>152</v>
      </c>
      <c r="E717" s="49">
        <v>161</v>
      </c>
      <c r="F717" s="50">
        <v>571387</v>
      </c>
      <c r="G717" s="51">
        <f t="shared" si="33"/>
        <v>91993307</v>
      </c>
      <c r="H717" s="128"/>
      <c r="I717" s="1"/>
    </row>
    <row r="718" spans="2:9" x14ac:dyDescent="0.2">
      <c r="B718" s="63" t="s">
        <v>1415</v>
      </c>
      <c r="C718" s="65" t="s">
        <v>1416</v>
      </c>
      <c r="D718" s="107" t="s">
        <v>152</v>
      </c>
      <c r="E718" s="49">
        <v>726</v>
      </c>
      <c r="F718" s="50">
        <v>25525</v>
      </c>
      <c r="G718" s="51">
        <f t="shared" si="33"/>
        <v>18531150</v>
      </c>
      <c r="H718" s="128"/>
      <c r="I718" s="1"/>
    </row>
    <row r="719" spans="2:9" x14ac:dyDescent="0.2">
      <c r="B719" s="63" t="s">
        <v>1417</v>
      </c>
      <c r="C719" s="48" t="s">
        <v>1418</v>
      </c>
      <c r="D719" s="107" t="s">
        <v>152</v>
      </c>
      <c r="E719" s="49">
        <v>10</v>
      </c>
      <c r="F719" s="50">
        <v>788681</v>
      </c>
      <c r="G719" s="51">
        <f t="shared" si="33"/>
        <v>7886810</v>
      </c>
      <c r="H719" s="128"/>
      <c r="I719" s="1"/>
    </row>
    <row r="720" spans="2:9" x14ac:dyDescent="0.2">
      <c r="B720" s="63" t="s">
        <v>1419</v>
      </c>
      <c r="C720" s="48" t="s">
        <v>1420</v>
      </c>
      <c r="D720" s="107" t="s">
        <v>152</v>
      </c>
      <c r="E720" s="49">
        <v>22</v>
      </c>
      <c r="F720" s="50">
        <v>148239</v>
      </c>
      <c r="G720" s="51">
        <f t="shared" si="33"/>
        <v>3261258</v>
      </c>
      <c r="H720" s="128"/>
      <c r="I720" s="1"/>
    </row>
    <row r="721" spans="2:9" x14ac:dyDescent="0.2">
      <c r="B721" s="63" t="s">
        <v>1421</v>
      </c>
      <c r="C721" s="48" t="s">
        <v>1422</v>
      </c>
      <c r="D721" s="107" t="s">
        <v>152</v>
      </c>
      <c r="E721" s="49">
        <v>148</v>
      </c>
      <c r="F721" s="50">
        <v>65022</v>
      </c>
      <c r="G721" s="51">
        <f t="shared" si="33"/>
        <v>9623256</v>
      </c>
      <c r="H721" s="128"/>
      <c r="I721" s="1"/>
    </row>
    <row r="722" spans="2:9" x14ac:dyDescent="0.2">
      <c r="B722" s="63" t="s">
        <v>1423</v>
      </c>
      <c r="C722" s="48" t="s">
        <v>1424</v>
      </c>
      <c r="D722" s="107" t="s">
        <v>152</v>
      </c>
      <c r="E722" s="49">
        <v>152</v>
      </c>
      <c r="F722" s="50">
        <v>57968</v>
      </c>
      <c r="G722" s="51">
        <f t="shared" ref="G722:G740" si="34">+ROUND(F722*E722,0)</f>
        <v>8811136</v>
      </c>
      <c r="H722" s="128"/>
      <c r="I722" s="1"/>
    </row>
    <row r="723" spans="2:9" x14ac:dyDescent="0.2">
      <c r="B723" s="63" t="s">
        <v>1425</v>
      </c>
      <c r="C723" s="48" t="s">
        <v>1426</v>
      </c>
      <c r="D723" s="107" t="s">
        <v>152</v>
      </c>
      <c r="E723" s="49">
        <v>196</v>
      </c>
      <c r="F723" s="50">
        <v>247928</v>
      </c>
      <c r="G723" s="51">
        <f t="shared" si="34"/>
        <v>48593888</v>
      </c>
      <c r="H723" s="128"/>
      <c r="I723" s="1"/>
    </row>
    <row r="724" spans="2:9" x14ac:dyDescent="0.2">
      <c r="B724" s="63" t="s">
        <v>1427</v>
      </c>
      <c r="C724" s="48" t="s">
        <v>1428</v>
      </c>
      <c r="D724" s="107" t="s">
        <v>152</v>
      </c>
      <c r="E724" s="49">
        <v>6</v>
      </c>
      <c r="F724" s="50">
        <v>100841</v>
      </c>
      <c r="G724" s="51">
        <f t="shared" si="34"/>
        <v>605046</v>
      </c>
      <c r="H724" s="128"/>
      <c r="I724" s="1"/>
    </row>
    <row r="725" spans="2:9" x14ac:dyDescent="0.2">
      <c r="B725" s="63" t="s">
        <v>1429</v>
      </c>
      <c r="C725" s="48" t="s">
        <v>1430</v>
      </c>
      <c r="D725" s="107" t="s">
        <v>152</v>
      </c>
      <c r="E725" s="49">
        <v>186</v>
      </c>
      <c r="F725" s="50">
        <v>48741</v>
      </c>
      <c r="G725" s="51">
        <f t="shared" si="34"/>
        <v>9065826</v>
      </c>
      <c r="H725" s="128"/>
      <c r="I725" s="1"/>
    </row>
    <row r="726" spans="2:9" x14ac:dyDescent="0.2">
      <c r="B726" s="63" t="s">
        <v>1431</v>
      </c>
      <c r="C726" s="48" t="s">
        <v>1432</v>
      </c>
      <c r="D726" s="107" t="s">
        <v>152</v>
      </c>
      <c r="E726" s="49">
        <v>46</v>
      </c>
      <c r="F726" s="50">
        <v>89379</v>
      </c>
      <c r="G726" s="51">
        <f t="shared" si="34"/>
        <v>4111434</v>
      </c>
      <c r="H726" s="128"/>
      <c r="I726" s="1"/>
    </row>
    <row r="727" spans="2:9" ht="25.5" customHeight="1" x14ac:dyDescent="0.2">
      <c r="B727" s="63" t="s">
        <v>1433</v>
      </c>
      <c r="C727" s="48" t="s">
        <v>1434</v>
      </c>
      <c r="D727" s="107" t="s">
        <v>152</v>
      </c>
      <c r="E727" s="49">
        <v>4</v>
      </c>
      <c r="F727" s="50">
        <v>286112</v>
      </c>
      <c r="G727" s="51">
        <f t="shared" si="34"/>
        <v>1144448</v>
      </c>
      <c r="H727" s="128"/>
      <c r="I727" s="1"/>
    </row>
    <row r="728" spans="2:9" x14ac:dyDescent="0.2">
      <c r="B728" s="63" t="s">
        <v>1435</v>
      </c>
      <c r="C728" s="48" t="s">
        <v>1436</v>
      </c>
      <c r="D728" s="107" t="s">
        <v>152</v>
      </c>
      <c r="E728" s="49">
        <v>98</v>
      </c>
      <c r="F728" s="50">
        <v>74916</v>
      </c>
      <c r="G728" s="51">
        <f t="shared" si="34"/>
        <v>7341768</v>
      </c>
      <c r="H728" s="128"/>
      <c r="I728" s="1"/>
    </row>
    <row r="729" spans="2:9" x14ac:dyDescent="0.2">
      <c r="B729" s="63" t="s">
        <v>1437</v>
      </c>
      <c r="C729" s="48" t="s">
        <v>1438</v>
      </c>
      <c r="D729" s="107" t="s">
        <v>152</v>
      </c>
      <c r="E729" s="49">
        <v>14</v>
      </c>
      <c r="F729" s="50">
        <v>67387</v>
      </c>
      <c r="G729" s="51">
        <f t="shared" si="34"/>
        <v>943418</v>
      </c>
      <c r="H729" s="128"/>
      <c r="I729" s="1"/>
    </row>
    <row r="730" spans="2:9" x14ac:dyDescent="0.2">
      <c r="B730" s="63" t="s">
        <v>1439</v>
      </c>
      <c r="C730" s="48" t="s">
        <v>1440</v>
      </c>
      <c r="D730" s="107" t="s">
        <v>152</v>
      </c>
      <c r="E730" s="49">
        <v>25380.596150000001</v>
      </c>
      <c r="F730" s="50">
        <v>13215</v>
      </c>
      <c r="G730" s="51">
        <f t="shared" si="34"/>
        <v>335404578</v>
      </c>
      <c r="H730" s="128"/>
      <c r="I730" s="1"/>
    </row>
    <row r="731" spans="2:9" x14ac:dyDescent="0.2">
      <c r="B731" s="63" t="s">
        <v>1441</v>
      </c>
      <c r="C731" s="48" t="s">
        <v>1442</v>
      </c>
      <c r="D731" s="107" t="s">
        <v>152</v>
      </c>
      <c r="E731" s="49">
        <v>181</v>
      </c>
      <c r="F731" s="50">
        <v>23016</v>
      </c>
      <c r="G731" s="51">
        <f t="shared" si="34"/>
        <v>4165896</v>
      </c>
      <c r="H731" s="128"/>
      <c r="I731" s="1"/>
    </row>
    <row r="732" spans="2:9" x14ac:dyDescent="0.2">
      <c r="B732" s="63" t="s">
        <v>1443</v>
      </c>
      <c r="C732" s="48" t="s">
        <v>1444</v>
      </c>
      <c r="D732" s="107" t="s">
        <v>152</v>
      </c>
      <c r="E732" s="49">
        <v>36</v>
      </c>
      <c r="F732" s="50">
        <v>42722</v>
      </c>
      <c r="G732" s="51">
        <f t="shared" si="34"/>
        <v>1537992</v>
      </c>
      <c r="H732" s="128"/>
      <c r="I732" s="1"/>
    </row>
    <row r="733" spans="2:9" x14ac:dyDescent="0.2">
      <c r="B733" s="63" t="s">
        <v>1445</v>
      </c>
      <c r="C733" s="48" t="s">
        <v>1446</v>
      </c>
      <c r="D733" s="107" t="s">
        <v>152</v>
      </c>
      <c r="E733" s="49">
        <v>243</v>
      </c>
      <c r="F733" s="50">
        <v>237368</v>
      </c>
      <c r="G733" s="51">
        <f t="shared" si="34"/>
        <v>57680424</v>
      </c>
      <c r="H733" s="128"/>
      <c r="I733" s="1"/>
    </row>
    <row r="734" spans="2:9" x14ac:dyDescent="0.2">
      <c r="B734" s="63" t="s">
        <v>1447</v>
      </c>
      <c r="C734" s="48" t="s">
        <v>1448</v>
      </c>
      <c r="D734" s="107" t="s">
        <v>152</v>
      </c>
      <c r="E734" s="49">
        <v>679</v>
      </c>
      <c r="F734" s="50">
        <v>19733</v>
      </c>
      <c r="G734" s="51">
        <f t="shared" si="34"/>
        <v>13398707</v>
      </c>
      <c r="H734" s="128"/>
      <c r="I734" s="1"/>
    </row>
    <row r="735" spans="2:9" x14ac:dyDescent="0.2">
      <c r="B735" s="63" t="s">
        <v>1449</v>
      </c>
      <c r="C735" s="48" t="s">
        <v>1450</v>
      </c>
      <c r="D735" s="107" t="s">
        <v>152</v>
      </c>
      <c r="E735" s="49">
        <v>46</v>
      </c>
      <c r="F735" s="50">
        <v>23877</v>
      </c>
      <c r="G735" s="51">
        <f t="shared" si="34"/>
        <v>1098342</v>
      </c>
      <c r="H735" s="128"/>
      <c r="I735" s="1"/>
    </row>
    <row r="736" spans="2:9" x14ac:dyDescent="0.2">
      <c r="B736" s="63" t="s">
        <v>1451</v>
      </c>
      <c r="C736" s="48" t="s">
        <v>1452</v>
      </c>
      <c r="D736" s="107" t="s">
        <v>152</v>
      </c>
      <c r="E736" s="49">
        <v>38</v>
      </c>
      <c r="F736" s="50">
        <v>28776</v>
      </c>
      <c r="G736" s="51">
        <f t="shared" si="34"/>
        <v>1093488</v>
      </c>
      <c r="H736" s="128"/>
      <c r="I736" s="1"/>
    </row>
    <row r="737" spans="2:9" x14ac:dyDescent="0.2">
      <c r="B737" s="63" t="s">
        <v>1453</v>
      </c>
      <c r="C737" s="48" t="s">
        <v>1454</v>
      </c>
      <c r="D737" s="107" t="s">
        <v>152</v>
      </c>
      <c r="E737" s="49">
        <v>14</v>
      </c>
      <c r="F737" s="50">
        <v>45742</v>
      </c>
      <c r="G737" s="51">
        <f t="shared" si="34"/>
        <v>640388</v>
      </c>
      <c r="H737" s="128"/>
      <c r="I737" s="1"/>
    </row>
    <row r="738" spans="2:9" x14ac:dyDescent="0.2">
      <c r="B738" s="63" t="s">
        <v>1455</v>
      </c>
      <c r="C738" s="48" t="s">
        <v>1456</v>
      </c>
      <c r="D738" s="107" t="s">
        <v>152</v>
      </c>
      <c r="E738" s="49">
        <v>1126</v>
      </c>
      <c r="F738" s="50">
        <v>12161</v>
      </c>
      <c r="G738" s="51">
        <f t="shared" si="34"/>
        <v>13693286</v>
      </c>
      <c r="H738" s="128"/>
      <c r="I738" s="1"/>
    </row>
    <row r="739" spans="2:9" x14ac:dyDescent="0.2">
      <c r="B739" s="63" t="s">
        <v>1457</v>
      </c>
      <c r="C739" s="48" t="s">
        <v>1458</v>
      </c>
      <c r="D739" s="107" t="s">
        <v>152</v>
      </c>
      <c r="E739" s="49">
        <v>180</v>
      </c>
      <c r="F739" s="50">
        <v>71874</v>
      </c>
      <c r="G739" s="51">
        <f t="shared" si="34"/>
        <v>12937320</v>
      </c>
      <c r="H739" s="128"/>
      <c r="I739" s="1"/>
    </row>
    <row r="740" spans="2:9" x14ac:dyDescent="0.2">
      <c r="B740" s="63" t="s">
        <v>1459</v>
      </c>
      <c r="C740" s="48" t="s">
        <v>1460</v>
      </c>
      <c r="D740" s="107" t="s">
        <v>152</v>
      </c>
      <c r="E740" s="49">
        <v>15</v>
      </c>
      <c r="F740" s="50">
        <v>50578</v>
      </c>
      <c r="G740" s="51">
        <f t="shared" si="34"/>
        <v>758670</v>
      </c>
      <c r="H740" s="128"/>
      <c r="I740" s="1"/>
    </row>
    <row r="741" spans="2:9" x14ac:dyDescent="0.2">
      <c r="B741" s="66" t="s">
        <v>1461</v>
      </c>
      <c r="C741" s="113" t="s">
        <v>1462</v>
      </c>
      <c r="D741" s="53"/>
      <c r="E741" s="44">
        <v>0</v>
      </c>
      <c r="F741" s="54"/>
      <c r="G741" s="55"/>
      <c r="H741" s="128"/>
      <c r="I741" s="1"/>
    </row>
    <row r="742" spans="2:9" ht="36" x14ac:dyDescent="0.2">
      <c r="B742" s="63" t="s">
        <v>1463</v>
      </c>
      <c r="C742" s="65" t="s">
        <v>1464</v>
      </c>
      <c r="D742" s="47" t="s">
        <v>262</v>
      </c>
      <c r="E742" s="49">
        <v>34</v>
      </c>
      <c r="F742" s="50">
        <v>520152</v>
      </c>
      <c r="G742" s="51">
        <f t="shared" ref="G742:G785" si="35">+ROUND(F742*E742,0)</f>
        <v>17685168</v>
      </c>
      <c r="H742" s="128"/>
      <c r="I742" s="1"/>
    </row>
    <row r="743" spans="2:9" ht="36" x14ac:dyDescent="0.2">
      <c r="B743" s="63" t="s">
        <v>1465</v>
      </c>
      <c r="C743" s="65" t="s">
        <v>1466</v>
      </c>
      <c r="D743" s="47" t="s">
        <v>262</v>
      </c>
      <c r="E743" s="49">
        <v>11</v>
      </c>
      <c r="F743" s="50">
        <v>654030</v>
      </c>
      <c r="G743" s="51">
        <f t="shared" si="35"/>
        <v>7194330</v>
      </c>
      <c r="H743" s="128"/>
      <c r="I743" s="1"/>
    </row>
    <row r="744" spans="2:9" ht="36" x14ac:dyDescent="0.2">
      <c r="B744" s="63" t="s">
        <v>1467</v>
      </c>
      <c r="C744" s="65" t="s">
        <v>1468</v>
      </c>
      <c r="D744" s="47" t="s">
        <v>262</v>
      </c>
      <c r="E744" s="49">
        <v>3</v>
      </c>
      <c r="F744" s="50">
        <v>758675</v>
      </c>
      <c r="G744" s="51">
        <f t="shared" si="35"/>
        <v>2276025</v>
      </c>
      <c r="H744" s="128"/>
      <c r="I744" s="1"/>
    </row>
    <row r="745" spans="2:9" ht="36" x14ac:dyDescent="0.2">
      <c r="B745" s="63" t="s">
        <v>1469</v>
      </c>
      <c r="C745" s="65" t="s">
        <v>1470</v>
      </c>
      <c r="D745" s="47" t="s">
        <v>9</v>
      </c>
      <c r="E745" s="49">
        <v>1</v>
      </c>
      <c r="F745" s="50">
        <v>857395</v>
      </c>
      <c r="G745" s="51">
        <f t="shared" si="35"/>
        <v>857395</v>
      </c>
      <c r="H745" s="128"/>
      <c r="I745" s="1"/>
    </row>
    <row r="746" spans="2:9" ht="36" x14ac:dyDescent="0.2">
      <c r="B746" s="63" t="s">
        <v>1471</v>
      </c>
      <c r="C746" s="65" t="s">
        <v>1472</v>
      </c>
      <c r="D746" s="47" t="s">
        <v>262</v>
      </c>
      <c r="E746" s="49">
        <v>1</v>
      </c>
      <c r="F746" s="50">
        <v>960329</v>
      </c>
      <c r="G746" s="51">
        <f t="shared" si="35"/>
        <v>960329</v>
      </c>
      <c r="H746" s="128"/>
      <c r="I746" s="1"/>
    </row>
    <row r="747" spans="2:9" ht="36" x14ac:dyDescent="0.2">
      <c r="B747" s="63" t="s">
        <v>1473</v>
      </c>
      <c r="C747" s="65" t="s">
        <v>1474</v>
      </c>
      <c r="D747" s="47" t="s">
        <v>262</v>
      </c>
      <c r="E747" s="49">
        <v>1</v>
      </c>
      <c r="F747" s="50">
        <v>1006439</v>
      </c>
      <c r="G747" s="51">
        <f t="shared" si="35"/>
        <v>1006439</v>
      </c>
      <c r="H747" s="128"/>
      <c r="I747" s="1"/>
    </row>
    <row r="748" spans="2:9" ht="24" x14ac:dyDescent="0.2">
      <c r="B748" s="63" t="s">
        <v>1475</v>
      </c>
      <c r="C748" s="65" t="s">
        <v>1476</v>
      </c>
      <c r="D748" s="47" t="s">
        <v>262</v>
      </c>
      <c r="E748" s="49">
        <v>494</v>
      </c>
      <c r="F748" s="50">
        <v>26673</v>
      </c>
      <c r="G748" s="51">
        <f t="shared" si="35"/>
        <v>13176462</v>
      </c>
      <c r="H748" s="128"/>
      <c r="I748" s="1"/>
    </row>
    <row r="749" spans="2:9" ht="24" x14ac:dyDescent="0.2">
      <c r="B749" s="63" t="s">
        <v>1477</v>
      </c>
      <c r="C749" s="65" t="s">
        <v>1478</v>
      </c>
      <c r="D749" s="47" t="s">
        <v>262</v>
      </c>
      <c r="E749" s="49">
        <v>10</v>
      </c>
      <c r="F749" s="50">
        <v>54057</v>
      </c>
      <c r="G749" s="51">
        <f t="shared" si="35"/>
        <v>540570</v>
      </c>
      <c r="H749" s="128"/>
      <c r="I749" s="1"/>
    </row>
    <row r="750" spans="2:9" ht="24" x14ac:dyDescent="0.2">
      <c r="B750" s="63" t="s">
        <v>1479</v>
      </c>
      <c r="C750" s="65" t="s">
        <v>1480</v>
      </c>
      <c r="D750" s="47" t="s">
        <v>262</v>
      </c>
      <c r="E750" s="49">
        <v>3</v>
      </c>
      <c r="F750" s="50">
        <v>74534</v>
      </c>
      <c r="G750" s="51">
        <f t="shared" si="35"/>
        <v>223602</v>
      </c>
      <c r="H750" s="128"/>
      <c r="I750" s="1"/>
    </row>
    <row r="751" spans="2:9" ht="24" hidden="1" x14ac:dyDescent="0.2">
      <c r="B751" s="63" t="s">
        <v>1481</v>
      </c>
      <c r="C751" s="65" t="s">
        <v>1482</v>
      </c>
      <c r="D751" s="47" t="s">
        <v>9</v>
      </c>
      <c r="E751" s="49"/>
      <c r="F751" s="50">
        <v>115268</v>
      </c>
      <c r="G751" s="51">
        <f t="shared" si="35"/>
        <v>0</v>
      </c>
      <c r="H751" s="128"/>
      <c r="I751" s="1"/>
    </row>
    <row r="752" spans="2:9" ht="24" x14ac:dyDescent="0.2">
      <c r="B752" s="63" t="s">
        <v>1483</v>
      </c>
      <c r="C752" s="65" t="s">
        <v>1484</v>
      </c>
      <c r="D752" s="47" t="s">
        <v>262</v>
      </c>
      <c r="E752" s="49">
        <v>2</v>
      </c>
      <c r="F752" s="50">
        <v>133370</v>
      </c>
      <c r="G752" s="51">
        <f t="shared" si="35"/>
        <v>266740</v>
      </c>
      <c r="H752" s="128"/>
      <c r="I752" s="1"/>
    </row>
    <row r="753" spans="2:9" ht="24" hidden="1" x14ac:dyDescent="0.2">
      <c r="B753" s="63" t="s">
        <v>1485</v>
      </c>
      <c r="C753" s="65" t="s">
        <v>1486</v>
      </c>
      <c r="D753" s="47" t="s">
        <v>9</v>
      </c>
      <c r="E753" s="49"/>
      <c r="F753" s="50">
        <v>172855</v>
      </c>
      <c r="G753" s="51">
        <f t="shared" si="35"/>
        <v>0</v>
      </c>
      <c r="H753" s="128"/>
      <c r="I753" s="1"/>
    </row>
    <row r="754" spans="2:9" x14ac:dyDescent="0.2">
      <c r="B754" s="63" t="s">
        <v>1487</v>
      </c>
      <c r="C754" s="65" t="s">
        <v>1488</v>
      </c>
      <c r="D754" s="47" t="s">
        <v>262</v>
      </c>
      <c r="E754" s="49">
        <v>41</v>
      </c>
      <c r="F754" s="50">
        <v>272706</v>
      </c>
      <c r="G754" s="51">
        <f t="shared" si="35"/>
        <v>11180946</v>
      </c>
      <c r="H754" s="128"/>
      <c r="I754" s="1"/>
    </row>
    <row r="755" spans="2:9" x14ac:dyDescent="0.2">
      <c r="B755" s="63" t="s">
        <v>1489</v>
      </c>
      <c r="C755" s="65" t="s">
        <v>1490</v>
      </c>
      <c r="D755" s="47" t="s">
        <v>262</v>
      </c>
      <c r="E755" s="49">
        <v>1</v>
      </c>
      <c r="F755" s="50">
        <v>387819</v>
      </c>
      <c r="G755" s="51">
        <f t="shared" si="35"/>
        <v>387819</v>
      </c>
      <c r="H755" s="128"/>
      <c r="I755" s="1"/>
    </row>
    <row r="756" spans="2:9" x14ac:dyDescent="0.2">
      <c r="B756" s="63" t="s">
        <v>1491</v>
      </c>
      <c r="C756" s="65" t="s">
        <v>1492</v>
      </c>
      <c r="D756" s="47" t="s">
        <v>262</v>
      </c>
      <c r="E756" s="49">
        <v>1</v>
      </c>
      <c r="F756" s="50">
        <v>632514</v>
      </c>
      <c r="G756" s="51">
        <f t="shared" si="35"/>
        <v>632514</v>
      </c>
      <c r="H756" s="128"/>
      <c r="I756" s="1"/>
    </row>
    <row r="757" spans="2:9" hidden="1" x14ac:dyDescent="0.2">
      <c r="B757" s="63" t="s">
        <v>1493</v>
      </c>
      <c r="C757" s="65" t="s">
        <v>1494</v>
      </c>
      <c r="D757" s="47" t="s">
        <v>9</v>
      </c>
      <c r="E757" s="49"/>
      <c r="F757" s="50">
        <v>1341603</v>
      </c>
      <c r="G757" s="51">
        <f t="shared" si="35"/>
        <v>0</v>
      </c>
      <c r="H757" s="128"/>
      <c r="I757" s="1"/>
    </row>
    <row r="758" spans="2:9" hidden="1" x14ac:dyDescent="0.2">
      <c r="B758" s="63" t="s">
        <v>1495</v>
      </c>
      <c r="C758" s="65" t="s">
        <v>1496</v>
      </c>
      <c r="D758" s="47" t="s">
        <v>9</v>
      </c>
      <c r="E758" s="49"/>
      <c r="F758" s="50">
        <v>2502637</v>
      </c>
      <c r="G758" s="51">
        <f t="shared" si="35"/>
        <v>0</v>
      </c>
      <c r="H758" s="128"/>
      <c r="I758" s="1"/>
    </row>
    <row r="759" spans="2:9" hidden="1" x14ac:dyDescent="0.2">
      <c r="B759" s="63" t="s">
        <v>1497</v>
      </c>
      <c r="C759" s="65" t="s">
        <v>1498</v>
      </c>
      <c r="D759" s="47" t="s">
        <v>9</v>
      </c>
      <c r="E759" s="49"/>
      <c r="F759" s="50">
        <v>3296609</v>
      </c>
      <c r="G759" s="51">
        <f t="shared" si="35"/>
        <v>0</v>
      </c>
      <c r="H759" s="128"/>
      <c r="I759" s="1"/>
    </row>
    <row r="760" spans="2:9" hidden="1" x14ac:dyDescent="0.2">
      <c r="B760" s="63" t="s">
        <v>1499</v>
      </c>
      <c r="C760" s="65" t="s">
        <v>1500</v>
      </c>
      <c r="D760" s="47" t="s">
        <v>9</v>
      </c>
      <c r="E760" s="49"/>
      <c r="F760" s="50">
        <v>32049</v>
      </c>
      <c r="G760" s="51">
        <f t="shared" si="35"/>
        <v>0</v>
      </c>
      <c r="H760" s="128"/>
      <c r="I760" s="1"/>
    </row>
    <row r="761" spans="2:9" hidden="1" x14ac:dyDescent="0.2">
      <c r="B761" s="63" t="s">
        <v>1501</v>
      </c>
      <c r="C761" s="65" t="s">
        <v>1502</v>
      </c>
      <c r="D761" s="47" t="s">
        <v>9</v>
      </c>
      <c r="E761" s="49"/>
      <c r="F761" s="50">
        <v>58446</v>
      </c>
      <c r="G761" s="51">
        <f t="shared" si="35"/>
        <v>0</v>
      </c>
      <c r="H761" s="128"/>
      <c r="I761" s="1"/>
    </row>
    <row r="762" spans="2:9" hidden="1" x14ac:dyDescent="0.2">
      <c r="B762" s="63" t="s">
        <v>1503</v>
      </c>
      <c r="C762" s="65" t="s">
        <v>1504</v>
      </c>
      <c r="D762" s="47" t="s">
        <v>9</v>
      </c>
      <c r="E762" s="49"/>
      <c r="F762" s="50">
        <v>100171</v>
      </c>
      <c r="G762" s="51">
        <f t="shared" si="35"/>
        <v>0</v>
      </c>
      <c r="H762" s="128"/>
      <c r="I762" s="1"/>
    </row>
    <row r="763" spans="2:9" x14ac:dyDescent="0.2">
      <c r="B763" s="63" t="s">
        <v>1505</v>
      </c>
      <c r="C763" s="65" t="s">
        <v>1506</v>
      </c>
      <c r="D763" s="47" t="s">
        <v>262</v>
      </c>
      <c r="E763" s="49">
        <v>1</v>
      </c>
      <c r="F763" s="50">
        <v>25233939</v>
      </c>
      <c r="G763" s="51">
        <f t="shared" si="35"/>
        <v>25233939</v>
      </c>
      <c r="H763" s="128"/>
      <c r="I763" s="1"/>
    </row>
    <row r="764" spans="2:9" x14ac:dyDescent="0.2">
      <c r="B764" s="63" t="s">
        <v>1507</v>
      </c>
      <c r="C764" s="65" t="s">
        <v>1508</v>
      </c>
      <c r="D764" s="47" t="s">
        <v>262</v>
      </c>
      <c r="E764" s="49">
        <v>1</v>
      </c>
      <c r="F764" s="50">
        <v>11065869</v>
      </c>
      <c r="G764" s="51">
        <f t="shared" si="35"/>
        <v>11065869</v>
      </c>
      <c r="H764" s="128"/>
      <c r="I764" s="1"/>
    </row>
    <row r="765" spans="2:9" x14ac:dyDescent="0.2">
      <c r="B765" s="63" t="s">
        <v>1509</v>
      </c>
      <c r="C765" s="65" t="s">
        <v>1510</v>
      </c>
      <c r="D765" s="47" t="s">
        <v>262</v>
      </c>
      <c r="E765" s="49">
        <v>1</v>
      </c>
      <c r="F765" s="50">
        <v>11905648</v>
      </c>
      <c r="G765" s="51">
        <f t="shared" si="35"/>
        <v>11905648</v>
      </c>
      <c r="H765" s="128"/>
      <c r="I765" s="1"/>
    </row>
    <row r="766" spans="2:9" x14ac:dyDescent="0.2">
      <c r="B766" s="63" t="s">
        <v>1511</v>
      </c>
      <c r="C766" s="65" t="s">
        <v>1512</v>
      </c>
      <c r="D766" s="47" t="s">
        <v>262</v>
      </c>
      <c r="E766" s="49">
        <v>1</v>
      </c>
      <c r="F766" s="50">
        <v>9731173</v>
      </c>
      <c r="G766" s="51">
        <f t="shared" si="35"/>
        <v>9731173</v>
      </c>
      <c r="H766" s="128"/>
      <c r="I766" s="1"/>
    </row>
    <row r="767" spans="2:9" x14ac:dyDescent="0.2">
      <c r="B767" s="63" t="s">
        <v>1513</v>
      </c>
      <c r="C767" s="65" t="s">
        <v>1514</v>
      </c>
      <c r="D767" s="47" t="s">
        <v>262</v>
      </c>
      <c r="E767" s="49">
        <v>1</v>
      </c>
      <c r="F767" s="50">
        <v>11777272</v>
      </c>
      <c r="G767" s="51">
        <f t="shared" si="35"/>
        <v>11777272</v>
      </c>
      <c r="H767" s="128"/>
      <c r="I767" s="1"/>
    </row>
    <row r="768" spans="2:9" x14ac:dyDescent="0.2">
      <c r="B768" s="63" t="s">
        <v>1515</v>
      </c>
      <c r="C768" s="65" t="s">
        <v>1516</v>
      </c>
      <c r="D768" s="47" t="s">
        <v>262</v>
      </c>
      <c r="E768" s="49">
        <v>1</v>
      </c>
      <c r="F768" s="50">
        <v>9335700</v>
      </c>
      <c r="G768" s="51">
        <f t="shared" si="35"/>
        <v>9335700</v>
      </c>
      <c r="H768" s="128"/>
      <c r="I768" s="1"/>
    </row>
    <row r="769" spans="2:9" x14ac:dyDescent="0.2">
      <c r="B769" s="63" t="s">
        <v>1517</v>
      </c>
      <c r="C769" s="65" t="s">
        <v>1518</v>
      </c>
      <c r="D769" s="47" t="s">
        <v>262</v>
      </c>
      <c r="E769" s="49">
        <v>1</v>
      </c>
      <c r="F769" s="50">
        <v>8348112</v>
      </c>
      <c r="G769" s="51">
        <f t="shared" si="35"/>
        <v>8348112</v>
      </c>
      <c r="H769" s="128"/>
      <c r="I769" s="1"/>
    </row>
    <row r="770" spans="2:9" x14ac:dyDescent="0.2">
      <c r="B770" s="63" t="s">
        <v>1519</v>
      </c>
      <c r="C770" s="65" t="s">
        <v>1520</v>
      </c>
      <c r="D770" s="47" t="s">
        <v>262</v>
      </c>
      <c r="E770" s="49">
        <v>1</v>
      </c>
      <c r="F770" s="50">
        <v>5765597</v>
      </c>
      <c r="G770" s="51">
        <f t="shared" si="35"/>
        <v>5765597</v>
      </c>
      <c r="H770" s="128"/>
      <c r="I770" s="1"/>
    </row>
    <row r="771" spans="2:9" x14ac:dyDescent="0.2">
      <c r="B771" s="63" t="s">
        <v>1521</v>
      </c>
      <c r="C771" s="65" t="s">
        <v>1522</v>
      </c>
      <c r="D771" s="47" t="s">
        <v>262</v>
      </c>
      <c r="E771" s="49">
        <v>1</v>
      </c>
      <c r="F771" s="50">
        <v>14452147</v>
      </c>
      <c r="G771" s="51">
        <f t="shared" si="35"/>
        <v>14452147</v>
      </c>
      <c r="H771" s="128"/>
      <c r="I771" s="1"/>
    </row>
    <row r="772" spans="2:9" x14ac:dyDescent="0.2">
      <c r="B772" s="63" t="s">
        <v>1523</v>
      </c>
      <c r="C772" s="65" t="s">
        <v>1524</v>
      </c>
      <c r="D772" s="47" t="s">
        <v>262</v>
      </c>
      <c r="E772" s="49">
        <v>1</v>
      </c>
      <c r="F772" s="50">
        <v>6817219</v>
      </c>
      <c r="G772" s="51">
        <f t="shared" si="35"/>
        <v>6817219</v>
      </c>
      <c r="H772" s="128"/>
      <c r="I772" s="1"/>
    </row>
    <row r="773" spans="2:9" x14ac:dyDescent="0.2">
      <c r="B773" s="63" t="s">
        <v>1525</v>
      </c>
      <c r="C773" s="65" t="s">
        <v>1526</v>
      </c>
      <c r="D773" s="47" t="s">
        <v>262</v>
      </c>
      <c r="E773" s="49">
        <v>1</v>
      </c>
      <c r="F773" s="50">
        <v>8228917</v>
      </c>
      <c r="G773" s="51">
        <f t="shared" si="35"/>
        <v>8228917</v>
      </c>
      <c r="H773" s="128"/>
      <c r="I773" s="1"/>
    </row>
    <row r="774" spans="2:9" x14ac:dyDescent="0.2">
      <c r="B774" s="63" t="s">
        <v>1527</v>
      </c>
      <c r="C774" s="65" t="s">
        <v>1528</v>
      </c>
      <c r="D774" s="47" t="s">
        <v>262</v>
      </c>
      <c r="E774" s="49">
        <v>1</v>
      </c>
      <c r="F774" s="50">
        <v>6625111</v>
      </c>
      <c r="G774" s="51">
        <f t="shared" si="35"/>
        <v>6625111</v>
      </c>
      <c r="H774" s="128"/>
      <c r="I774" s="1"/>
    </row>
    <row r="775" spans="2:9" ht="36" x14ac:dyDescent="0.2">
      <c r="B775" s="63" t="s">
        <v>1529</v>
      </c>
      <c r="C775" s="65" t="s">
        <v>1530</v>
      </c>
      <c r="D775" s="47" t="s">
        <v>262</v>
      </c>
      <c r="E775" s="49">
        <v>2</v>
      </c>
      <c r="F775" s="50">
        <v>224900</v>
      </c>
      <c r="G775" s="51">
        <f t="shared" si="35"/>
        <v>449800</v>
      </c>
      <c r="H775" s="128"/>
      <c r="I775" s="1"/>
    </row>
    <row r="776" spans="2:9" ht="36" x14ac:dyDescent="0.2">
      <c r="B776" s="63" t="s">
        <v>1531</v>
      </c>
      <c r="C776" s="65" t="s">
        <v>1532</v>
      </c>
      <c r="D776" s="47" t="s">
        <v>262</v>
      </c>
      <c r="E776" s="49">
        <v>5</v>
      </c>
      <c r="F776" s="50">
        <v>273286</v>
      </c>
      <c r="G776" s="51">
        <f t="shared" si="35"/>
        <v>1366430</v>
      </c>
      <c r="H776" s="128"/>
      <c r="I776" s="1"/>
    </row>
    <row r="777" spans="2:9" ht="36" x14ac:dyDescent="0.2">
      <c r="B777" s="63" t="s">
        <v>1533</v>
      </c>
      <c r="C777" s="65" t="s">
        <v>1534</v>
      </c>
      <c r="D777" s="47" t="s">
        <v>262</v>
      </c>
      <c r="E777" s="49">
        <v>2</v>
      </c>
      <c r="F777" s="50">
        <v>352050</v>
      </c>
      <c r="G777" s="51">
        <f t="shared" si="35"/>
        <v>704100</v>
      </c>
      <c r="H777" s="128"/>
      <c r="I777" s="1"/>
    </row>
    <row r="778" spans="2:9" ht="24" x14ac:dyDescent="0.2">
      <c r="B778" s="63" t="s">
        <v>1535</v>
      </c>
      <c r="C778" s="65" t="s">
        <v>1536</v>
      </c>
      <c r="D778" s="47" t="s">
        <v>262</v>
      </c>
      <c r="E778" s="49">
        <v>1</v>
      </c>
      <c r="F778" s="50">
        <v>410201</v>
      </c>
      <c r="G778" s="51">
        <f t="shared" si="35"/>
        <v>410201</v>
      </c>
      <c r="H778" s="128"/>
      <c r="I778" s="1"/>
    </row>
    <row r="779" spans="2:9" x14ac:dyDescent="0.2">
      <c r="B779" s="63" t="s">
        <v>1537</v>
      </c>
      <c r="C779" s="65" t="s">
        <v>1538</v>
      </c>
      <c r="D779" s="47" t="s">
        <v>262</v>
      </c>
      <c r="E779" s="49">
        <v>4</v>
      </c>
      <c r="F779" s="50">
        <v>551699</v>
      </c>
      <c r="G779" s="51">
        <f t="shared" si="35"/>
        <v>2206796</v>
      </c>
      <c r="H779" s="128"/>
      <c r="I779" s="1"/>
    </row>
    <row r="780" spans="2:9" hidden="1" x14ac:dyDescent="0.2">
      <c r="B780" s="84" t="s">
        <v>1539</v>
      </c>
      <c r="C780" s="112" t="s">
        <v>1540</v>
      </c>
      <c r="D780" s="85"/>
      <c r="E780" s="49"/>
      <c r="F780" s="50">
        <v>0</v>
      </c>
      <c r="G780" s="51">
        <f t="shared" si="35"/>
        <v>0</v>
      </c>
      <c r="H780" s="128"/>
      <c r="I780" s="1"/>
    </row>
    <row r="781" spans="2:9" hidden="1" x14ac:dyDescent="0.2">
      <c r="B781" s="63" t="s">
        <v>1541</v>
      </c>
      <c r="C781" s="65" t="s">
        <v>1542</v>
      </c>
      <c r="D781" s="47" t="s">
        <v>9</v>
      </c>
      <c r="E781" s="49"/>
      <c r="F781" s="50">
        <v>778998</v>
      </c>
      <c r="G781" s="51">
        <f t="shared" si="35"/>
        <v>0</v>
      </c>
      <c r="H781" s="128"/>
      <c r="I781" s="1"/>
    </row>
    <row r="782" spans="2:9" hidden="1" x14ac:dyDescent="0.2">
      <c r="B782" s="63" t="s">
        <v>1543</v>
      </c>
      <c r="C782" s="65" t="s">
        <v>1544</v>
      </c>
      <c r="D782" s="47" t="s">
        <v>9</v>
      </c>
      <c r="E782" s="49"/>
      <c r="F782" s="50">
        <v>16923</v>
      </c>
      <c r="G782" s="51">
        <f t="shared" si="35"/>
        <v>0</v>
      </c>
      <c r="H782" s="128"/>
      <c r="I782" s="1"/>
    </row>
    <row r="783" spans="2:9" hidden="1" x14ac:dyDescent="0.2">
      <c r="B783" s="63" t="s">
        <v>1545</v>
      </c>
      <c r="C783" s="65" t="s">
        <v>1546</v>
      </c>
      <c r="D783" s="47" t="s">
        <v>152</v>
      </c>
      <c r="E783" s="49"/>
      <c r="F783" s="50">
        <v>3077</v>
      </c>
      <c r="G783" s="51">
        <f t="shared" si="35"/>
        <v>0</v>
      </c>
      <c r="H783" s="128"/>
      <c r="I783" s="1"/>
    </row>
    <row r="784" spans="2:9" ht="24" hidden="1" x14ac:dyDescent="0.2">
      <c r="B784" s="63" t="s">
        <v>1547</v>
      </c>
      <c r="C784" s="65" t="s">
        <v>1548</v>
      </c>
      <c r="D784" s="47" t="s">
        <v>9</v>
      </c>
      <c r="E784" s="49"/>
      <c r="F784" s="50">
        <v>115697</v>
      </c>
      <c r="G784" s="51">
        <f t="shared" si="35"/>
        <v>0</v>
      </c>
      <c r="H784" s="128"/>
      <c r="I784" s="1"/>
    </row>
    <row r="785" spans="2:9" hidden="1" x14ac:dyDescent="0.2">
      <c r="B785" s="63" t="s">
        <v>1549</v>
      </c>
      <c r="C785" s="65" t="s">
        <v>1550</v>
      </c>
      <c r="D785" s="47" t="s">
        <v>9</v>
      </c>
      <c r="E785" s="49"/>
      <c r="F785" s="50">
        <v>189917</v>
      </c>
      <c r="G785" s="51">
        <f t="shared" si="35"/>
        <v>0</v>
      </c>
      <c r="H785" s="128"/>
      <c r="I785" s="1"/>
    </row>
    <row r="786" spans="2:9" x14ac:dyDescent="0.2">
      <c r="B786" s="66" t="s">
        <v>1551</v>
      </c>
      <c r="C786" s="113" t="s">
        <v>1552</v>
      </c>
      <c r="D786" s="53"/>
      <c r="E786" s="44">
        <v>0</v>
      </c>
      <c r="F786" s="54"/>
      <c r="G786" s="55"/>
      <c r="H786" s="128"/>
      <c r="I786" s="1"/>
    </row>
    <row r="787" spans="2:9" ht="24" hidden="1" x14ac:dyDescent="0.2">
      <c r="B787" s="63" t="s">
        <v>1553</v>
      </c>
      <c r="C787" s="65" t="s">
        <v>1554</v>
      </c>
      <c r="D787" s="47" t="s">
        <v>152</v>
      </c>
      <c r="E787" s="49"/>
      <c r="F787" s="50">
        <v>5654</v>
      </c>
      <c r="G787" s="51">
        <f t="shared" ref="G787:G826" si="36">+ROUND(F787*E787,0)</f>
        <v>0</v>
      </c>
      <c r="H787" s="128"/>
      <c r="I787" s="1"/>
    </row>
    <row r="788" spans="2:9" ht="24" x14ac:dyDescent="0.2">
      <c r="B788" s="63" t="s">
        <v>1555</v>
      </c>
      <c r="C788" s="108" t="s">
        <v>1556</v>
      </c>
      <c r="D788" s="107" t="s">
        <v>152</v>
      </c>
      <c r="E788" s="49">
        <v>12505</v>
      </c>
      <c r="F788" s="50">
        <v>9368</v>
      </c>
      <c r="G788" s="51">
        <f t="shared" si="36"/>
        <v>117146840</v>
      </c>
      <c r="H788" s="128"/>
      <c r="I788" s="1"/>
    </row>
    <row r="789" spans="2:9" x14ac:dyDescent="0.2">
      <c r="B789" s="63" t="s">
        <v>1557</v>
      </c>
      <c r="C789" s="224" t="s">
        <v>1558</v>
      </c>
      <c r="D789" s="225" t="s">
        <v>152</v>
      </c>
      <c r="E789" s="49">
        <v>612</v>
      </c>
      <c r="F789" s="50">
        <v>45754</v>
      </c>
      <c r="G789" s="51">
        <f t="shared" si="36"/>
        <v>28001448</v>
      </c>
      <c r="H789" s="128"/>
      <c r="I789" s="1"/>
    </row>
    <row r="790" spans="2:9" hidden="1" x14ac:dyDescent="0.2">
      <c r="B790" s="63" t="s">
        <v>1559</v>
      </c>
      <c r="C790" s="65" t="s">
        <v>1560</v>
      </c>
      <c r="D790" s="47" t="s">
        <v>9</v>
      </c>
      <c r="E790" s="49"/>
      <c r="F790" s="50">
        <v>20439</v>
      </c>
      <c r="G790" s="51">
        <f t="shared" si="36"/>
        <v>0</v>
      </c>
      <c r="H790" s="128"/>
      <c r="I790" s="1"/>
    </row>
    <row r="791" spans="2:9" x14ac:dyDescent="0.2">
      <c r="B791" s="63" t="s">
        <v>1561</v>
      </c>
      <c r="C791" s="65" t="s">
        <v>1562</v>
      </c>
      <c r="D791" s="47" t="s">
        <v>262</v>
      </c>
      <c r="E791" s="49">
        <v>500</v>
      </c>
      <c r="F791" s="50">
        <v>32399</v>
      </c>
      <c r="G791" s="51">
        <f t="shared" si="36"/>
        <v>16199500</v>
      </c>
      <c r="H791" s="128"/>
      <c r="I791" s="1"/>
    </row>
    <row r="792" spans="2:9" ht="48" hidden="1" x14ac:dyDescent="0.2">
      <c r="B792" s="63" t="s">
        <v>1563</v>
      </c>
      <c r="C792" s="65" t="s">
        <v>1564</v>
      </c>
      <c r="D792" s="47" t="s">
        <v>9</v>
      </c>
      <c r="E792" s="49"/>
      <c r="F792" s="50">
        <v>100719</v>
      </c>
      <c r="G792" s="51">
        <f t="shared" si="36"/>
        <v>0</v>
      </c>
      <c r="H792" s="128"/>
      <c r="I792" s="1"/>
    </row>
    <row r="793" spans="2:9" s="127" customFormat="1" ht="48" hidden="1" x14ac:dyDescent="0.2">
      <c r="B793" s="63" t="s">
        <v>1565</v>
      </c>
      <c r="C793" s="65" t="s">
        <v>1566</v>
      </c>
      <c r="D793" s="47" t="s">
        <v>9</v>
      </c>
      <c r="E793" s="49"/>
      <c r="F793" s="50">
        <v>139883</v>
      </c>
      <c r="G793" s="51">
        <f t="shared" si="36"/>
        <v>0</v>
      </c>
      <c r="H793" s="128"/>
    </row>
    <row r="794" spans="2:9" ht="48" x14ac:dyDescent="0.2">
      <c r="B794" s="63" t="s">
        <v>1567</v>
      </c>
      <c r="C794" s="65" t="s">
        <v>1568</v>
      </c>
      <c r="D794" s="47" t="s">
        <v>9</v>
      </c>
      <c r="E794" s="49">
        <v>217</v>
      </c>
      <c r="F794" s="50">
        <v>175548</v>
      </c>
      <c r="G794" s="51">
        <f t="shared" si="36"/>
        <v>38093916</v>
      </c>
      <c r="H794" s="128"/>
      <c r="I794" s="1"/>
    </row>
    <row r="795" spans="2:9" x14ac:dyDescent="0.2">
      <c r="B795" s="63" t="s">
        <v>1569</v>
      </c>
      <c r="C795" s="65" t="s">
        <v>1570</v>
      </c>
      <c r="D795" s="47" t="s">
        <v>262</v>
      </c>
      <c r="E795" s="49">
        <v>20</v>
      </c>
      <c r="F795" s="50">
        <v>567088</v>
      </c>
      <c r="G795" s="51">
        <f t="shared" si="36"/>
        <v>11341760</v>
      </c>
      <c r="H795" s="128"/>
      <c r="I795" s="1"/>
    </row>
    <row r="796" spans="2:9" hidden="1" x14ac:dyDescent="0.2">
      <c r="B796" s="63" t="s">
        <v>1571</v>
      </c>
      <c r="C796" s="65" t="s">
        <v>1572</v>
      </c>
      <c r="D796" s="47" t="s">
        <v>9</v>
      </c>
      <c r="E796" s="49"/>
      <c r="F796" s="50">
        <v>1055784</v>
      </c>
      <c r="G796" s="51">
        <f t="shared" si="36"/>
        <v>0</v>
      </c>
      <c r="H796" s="128"/>
      <c r="I796" s="1"/>
    </row>
    <row r="797" spans="2:9" ht="36" x14ac:dyDescent="0.2">
      <c r="B797" s="63" t="s">
        <v>1573</v>
      </c>
      <c r="C797" s="65" t="s">
        <v>1574</v>
      </c>
      <c r="D797" s="47" t="s">
        <v>262</v>
      </c>
      <c r="E797" s="49">
        <v>31</v>
      </c>
      <c r="F797" s="50">
        <v>1383026</v>
      </c>
      <c r="G797" s="51">
        <f t="shared" si="36"/>
        <v>42873806</v>
      </c>
      <c r="H797" s="128"/>
      <c r="I797" s="1"/>
    </row>
    <row r="798" spans="2:9" ht="48" hidden="1" x14ac:dyDescent="0.2">
      <c r="B798" s="63" t="s">
        <v>1575</v>
      </c>
      <c r="C798" s="65" t="s">
        <v>1576</v>
      </c>
      <c r="D798" s="47" t="s">
        <v>9</v>
      </c>
      <c r="E798" s="49"/>
      <c r="F798" s="50">
        <v>88755</v>
      </c>
      <c r="G798" s="51">
        <f t="shared" si="36"/>
        <v>0</v>
      </c>
      <c r="H798" s="128"/>
      <c r="I798" s="1"/>
    </row>
    <row r="799" spans="2:9" ht="36" x14ac:dyDescent="0.2">
      <c r="B799" s="63" t="s">
        <v>1577</v>
      </c>
      <c r="C799" s="65" t="s">
        <v>1578</v>
      </c>
      <c r="D799" s="47" t="s">
        <v>262</v>
      </c>
      <c r="E799" s="49">
        <v>253</v>
      </c>
      <c r="F799" s="50">
        <v>193813</v>
      </c>
      <c r="G799" s="51">
        <f t="shared" si="36"/>
        <v>49034689</v>
      </c>
      <c r="H799" s="128"/>
      <c r="I799" s="1"/>
    </row>
    <row r="800" spans="2:9" hidden="1" x14ac:dyDescent="0.2">
      <c r="B800" s="63" t="s">
        <v>1579</v>
      </c>
      <c r="C800" s="65" t="s">
        <v>1580</v>
      </c>
      <c r="D800" s="47" t="s">
        <v>9</v>
      </c>
      <c r="E800" s="49"/>
      <c r="F800" s="50">
        <v>780936</v>
      </c>
      <c r="G800" s="51">
        <f t="shared" si="36"/>
        <v>0</v>
      </c>
      <c r="H800" s="128"/>
      <c r="I800" s="1"/>
    </row>
    <row r="801" spans="2:9" ht="24" hidden="1" x14ac:dyDescent="0.2">
      <c r="B801" s="63" t="s">
        <v>1581</v>
      </c>
      <c r="C801" s="65" t="s">
        <v>1582</v>
      </c>
      <c r="D801" s="47" t="s">
        <v>9</v>
      </c>
      <c r="E801" s="49"/>
      <c r="F801" s="50">
        <v>1347429</v>
      </c>
      <c r="G801" s="51">
        <f t="shared" si="36"/>
        <v>0</v>
      </c>
      <c r="H801" s="128"/>
      <c r="I801" s="1"/>
    </row>
    <row r="802" spans="2:9" ht="36" hidden="1" x14ac:dyDescent="0.2">
      <c r="B802" s="63" t="s">
        <v>1583</v>
      </c>
      <c r="C802" s="106" t="s">
        <v>1584</v>
      </c>
      <c r="D802" s="107" t="s">
        <v>9</v>
      </c>
      <c r="E802" s="49"/>
      <c r="F802" s="50">
        <v>1117996</v>
      </c>
      <c r="G802" s="51">
        <f t="shared" si="36"/>
        <v>0</v>
      </c>
      <c r="H802" s="128"/>
      <c r="I802" s="1"/>
    </row>
    <row r="803" spans="2:9" ht="36" hidden="1" x14ac:dyDescent="0.2">
      <c r="B803" s="63" t="s">
        <v>1585</v>
      </c>
      <c r="C803" s="106" t="s">
        <v>1586</v>
      </c>
      <c r="D803" s="107" t="s">
        <v>9</v>
      </c>
      <c r="E803" s="49"/>
      <c r="F803" s="50">
        <v>1183987</v>
      </c>
      <c r="G803" s="51">
        <f t="shared" si="36"/>
        <v>0</v>
      </c>
      <c r="H803" s="128"/>
      <c r="I803" s="1"/>
    </row>
    <row r="804" spans="2:9" x14ac:dyDescent="0.2">
      <c r="B804" s="63" t="s">
        <v>1587</v>
      </c>
      <c r="C804" s="65" t="s">
        <v>1588</v>
      </c>
      <c r="D804" s="47" t="s">
        <v>262</v>
      </c>
      <c r="E804" s="49">
        <v>14</v>
      </c>
      <c r="F804" s="50">
        <v>3227195</v>
      </c>
      <c r="G804" s="51">
        <f t="shared" si="36"/>
        <v>45180730</v>
      </c>
      <c r="H804" s="128"/>
      <c r="I804" s="1"/>
    </row>
    <row r="805" spans="2:9" hidden="1" x14ac:dyDescent="0.2">
      <c r="B805" s="63" t="s">
        <v>1589</v>
      </c>
      <c r="C805" s="65" t="s">
        <v>1590</v>
      </c>
      <c r="D805" s="47" t="s">
        <v>9</v>
      </c>
      <c r="E805" s="49"/>
      <c r="F805" s="50">
        <v>5702083</v>
      </c>
      <c r="G805" s="51">
        <f t="shared" si="36"/>
        <v>0</v>
      </c>
      <c r="H805" s="128"/>
      <c r="I805" s="1"/>
    </row>
    <row r="806" spans="2:9" hidden="1" x14ac:dyDescent="0.2">
      <c r="B806" s="63" t="s">
        <v>1591</v>
      </c>
      <c r="C806" s="65" t="s">
        <v>1592</v>
      </c>
      <c r="D806" s="47" t="s">
        <v>9</v>
      </c>
      <c r="E806" s="49"/>
      <c r="F806" s="50">
        <v>1901972</v>
      </c>
      <c r="G806" s="51">
        <f t="shared" si="36"/>
        <v>0</v>
      </c>
      <c r="H806" s="128"/>
      <c r="I806" s="1"/>
    </row>
    <row r="807" spans="2:9" hidden="1" x14ac:dyDescent="0.2">
      <c r="B807" s="63" t="s">
        <v>1593</v>
      </c>
      <c r="C807" s="65" t="s">
        <v>1594</v>
      </c>
      <c r="D807" s="47" t="s">
        <v>9</v>
      </c>
      <c r="E807" s="49"/>
      <c r="F807" s="50">
        <v>3049939</v>
      </c>
      <c r="G807" s="51">
        <f t="shared" si="36"/>
        <v>0</v>
      </c>
      <c r="H807" s="128"/>
      <c r="I807" s="1"/>
    </row>
    <row r="808" spans="2:9" hidden="1" x14ac:dyDescent="0.2">
      <c r="B808" s="63" t="s">
        <v>1595</v>
      </c>
      <c r="C808" s="65" t="s">
        <v>1596</v>
      </c>
      <c r="D808" s="47" t="s">
        <v>9</v>
      </c>
      <c r="E808" s="49"/>
      <c r="F808" s="50">
        <v>3514377</v>
      </c>
      <c r="G808" s="51">
        <f t="shared" si="36"/>
        <v>0</v>
      </c>
      <c r="H808" s="128"/>
      <c r="I808" s="1"/>
    </row>
    <row r="809" spans="2:9" ht="36" hidden="1" x14ac:dyDescent="0.2">
      <c r="B809" s="63" t="s">
        <v>1597</v>
      </c>
      <c r="C809" s="106" t="s">
        <v>1598</v>
      </c>
      <c r="D809" s="107" t="s">
        <v>9</v>
      </c>
      <c r="E809" s="49"/>
      <c r="F809" s="50">
        <v>10751</v>
      </c>
      <c r="G809" s="51">
        <f t="shared" si="36"/>
        <v>0</v>
      </c>
      <c r="H809" s="128"/>
      <c r="I809" s="1"/>
    </row>
    <row r="810" spans="2:9" ht="36" x14ac:dyDescent="0.2">
      <c r="B810" s="63" t="s">
        <v>1599</v>
      </c>
      <c r="C810" s="108" t="s">
        <v>1600</v>
      </c>
      <c r="D810" s="47" t="s">
        <v>262</v>
      </c>
      <c r="E810" s="49">
        <v>1</v>
      </c>
      <c r="F810" s="50">
        <v>4683992</v>
      </c>
      <c r="G810" s="51">
        <f t="shared" si="36"/>
        <v>4683992</v>
      </c>
      <c r="H810" s="128"/>
      <c r="I810" s="1"/>
    </row>
    <row r="811" spans="2:9" ht="36" x14ac:dyDescent="0.2">
      <c r="B811" s="63" t="s">
        <v>1601</v>
      </c>
      <c r="C811" s="108" t="s">
        <v>1602</v>
      </c>
      <c r="D811" s="47" t="s">
        <v>262</v>
      </c>
      <c r="E811" s="49">
        <v>1</v>
      </c>
      <c r="F811" s="50">
        <v>2839923</v>
      </c>
      <c r="G811" s="51">
        <f t="shared" si="36"/>
        <v>2839923</v>
      </c>
      <c r="H811" s="128"/>
      <c r="I811" s="1"/>
    </row>
    <row r="812" spans="2:9" x14ac:dyDescent="0.2">
      <c r="B812" s="63" t="s">
        <v>1603</v>
      </c>
      <c r="C812" s="108" t="s">
        <v>1604</v>
      </c>
      <c r="D812" s="47" t="s">
        <v>262</v>
      </c>
      <c r="E812" s="49">
        <v>14</v>
      </c>
      <c r="F812" s="50">
        <v>2197452</v>
      </c>
      <c r="G812" s="51">
        <f t="shared" si="36"/>
        <v>30764328</v>
      </c>
      <c r="H812" s="128"/>
      <c r="I812" s="1"/>
    </row>
    <row r="813" spans="2:9" x14ac:dyDescent="0.2">
      <c r="B813" s="63" t="s">
        <v>1605</v>
      </c>
      <c r="C813" s="65" t="s">
        <v>1606</v>
      </c>
      <c r="D813" s="47" t="s">
        <v>262</v>
      </c>
      <c r="E813" s="49">
        <v>500</v>
      </c>
      <c r="F813" s="50">
        <v>26590</v>
      </c>
      <c r="G813" s="51">
        <f t="shared" si="36"/>
        <v>13295000</v>
      </c>
      <c r="H813" s="128"/>
      <c r="I813" s="1"/>
    </row>
    <row r="814" spans="2:9" x14ac:dyDescent="0.2">
      <c r="B814" s="63" t="s">
        <v>1607</v>
      </c>
      <c r="C814" s="108" t="s">
        <v>1608</v>
      </c>
      <c r="D814" s="47" t="s">
        <v>262</v>
      </c>
      <c r="E814" s="49">
        <v>5</v>
      </c>
      <c r="F814" s="50">
        <v>70478</v>
      </c>
      <c r="G814" s="51">
        <f t="shared" si="36"/>
        <v>352390</v>
      </c>
      <c r="H814" s="128"/>
      <c r="I814" s="1"/>
    </row>
    <row r="815" spans="2:9" x14ac:dyDescent="0.2">
      <c r="B815" s="63" t="s">
        <v>1609</v>
      </c>
      <c r="C815" s="108" t="s">
        <v>1610</v>
      </c>
      <c r="D815" s="47" t="s">
        <v>262</v>
      </c>
      <c r="E815" s="49">
        <v>2</v>
      </c>
      <c r="F815" s="50">
        <v>99562</v>
      </c>
      <c r="G815" s="51">
        <f t="shared" si="36"/>
        <v>199124</v>
      </c>
      <c r="H815" s="128"/>
      <c r="I815" s="1"/>
    </row>
    <row r="816" spans="2:9" x14ac:dyDescent="0.2">
      <c r="B816" s="63" t="s">
        <v>1611</v>
      </c>
      <c r="C816" s="108" t="s">
        <v>1612</v>
      </c>
      <c r="D816" s="47" t="s">
        <v>262</v>
      </c>
      <c r="E816" s="49">
        <v>14</v>
      </c>
      <c r="F816" s="50">
        <v>119874</v>
      </c>
      <c r="G816" s="51">
        <f t="shared" si="36"/>
        <v>1678236</v>
      </c>
      <c r="H816" s="128"/>
      <c r="I816" s="1"/>
    </row>
    <row r="817" spans="2:9" ht="36" x14ac:dyDescent="0.2">
      <c r="B817" s="63" t="s">
        <v>1613</v>
      </c>
      <c r="C817" s="108" t="s">
        <v>1614</v>
      </c>
      <c r="D817" s="47" t="s">
        <v>9</v>
      </c>
      <c r="E817" s="49">
        <v>16</v>
      </c>
      <c r="F817" s="50">
        <v>188448</v>
      </c>
      <c r="G817" s="51">
        <f t="shared" si="36"/>
        <v>3015168</v>
      </c>
      <c r="H817" s="128"/>
      <c r="I817" s="1"/>
    </row>
    <row r="818" spans="2:9" hidden="1" x14ac:dyDescent="0.2">
      <c r="B818" s="84" t="s">
        <v>1615</v>
      </c>
      <c r="C818" s="112" t="s">
        <v>1616</v>
      </c>
      <c r="D818" s="47"/>
      <c r="E818" s="49"/>
      <c r="F818" s="50">
        <v>0</v>
      </c>
      <c r="G818" s="51">
        <f t="shared" si="36"/>
        <v>0</v>
      </c>
      <c r="H818" s="128"/>
      <c r="I818" s="1"/>
    </row>
    <row r="819" spans="2:9" ht="24" hidden="1" x14ac:dyDescent="0.2">
      <c r="B819" s="63" t="s">
        <v>1617</v>
      </c>
      <c r="C819" s="65" t="s">
        <v>1618</v>
      </c>
      <c r="D819" s="47" t="s">
        <v>9</v>
      </c>
      <c r="E819" s="49"/>
      <c r="F819" s="50">
        <v>2908622</v>
      </c>
      <c r="G819" s="51">
        <f t="shared" si="36"/>
        <v>0</v>
      </c>
      <c r="H819" s="128"/>
      <c r="I819" s="1"/>
    </row>
    <row r="820" spans="2:9" ht="24" hidden="1" x14ac:dyDescent="0.2">
      <c r="B820" s="63" t="s">
        <v>1619</v>
      </c>
      <c r="C820" s="65" t="s">
        <v>1620</v>
      </c>
      <c r="D820" s="47" t="s">
        <v>9</v>
      </c>
      <c r="E820" s="49"/>
      <c r="F820" s="50">
        <v>8254999</v>
      </c>
      <c r="G820" s="51">
        <f t="shared" si="36"/>
        <v>0</v>
      </c>
      <c r="H820" s="128"/>
      <c r="I820" s="1"/>
    </row>
    <row r="821" spans="2:9" ht="24" x14ac:dyDescent="0.2">
      <c r="B821" s="63" t="s">
        <v>1621</v>
      </c>
      <c r="C821" s="65" t="s">
        <v>1622</v>
      </c>
      <c r="D821" s="47" t="s">
        <v>9</v>
      </c>
      <c r="E821" s="49">
        <v>1</v>
      </c>
      <c r="F821" s="50">
        <v>9603942</v>
      </c>
      <c r="G821" s="51">
        <f t="shared" si="36"/>
        <v>9603942</v>
      </c>
      <c r="H821" s="128"/>
      <c r="I821" s="1"/>
    </row>
    <row r="822" spans="2:9" ht="24" hidden="1" x14ac:dyDescent="0.2">
      <c r="B822" s="63" t="s">
        <v>1623</v>
      </c>
      <c r="C822" s="65" t="s">
        <v>1624</v>
      </c>
      <c r="D822" s="47" t="s">
        <v>9</v>
      </c>
      <c r="E822" s="49"/>
      <c r="F822" s="50">
        <v>23598257</v>
      </c>
      <c r="G822" s="51">
        <f t="shared" si="36"/>
        <v>0</v>
      </c>
      <c r="H822" s="128"/>
      <c r="I822" s="1"/>
    </row>
    <row r="823" spans="2:9" ht="24" hidden="1" x14ac:dyDescent="0.2">
      <c r="B823" s="63" t="s">
        <v>1625</v>
      </c>
      <c r="C823" s="74" t="s">
        <v>1626</v>
      </c>
      <c r="D823" s="75" t="s">
        <v>9</v>
      </c>
      <c r="E823" s="49"/>
      <c r="F823" s="50">
        <v>950108</v>
      </c>
      <c r="G823" s="51">
        <f t="shared" si="36"/>
        <v>0</v>
      </c>
      <c r="H823" s="128"/>
      <c r="I823" s="1"/>
    </row>
    <row r="824" spans="2:9" ht="24" x14ac:dyDescent="0.2">
      <c r="B824" s="63" t="s">
        <v>1627</v>
      </c>
      <c r="C824" s="74" t="s">
        <v>1628</v>
      </c>
      <c r="D824" s="75" t="s">
        <v>9</v>
      </c>
      <c r="E824" s="49">
        <v>1</v>
      </c>
      <c r="F824" s="50">
        <v>5697887</v>
      </c>
      <c r="G824" s="51">
        <f t="shared" si="36"/>
        <v>5697887</v>
      </c>
      <c r="H824" s="128"/>
      <c r="I824" s="1"/>
    </row>
    <row r="825" spans="2:9" ht="24" x14ac:dyDescent="0.2">
      <c r="B825" s="63" t="s">
        <v>1629</v>
      </c>
      <c r="C825" s="74" t="s">
        <v>1630</v>
      </c>
      <c r="D825" s="75" t="s">
        <v>9</v>
      </c>
      <c r="E825" s="49">
        <v>1</v>
      </c>
      <c r="F825" s="50">
        <v>16792958</v>
      </c>
      <c r="G825" s="51">
        <f t="shared" si="36"/>
        <v>16792958</v>
      </c>
      <c r="H825" s="128"/>
      <c r="I825" s="1"/>
    </row>
    <row r="826" spans="2:9" ht="24" x14ac:dyDescent="0.2">
      <c r="B826" s="63" t="s">
        <v>1631</v>
      </c>
      <c r="C826" s="74" t="s">
        <v>1632</v>
      </c>
      <c r="D826" s="75" t="s">
        <v>9</v>
      </c>
      <c r="E826" s="49">
        <v>2</v>
      </c>
      <c r="F826" s="50">
        <v>23862575</v>
      </c>
      <c r="G826" s="51">
        <f t="shared" si="36"/>
        <v>47725150</v>
      </c>
      <c r="H826" s="128"/>
      <c r="I826" s="1"/>
    </row>
    <row r="827" spans="2:9" x14ac:dyDescent="0.2">
      <c r="B827" s="66" t="s">
        <v>1633</v>
      </c>
      <c r="C827" s="113" t="s">
        <v>1634</v>
      </c>
      <c r="D827" s="53"/>
      <c r="E827" s="44">
        <v>0</v>
      </c>
      <c r="F827" s="54"/>
      <c r="G827" s="55"/>
      <c r="H827" s="128"/>
      <c r="I827" s="1"/>
    </row>
    <row r="828" spans="2:9" ht="60" hidden="1" x14ac:dyDescent="0.2">
      <c r="B828" s="63" t="s">
        <v>1635</v>
      </c>
      <c r="C828" s="65" t="s">
        <v>1636</v>
      </c>
      <c r="D828" s="47" t="s">
        <v>262</v>
      </c>
      <c r="E828" s="49"/>
      <c r="F828" s="50">
        <v>208060</v>
      </c>
      <c r="G828" s="51">
        <f t="shared" ref="G828:G850" si="37">+ROUND(F828*E828,0)</f>
        <v>0</v>
      </c>
      <c r="H828" s="128"/>
      <c r="I828" s="1"/>
    </row>
    <row r="829" spans="2:9" ht="48" hidden="1" x14ac:dyDescent="0.2">
      <c r="B829" s="63" t="s">
        <v>1637</v>
      </c>
      <c r="C829" s="65" t="s">
        <v>1638</v>
      </c>
      <c r="D829" s="47" t="s">
        <v>262</v>
      </c>
      <c r="E829" s="49"/>
      <c r="F829" s="50">
        <v>235213</v>
      </c>
      <c r="G829" s="51">
        <f t="shared" si="37"/>
        <v>0</v>
      </c>
      <c r="H829" s="128"/>
      <c r="I829" s="1"/>
    </row>
    <row r="830" spans="2:9" ht="48" x14ac:dyDescent="0.2">
      <c r="B830" s="63" t="s">
        <v>1639</v>
      </c>
      <c r="C830" s="65" t="s">
        <v>1640</v>
      </c>
      <c r="D830" s="47" t="s">
        <v>9</v>
      </c>
      <c r="E830" s="49">
        <v>1</v>
      </c>
      <c r="F830" s="50">
        <v>262369</v>
      </c>
      <c r="G830" s="51">
        <f t="shared" si="37"/>
        <v>262369</v>
      </c>
      <c r="H830" s="128"/>
      <c r="I830" s="1"/>
    </row>
    <row r="831" spans="2:9" ht="36" hidden="1" x14ac:dyDescent="0.2">
      <c r="B831" s="63" t="s">
        <v>1641</v>
      </c>
      <c r="C831" s="106" t="s">
        <v>1642</v>
      </c>
      <c r="D831" s="107" t="s">
        <v>152</v>
      </c>
      <c r="E831" s="49"/>
      <c r="F831" s="50">
        <v>16307</v>
      </c>
      <c r="G831" s="51">
        <f t="shared" si="37"/>
        <v>0</v>
      </c>
      <c r="H831" s="128"/>
      <c r="I831" s="1"/>
    </row>
    <row r="832" spans="2:9" ht="24" hidden="1" x14ac:dyDescent="0.2">
      <c r="B832" s="63" t="s">
        <v>1643</v>
      </c>
      <c r="C832" s="65" t="s">
        <v>1644</v>
      </c>
      <c r="D832" s="47" t="s">
        <v>152</v>
      </c>
      <c r="E832" s="49"/>
      <c r="F832" s="50">
        <v>35057</v>
      </c>
      <c r="G832" s="51">
        <f t="shared" si="37"/>
        <v>0</v>
      </c>
      <c r="H832" s="128"/>
      <c r="I832" s="1"/>
    </row>
    <row r="833" spans="2:9" ht="24" hidden="1" x14ac:dyDescent="0.2">
      <c r="B833" s="63" t="s">
        <v>1645</v>
      </c>
      <c r="C833" s="65" t="s">
        <v>1646</v>
      </c>
      <c r="D833" s="47" t="s">
        <v>9</v>
      </c>
      <c r="E833" s="49"/>
      <c r="F833" s="50">
        <v>148563</v>
      </c>
      <c r="G833" s="51">
        <f t="shared" si="37"/>
        <v>0</v>
      </c>
      <c r="H833" s="128"/>
      <c r="I833" s="1"/>
    </row>
    <row r="834" spans="2:9" ht="24" x14ac:dyDescent="0.2">
      <c r="B834" s="63" t="s">
        <v>1647</v>
      </c>
      <c r="C834" s="65" t="s">
        <v>1648</v>
      </c>
      <c r="D834" s="47" t="s">
        <v>152</v>
      </c>
      <c r="E834" s="49">
        <v>85</v>
      </c>
      <c r="F834" s="50">
        <v>58578</v>
      </c>
      <c r="G834" s="51">
        <f t="shared" si="37"/>
        <v>4979130</v>
      </c>
      <c r="H834" s="128"/>
      <c r="I834" s="1"/>
    </row>
    <row r="835" spans="2:9" ht="24" x14ac:dyDescent="0.2">
      <c r="B835" s="63" t="s">
        <v>1649</v>
      </c>
      <c r="C835" s="65" t="s">
        <v>1650</v>
      </c>
      <c r="D835" s="47" t="s">
        <v>262</v>
      </c>
      <c r="E835" s="49">
        <v>25</v>
      </c>
      <c r="F835" s="50">
        <v>62491</v>
      </c>
      <c r="G835" s="51">
        <f t="shared" si="37"/>
        <v>1562275</v>
      </c>
      <c r="H835" s="128"/>
      <c r="I835" s="1"/>
    </row>
    <row r="836" spans="2:9" ht="24" x14ac:dyDescent="0.2">
      <c r="B836" s="63" t="s">
        <v>1651</v>
      </c>
      <c r="C836" s="65" t="s">
        <v>1652</v>
      </c>
      <c r="D836" s="47" t="s">
        <v>262</v>
      </c>
      <c r="E836" s="49">
        <v>7</v>
      </c>
      <c r="F836" s="50">
        <v>104905</v>
      </c>
      <c r="G836" s="51">
        <f t="shared" si="37"/>
        <v>734335</v>
      </c>
      <c r="H836" s="128"/>
      <c r="I836" s="1"/>
    </row>
    <row r="837" spans="2:9" ht="48" hidden="1" x14ac:dyDescent="0.2">
      <c r="B837" s="63" t="s">
        <v>1653</v>
      </c>
      <c r="C837" s="108" t="s">
        <v>1654</v>
      </c>
      <c r="D837" s="47" t="s">
        <v>262</v>
      </c>
      <c r="E837" s="49"/>
      <c r="F837" s="50">
        <v>1875942</v>
      </c>
      <c r="G837" s="51">
        <f t="shared" si="37"/>
        <v>0</v>
      </c>
      <c r="H837" s="128"/>
      <c r="I837" s="1"/>
    </row>
    <row r="838" spans="2:9" ht="24" x14ac:dyDescent="0.2">
      <c r="B838" s="63" t="s">
        <v>1655</v>
      </c>
      <c r="C838" s="108" t="s">
        <v>1656</v>
      </c>
      <c r="D838" s="47" t="s">
        <v>262</v>
      </c>
      <c r="E838" s="49">
        <v>1</v>
      </c>
      <c r="F838" s="50">
        <v>687042</v>
      </c>
      <c r="G838" s="51">
        <f t="shared" si="37"/>
        <v>687042</v>
      </c>
      <c r="H838" s="128"/>
      <c r="I838" s="1"/>
    </row>
    <row r="839" spans="2:9" ht="24" x14ac:dyDescent="0.2">
      <c r="B839" s="63" t="s">
        <v>1657</v>
      </c>
      <c r="C839" s="108" t="s">
        <v>1658</v>
      </c>
      <c r="D839" s="47" t="s">
        <v>262</v>
      </c>
      <c r="E839" s="49">
        <v>1</v>
      </c>
      <c r="F839" s="50">
        <v>474499</v>
      </c>
      <c r="G839" s="51">
        <f t="shared" si="37"/>
        <v>474499</v>
      </c>
      <c r="H839" s="128"/>
      <c r="I839" s="1"/>
    </row>
    <row r="840" spans="2:9" ht="36" x14ac:dyDescent="0.2">
      <c r="B840" s="63" t="s">
        <v>1659</v>
      </c>
      <c r="C840" s="108" t="s">
        <v>1660</v>
      </c>
      <c r="D840" s="107" t="s">
        <v>326</v>
      </c>
      <c r="E840" s="49">
        <v>82</v>
      </c>
      <c r="F840" s="50">
        <v>92713</v>
      </c>
      <c r="G840" s="51">
        <f t="shared" si="37"/>
        <v>7602466</v>
      </c>
      <c r="H840" s="128"/>
      <c r="I840" s="1"/>
    </row>
    <row r="841" spans="2:9" ht="24" x14ac:dyDescent="0.2">
      <c r="B841" s="63" t="s">
        <v>1661</v>
      </c>
      <c r="C841" s="108" t="s">
        <v>1662</v>
      </c>
      <c r="D841" s="107" t="s">
        <v>326</v>
      </c>
      <c r="E841" s="49">
        <v>30</v>
      </c>
      <c r="F841" s="50">
        <v>108130</v>
      </c>
      <c r="G841" s="51">
        <f t="shared" si="37"/>
        <v>3243900</v>
      </c>
      <c r="H841" s="128"/>
      <c r="I841" s="1"/>
    </row>
    <row r="842" spans="2:9" x14ac:dyDescent="0.2">
      <c r="B842" s="63" t="s">
        <v>1663</v>
      </c>
      <c r="C842" s="108" t="s">
        <v>1664</v>
      </c>
      <c r="D842" s="107" t="s">
        <v>867</v>
      </c>
      <c r="E842" s="49">
        <v>692</v>
      </c>
      <c r="F842" s="50">
        <v>9829</v>
      </c>
      <c r="G842" s="51">
        <f t="shared" si="37"/>
        <v>6801668</v>
      </c>
      <c r="H842" s="128"/>
      <c r="I842" s="1"/>
    </row>
    <row r="843" spans="2:9" ht="24" x14ac:dyDescent="0.2">
      <c r="B843" s="63" t="s">
        <v>1665</v>
      </c>
      <c r="C843" s="108" t="s">
        <v>1666</v>
      </c>
      <c r="D843" s="107" t="s">
        <v>262</v>
      </c>
      <c r="E843" s="49">
        <v>40</v>
      </c>
      <c r="F843" s="50">
        <v>33158</v>
      </c>
      <c r="G843" s="51">
        <f t="shared" si="37"/>
        <v>1326320</v>
      </c>
      <c r="H843" s="128"/>
      <c r="I843" s="1"/>
    </row>
    <row r="844" spans="2:9" x14ac:dyDescent="0.2">
      <c r="B844" s="63" t="s">
        <v>1667</v>
      </c>
      <c r="C844" s="108" t="s">
        <v>1668</v>
      </c>
      <c r="D844" s="47" t="s">
        <v>262</v>
      </c>
      <c r="E844" s="49">
        <v>5</v>
      </c>
      <c r="F844" s="50">
        <v>386373</v>
      </c>
      <c r="G844" s="51">
        <f t="shared" si="37"/>
        <v>1931865</v>
      </c>
      <c r="H844" s="128"/>
      <c r="I844" s="1"/>
    </row>
    <row r="845" spans="2:9" x14ac:dyDescent="0.2">
      <c r="B845" s="63" t="s">
        <v>1669</v>
      </c>
      <c r="C845" s="108" t="s">
        <v>1670</v>
      </c>
      <c r="D845" s="47" t="s">
        <v>262</v>
      </c>
      <c r="E845" s="49">
        <v>7</v>
      </c>
      <c r="F845" s="50">
        <v>62440</v>
      </c>
      <c r="G845" s="51">
        <f t="shared" si="37"/>
        <v>437080</v>
      </c>
      <c r="H845" s="128"/>
      <c r="I845" s="1"/>
    </row>
    <row r="846" spans="2:9" ht="24" x14ac:dyDescent="0.2">
      <c r="B846" s="63" t="s">
        <v>1671</v>
      </c>
      <c r="C846" s="108" t="s">
        <v>1672</v>
      </c>
      <c r="D846" s="47" t="s">
        <v>262</v>
      </c>
      <c r="E846" s="49">
        <v>7</v>
      </c>
      <c r="F846" s="50">
        <v>291577</v>
      </c>
      <c r="G846" s="51">
        <f t="shared" si="37"/>
        <v>2041039</v>
      </c>
      <c r="H846" s="128"/>
      <c r="I846" s="1"/>
    </row>
    <row r="847" spans="2:9" ht="48" x14ac:dyDescent="0.2">
      <c r="B847" s="63" t="s">
        <v>1673</v>
      </c>
      <c r="C847" s="65" t="s">
        <v>1674</v>
      </c>
      <c r="D847" s="47" t="s">
        <v>262</v>
      </c>
      <c r="E847" s="49">
        <v>27</v>
      </c>
      <c r="F847" s="50">
        <v>293369</v>
      </c>
      <c r="G847" s="51">
        <f t="shared" si="37"/>
        <v>7920963</v>
      </c>
      <c r="H847" s="128"/>
      <c r="I847" s="1"/>
    </row>
    <row r="848" spans="2:9" ht="48" x14ac:dyDescent="0.2">
      <c r="B848" s="63" t="s">
        <v>1675</v>
      </c>
      <c r="C848" s="65" t="s">
        <v>1676</v>
      </c>
      <c r="D848" s="47" t="s">
        <v>262</v>
      </c>
      <c r="E848" s="49">
        <v>10</v>
      </c>
      <c r="F848" s="50">
        <v>326569</v>
      </c>
      <c r="G848" s="51">
        <f t="shared" si="37"/>
        <v>3265690</v>
      </c>
      <c r="H848" s="128"/>
      <c r="I848" s="1"/>
    </row>
    <row r="849" spans="2:10" ht="48" x14ac:dyDescent="0.2">
      <c r="B849" s="63" t="s">
        <v>1677</v>
      </c>
      <c r="C849" s="108" t="s">
        <v>1678</v>
      </c>
      <c r="D849" s="47" t="s">
        <v>262</v>
      </c>
      <c r="E849" s="49">
        <v>2</v>
      </c>
      <c r="F849" s="50">
        <v>2595942</v>
      </c>
      <c r="G849" s="51">
        <f t="shared" si="37"/>
        <v>5191884</v>
      </c>
      <c r="H849" s="128"/>
      <c r="I849" s="1"/>
    </row>
    <row r="850" spans="2:10" ht="30.75" customHeight="1" x14ac:dyDescent="0.2">
      <c r="B850" s="63" t="s">
        <v>1679</v>
      </c>
      <c r="C850" s="108" t="s">
        <v>1680</v>
      </c>
      <c r="D850" s="47" t="s">
        <v>262</v>
      </c>
      <c r="E850" s="49">
        <v>1</v>
      </c>
      <c r="F850" s="50">
        <v>1380288</v>
      </c>
      <c r="G850" s="51">
        <f t="shared" si="37"/>
        <v>1380288</v>
      </c>
      <c r="H850" s="128"/>
      <c r="I850" s="1"/>
      <c r="J850" s="128"/>
    </row>
    <row r="851" spans="2:10" x14ac:dyDescent="0.2">
      <c r="B851" s="66" t="s">
        <v>1681</v>
      </c>
      <c r="C851" s="113" t="s">
        <v>1682</v>
      </c>
      <c r="D851" s="115"/>
      <c r="E851" s="129">
        <v>0</v>
      </c>
      <c r="F851" s="54"/>
      <c r="G851" s="55"/>
      <c r="H851" s="128"/>
      <c r="I851" s="1"/>
    </row>
    <row r="852" spans="2:10" ht="24" hidden="1" x14ac:dyDescent="0.2">
      <c r="B852" s="63" t="s">
        <v>1683</v>
      </c>
      <c r="C852" s="65" t="s">
        <v>1684</v>
      </c>
      <c r="D852" s="47" t="s">
        <v>9</v>
      </c>
      <c r="E852" s="49"/>
      <c r="F852" s="50">
        <v>29193</v>
      </c>
      <c r="G852" s="51">
        <f t="shared" ref="G852:G859" si="38">+ROUND(F852*E852,0)</f>
        <v>0</v>
      </c>
      <c r="H852" s="128"/>
      <c r="I852" s="1"/>
    </row>
    <row r="853" spans="2:10" ht="24" hidden="1" x14ac:dyDescent="0.2">
      <c r="B853" s="63" t="s">
        <v>1685</v>
      </c>
      <c r="C853" s="65" t="s">
        <v>1686</v>
      </c>
      <c r="D853" s="47" t="s">
        <v>9</v>
      </c>
      <c r="E853" s="49"/>
      <c r="F853" s="50">
        <v>39029</v>
      </c>
      <c r="G853" s="51">
        <f t="shared" si="38"/>
        <v>0</v>
      </c>
      <c r="H853" s="128"/>
      <c r="I853" s="1"/>
    </row>
    <row r="854" spans="2:10" ht="24" hidden="1" x14ac:dyDescent="0.2">
      <c r="B854" s="63" t="s">
        <v>1687</v>
      </c>
      <c r="C854" s="65" t="s">
        <v>1688</v>
      </c>
      <c r="D854" s="47" t="s">
        <v>9</v>
      </c>
      <c r="E854" s="49"/>
      <c r="F854" s="50">
        <v>39029</v>
      </c>
      <c r="G854" s="51">
        <f t="shared" si="38"/>
        <v>0</v>
      </c>
      <c r="H854" s="128"/>
      <c r="I854" s="1"/>
    </row>
    <row r="855" spans="2:10" hidden="1" x14ac:dyDescent="0.2">
      <c r="B855" s="63" t="s">
        <v>1689</v>
      </c>
      <c r="C855" s="65" t="s">
        <v>1690</v>
      </c>
      <c r="D855" s="47" t="s">
        <v>9</v>
      </c>
      <c r="E855" s="49"/>
      <c r="F855" s="50">
        <v>447491</v>
      </c>
      <c r="G855" s="51">
        <f t="shared" si="38"/>
        <v>0</v>
      </c>
      <c r="H855" s="128"/>
      <c r="I855" s="1"/>
    </row>
    <row r="856" spans="2:10" hidden="1" x14ac:dyDescent="0.2">
      <c r="B856" s="63" t="s">
        <v>1691</v>
      </c>
      <c r="C856" s="65" t="s">
        <v>1692</v>
      </c>
      <c r="D856" s="47" t="s">
        <v>9</v>
      </c>
      <c r="E856" s="49"/>
      <c r="F856" s="50">
        <v>514389</v>
      </c>
      <c r="G856" s="51">
        <f t="shared" si="38"/>
        <v>0</v>
      </c>
      <c r="H856" s="128"/>
      <c r="I856" s="1"/>
    </row>
    <row r="857" spans="2:10" ht="24" hidden="1" x14ac:dyDescent="0.2">
      <c r="B857" s="63" t="s">
        <v>1693</v>
      </c>
      <c r="C857" s="65" t="s">
        <v>1694</v>
      </c>
      <c r="D857" s="47" t="s">
        <v>9</v>
      </c>
      <c r="E857" s="49"/>
      <c r="F857" s="50">
        <v>1524011</v>
      </c>
      <c r="G857" s="51">
        <f t="shared" si="38"/>
        <v>0</v>
      </c>
      <c r="H857" s="128"/>
      <c r="I857" s="1"/>
    </row>
    <row r="858" spans="2:10" ht="24" hidden="1" x14ac:dyDescent="0.2">
      <c r="B858" s="63" t="s">
        <v>1695</v>
      </c>
      <c r="C858" s="65" t="s">
        <v>1696</v>
      </c>
      <c r="D858" s="47" t="s">
        <v>9</v>
      </c>
      <c r="E858" s="49"/>
      <c r="F858" s="50">
        <v>942227</v>
      </c>
      <c r="G858" s="51">
        <f t="shared" si="38"/>
        <v>0</v>
      </c>
      <c r="H858" s="128"/>
      <c r="I858" s="1"/>
    </row>
    <row r="859" spans="2:10" x14ac:dyDescent="0.2">
      <c r="B859" s="63" t="s">
        <v>1697</v>
      </c>
      <c r="C859" s="65" t="s">
        <v>1698</v>
      </c>
      <c r="D859" s="47" t="s">
        <v>262</v>
      </c>
      <c r="E859" s="49">
        <v>15</v>
      </c>
      <c r="F859" s="50">
        <v>105883</v>
      </c>
      <c r="G859" s="51">
        <f t="shared" si="38"/>
        <v>1588245</v>
      </c>
      <c r="H859" s="128"/>
      <c r="I859" s="1"/>
    </row>
    <row r="860" spans="2:10" x14ac:dyDescent="0.2">
      <c r="B860" s="66" t="s">
        <v>1699</v>
      </c>
      <c r="C860" s="113" t="s">
        <v>1700</v>
      </c>
      <c r="D860" s="53"/>
      <c r="E860" s="44">
        <v>0</v>
      </c>
      <c r="F860" s="54"/>
      <c r="G860" s="55"/>
      <c r="H860" s="128"/>
      <c r="I860" s="1"/>
    </row>
    <row r="861" spans="2:10" ht="24" x14ac:dyDescent="0.2">
      <c r="B861" s="63" t="s">
        <v>1701</v>
      </c>
      <c r="C861" s="65" t="s">
        <v>1702</v>
      </c>
      <c r="D861" s="130" t="s">
        <v>152</v>
      </c>
      <c r="E861" s="49">
        <v>121</v>
      </c>
      <c r="F861" s="50">
        <v>19992</v>
      </c>
      <c r="G861" s="51">
        <f t="shared" ref="G861:G870" si="39">+ROUND(F861*E861,0)</f>
        <v>2419032</v>
      </c>
      <c r="H861" s="128"/>
      <c r="I861" s="1"/>
    </row>
    <row r="862" spans="2:10" ht="24" hidden="1" x14ac:dyDescent="0.2">
      <c r="B862" s="63" t="s">
        <v>1703</v>
      </c>
      <c r="C862" s="65" t="s">
        <v>1704</v>
      </c>
      <c r="D862" s="47" t="s">
        <v>152</v>
      </c>
      <c r="E862" s="49"/>
      <c r="F862" s="50">
        <v>28773</v>
      </c>
      <c r="G862" s="51">
        <f t="shared" si="39"/>
        <v>0</v>
      </c>
      <c r="H862" s="128"/>
      <c r="I862" s="1"/>
    </row>
    <row r="863" spans="2:10" ht="24" hidden="1" x14ac:dyDescent="0.2">
      <c r="B863" s="63" t="s">
        <v>1705</v>
      </c>
      <c r="C863" s="106" t="s">
        <v>1706</v>
      </c>
      <c r="D863" s="107" t="s">
        <v>152</v>
      </c>
      <c r="E863" s="49"/>
      <c r="F863" s="50">
        <v>29056</v>
      </c>
      <c r="G863" s="51">
        <f t="shared" si="39"/>
        <v>0</v>
      </c>
      <c r="H863" s="128"/>
      <c r="I863" s="1"/>
    </row>
    <row r="864" spans="2:10" ht="24" hidden="1" x14ac:dyDescent="0.2">
      <c r="B864" s="63" t="s">
        <v>1707</v>
      </c>
      <c r="C864" s="65" t="s">
        <v>1708</v>
      </c>
      <c r="D864" s="47" t="s">
        <v>152</v>
      </c>
      <c r="E864" s="49"/>
      <c r="F864" s="50">
        <v>41585</v>
      </c>
      <c r="G864" s="51">
        <f t="shared" si="39"/>
        <v>0</v>
      </c>
      <c r="H864" s="128"/>
      <c r="I864" s="1"/>
    </row>
    <row r="865" spans="2:9" ht="24" x14ac:dyDescent="0.2">
      <c r="B865" s="63" t="s">
        <v>1709</v>
      </c>
      <c r="C865" s="65" t="s">
        <v>1710</v>
      </c>
      <c r="D865" s="130" t="s">
        <v>152</v>
      </c>
      <c r="E865" s="49">
        <v>263</v>
      </c>
      <c r="F865" s="50">
        <v>68813</v>
      </c>
      <c r="G865" s="51">
        <f t="shared" si="39"/>
        <v>18097819</v>
      </c>
      <c r="H865" s="128"/>
      <c r="I865" s="1"/>
    </row>
    <row r="866" spans="2:9" ht="24" hidden="1" x14ac:dyDescent="0.2">
      <c r="B866" s="63" t="s">
        <v>1711</v>
      </c>
      <c r="C866" s="65" t="s">
        <v>1712</v>
      </c>
      <c r="D866" s="47" t="s">
        <v>152</v>
      </c>
      <c r="E866" s="49"/>
      <c r="F866" s="50">
        <v>145090</v>
      </c>
      <c r="G866" s="51">
        <f t="shared" si="39"/>
        <v>0</v>
      </c>
      <c r="H866" s="128"/>
      <c r="I866" s="1"/>
    </row>
    <row r="867" spans="2:9" ht="24" hidden="1" x14ac:dyDescent="0.2">
      <c r="B867" s="63" t="s">
        <v>1713</v>
      </c>
      <c r="C867" s="65" t="s">
        <v>1714</v>
      </c>
      <c r="D867" s="47" t="s">
        <v>152</v>
      </c>
      <c r="E867" s="49"/>
      <c r="F867" s="50">
        <v>244178</v>
      </c>
      <c r="G867" s="51">
        <f t="shared" si="39"/>
        <v>0</v>
      </c>
      <c r="H867" s="128"/>
      <c r="I867" s="1"/>
    </row>
    <row r="868" spans="2:9" ht="24" x14ac:dyDescent="0.2">
      <c r="B868" s="63" t="s">
        <v>1715</v>
      </c>
      <c r="C868" s="65" t="s">
        <v>1716</v>
      </c>
      <c r="D868" s="47" t="s">
        <v>326</v>
      </c>
      <c r="E868" s="49">
        <v>18</v>
      </c>
      <c r="F868" s="50">
        <v>288277</v>
      </c>
      <c r="G868" s="51">
        <f t="shared" si="39"/>
        <v>5188986</v>
      </c>
      <c r="H868" s="128"/>
      <c r="I868" s="1"/>
    </row>
    <row r="869" spans="2:9" ht="24" x14ac:dyDescent="0.2">
      <c r="B869" s="63" t="s">
        <v>1717</v>
      </c>
      <c r="C869" s="65" t="s">
        <v>1718</v>
      </c>
      <c r="D869" s="47" t="s">
        <v>326</v>
      </c>
      <c r="E869" s="49">
        <v>83</v>
      </c>
      <c r="F869" s="50">
        <v>429161</v>
      </c>
      <c r="G869" s="51">
        <f t="shared" si="39"/>
        <v>35620363</v>
      </c>
      <c r="H869" s="128"/>
      <c r="I869" s="1"/>
    </row>
    <row r="870" spans="2:9" x14ac:dyDescent="0.2">
      <c r="B870" s="63" t="s">
        <v>1719</v>
      </c>
      <c r="C870" s="65" t="s">
        <v>1720</v>
      </c>
      <c r="D870" s="47" t="s">
        <v>326</v>
      </c>
      <c r="E870" s="49">
        <v>11</v>
      </c>
      <c r="F870" s="50">
        <v>1893235</v>
      </c>
      <c r="G870" s="51">
        <f t="shared" si="39"/>
        <v>20825585</v>
      </c>
      <c r="H870" s="128"/>
      <c r="I870" s="1"/>
    </row>
    <row r="871" spans="2:9" x14ac:dyDescent="0.2">
      <c r="B871" s="66" t="s">
        <v>1721</v>
      </c>
      <c r="C871" s="113" t="s">
        <v>1722</v>
      </c>
      <c r="D871" s="53"/>
      <c r="E871" s="44">
        <v>0</v>
      </c>
      <c r="F871" s="54"/>
      <c r="G871" s="55"/>
      <c r="H871" s="128"/>
      <c r="I871" s="1"/>
    </row>
    <row r="872" spans="2:9" ht="24" x14ac:dyDescent="0.2">
      <c r="B872" s="63" t="s">
        <v>1723</v>
      </c>
      <c r="C872" s="65" t="s">
        <v>1724</v>
      </c>
      <c r="D872" s="47" t="s">
        <v>262</v>
      </c>
      <c r="E872" s="49">
        <v>10</v>
      </c>
      <c r="F872" s="50">
        <v>757359</v>
      </c>
      <c r="G872" s="51">
        <f t="shared" ref="G872:G880" si="40">+ROUND(F872*E872,0)</f>
        <v>7573590</v>
      </c>
      <c r="H872" s="128"/>
      <c r="I872" s="1"/>
    </row>
    <row r="873" spans="2:9" ht="24" hidden="1" x14ac:dyDescent="0.2">
      <c r="B873" s="63" t="s">
        <v>1725</v>
      </c>
      <c r="C873" s="65" t="s">
        <v>1726</v>
      </c>
      <c r="D873" s="47" t="s">
        <v>9</v>
      </c>
      <c r="E873" s="49"/>
      <c r="F873" s="50">
        <v>1213658</v>
      </c>
      <c r="G873" s="51">
        <f t="shared" si="40"/>
        <v>0</v>
      </c>
      <c r="H873" s="128"/>
      <c r="I873" s="1"/>
    </row>
    <row r="874" spans="2:9" x14ac:dyDescent="0.2">
      <c r="B874" s="63" t="s">
        <v>1727</v>
      </c>
      <c r="C874" s="65" t="s">
        <v>1728</v>
      </c>
      <c r="D874" s="47" t="s">
        <v>262</v>
      </c>
      <c r="E874" s="49">
        <v>4</v>
      </c>
      <c r="F874" s="50">
        <v>1703732</v>
      </c>
      <c r="G874" s="51">
        <f t="shared" si="40"/>
        <v>6814928</v>
      </c>
      <c r="H874" s="128"/>
      <c r="I874" s="1"/>
    </row>
    <row r="875" spans="2:9" ht="24" x14ac:dyDescent="0.2">
      <c r="B875" s="63" t="s">
        <v>1729</v>
      </c>
      <c r="C875" s="65" t="s">
        <v>1730</v>
      </c>
      <c r="D875" s="47" t="s">
        <v>262</v>
      </c>
      <c r="E875" s="49">
        <v>3</v>
      </c>
      <c r="F875" s="50">
        <v>1609006</v>
      </c>
      <c r="G875" s="51">
        <f t="shared" si="40"/>
        <v>4827018</v>
      </c>
      <c r="H875" s="128"/>
      <c r="I875" s="1"/>
    </row>
    <row r="876" spans="2:9" ht="24" x14ac:dyDescent="0.2">
      <c r="B876" s="63" t="s">
        <v>1731</v>
      </c>
      <c r="C876" s="65" t="s">
        <v>1732</v>
      </c>
      <c r="D876" s="47" t="s">
        <v>262</v>
      </c>
      <c r="E876" s="49">
        <v>10</v>
      </c>
      <c r="F876" s="50">
        <v>78241</v>
      </c>
      <c r="G876" s="51">
        <f t="shared" si="40"/>
        <v>782410</v>
      </c>
      <c r="H876" s="128"/>
      <c r="I876" s="1"/>
    </row>
    <row r="877" spans="2:9" ht="24" x14ac:dyDescent="0.2">
      <c r="B877" s="63" t="s">
        <v>1733</v>
      </c>
      <c r="C877" s="65" t="s">
        <v>1734</v>
      </c>
      <c r="D877" s="47" t="s">
        <v>262</v>
      </c>
      <c r="E877" s="49">
        <v>2</v>
      </c>
      <c r="F877" s="50">
        <v>134103</v>
      </c>
      <c r="G877" s="51">
        <f t="shared" si="40"/>
        <v>268206</v>
      </c>
      <c r="H877" s="128"/>
      <c r="I877" s="1"/>
    </row>
    <row r="878" spans="2:9" ht="24" x14ac:dyDescent="0.2">
      <c r="B878" s="63" t="s">
        <v>1735</v>
      </c>
      <c r="C878" s="65" t="s">
        <v>1736</v>
      </c>
      <c r="D878" s="47" t="s">
        <v>262</v>
      </c>
      <c r="E878" s="49">
        <v>2</v>
      </c>
      <c r="F878" s="50">
        <v>161993</v>
      </c>
      <c r="G878" s="51">
        <f t="shared" si="40"/>
        <v>323986</v>
      </c>
      <c r="H878" s="128"/>
      <c r="I878" s="1"/>
    </row>
    <row r="879" spans="2:9" ht="24" x14ac:dyDescent="0.2">
      <c r="B879" s="63" t="s">
        <v>1737</v>
      </c>
      <c r="C879" s="65" t="s">
        <v>1738</v>
      </c>
      <c r="D879" s="47" t="s">
        <v>262</v>
      </c>
      <c r="E879" s="49">
        <v>3</v>
      </c>
      <c r="F879" s="50">
        <v>2078552</v>
      </c>
      <c r="G879" s="51">
        <f t="shared" si="40"/>
        <v>6235656</v>
      </c>
      <c r="H879" s="128"/>
      <c r="I879" s="1"/>
    </row>
    <row r="880" spans="2:9" hidden="1" x14ac:dyDescent="0.2">
      <c r="B880" s="63"/>
      <c r="C880" s="65"/>
      <c r="D880" s="47"/>
      <c r="E880" s="49"/>
      <c r="F880" s="50">
        <v>0</v>
      </c>
      <c r="G880" s="51">
        <f t="shared" si="40"/>
        <v>0</v>
      </c>
      <c r="H880" s="128"/>
      <c r="I880" s="1"/>
    </row>
    <row r="881" spans="2:9" x14ac:dyDescent="0.2">
      <c r="B881" s="66" t="s">
        <v>1739</v>
      </c>
      <c r="C881" s="113" t="s">
        <v>1740</v>
      </c>
      <c r="D881" s="53"/>
      <c r="E881" s="44">
        <v>0</v>
      </c>
      <c r="F881" s="54"/>
      <c r="G881" s="55"/>
      <c r="H881" s="128"/>
      <c r="I881" s="1"/>
    </row>
    <row r="882" spans="2:9" ht="24" hidden="1" x14ac:dyDescent="0.2">
      <c r="B882" s="63" t="s">
        <v>1741</v>
      </c>
      <c r="C882" s="65" t="s">
        <v>1742</v>
      </c>
      <c r="D882" s="47" t="s">
        <v>9</v>
      </c>
      <c r="E882" s="49"/>
      <c r="F882" s="50">
        <v>915290</v>
      </c>
      <c r="G882" s="51">
        <f t="shared" ref="G882:G900" si="41">+ROUND(F882*E882,0)</f>
        <v>0</v>
      </c>
      <c r="H882" s="128"/>
      <c r="I882" s="1"/>
    </row>
    <row r="883" spans="2:9" ht="24" hidden="1" x14ac:dyDescent="0.2">
      <c r="B883" s="63" t="s">
        <v>1743</v>
      </c>
      <c r="C883" s="65" t="s">
        <v>1744</v>
      </c>
      <c r="D883" s="47" t="s">
        <v>9</v>
      </c>
      <c r="E883" s="49"/>
      <c r="F883" s="50">
        <v>1179700</v>
      </c>
      <c r="G883" s="51">
        <f t="shared" si="41"/>
        <v>0</v>
      </c>
      <c r="H883" s="128"/>
      <c r="I883" s="1"/>
    </row>
    <row r="884" spans="2:9" ht="24" hidden="1" x14ac:dyDescent="0.2">
      <c r="B884" s="63" t="s">
        <v>1745</v>
      </c>
      <c r="C884" s="65" t="s">
        <v>1746</v>
      </c>
      <c r="D884" s="47" t="s">
        <v>9</v>
      </c>
      <c r="E884" s="49"/>
      <c r="F884" s="50">
        <v>1273323</v>
      </c>
      <c r="G884" s="51">
        <f t="shared" si="41"/>
        <v>0</v>
      </c>
      <c r="H884" s="128"/>
      <c r="I884" s="1"/>
    </row>
    <row r="885" spans="2:9" ht="24" hidden="1" x14ac:dyDescent="0.2">
      <c r="B885" s="63" t="s">
        <v>1747</v>
      </c>
      <c r="C885" s="65" t="s">
        <v>1748</v>
      </c>
      <c r="D885" s="47" t="s">
        <v>9</v>
      </c>
      <c r="E885" s="49"/>
      <c r="F885" s="50">
        <v>1178628</v>
      </c>
      <c r="G885" s="51">
        <f t="shared" si="41"/>
        <v>0</v>
      </c>
      <c r="H885" s="128"/>
      <c r="I885" s="1"/>
    </row>
    <row r="886" spans="2:9" ht="24" hidden="1" x14ac:dyDescent="0.2">
      <c r="B886" s="63" t="s">
        <v>1749</v>
      </c>
      <c r="C886" s="65" t="s">
        <v>1750</v>
      </c>
      <c r="D886" s="47" t="s">
        <v>9</v>
      </c>
      <c r="E886" s="49"/>
      <c r="F886" s="50">
        <v>1372823</v>
      </c>
      <c r="G886" s="51">
        <f t="shared" si="41"/>
        <v>0</v>
      </c>
      <c r="H886" s="128"/>
      <c r="I886" s="1"/>
    </row>
    <row r="887" spans="2:9" ht="24" hidden="1" x14ac:dyDescent="0.2">
      <c r="B887" s="63" t="s">
        <v>1751</v>
      </c>
      <c r="C887" s="65" t="s">
        <v>1752</v>
      </c>
      <c r="D887" s="47" t="s">
        <v>9</v>
      </c>
      <c r="E887" s="49"/>
      <c r="F887" s="50">
        <v>1491327</v>
      </c>
      <c r="G887" s="51">
        <f t="shared" si="41"/>
        <v>0</v>
      </c>
      <c r="H887" s="128"/>
      <c r="I887" s="1"/>
    </row>
    <row r="888" spans="2:9" ht="24" hidden="1" x14ac:dyDescent="0.2">
      <c r="B888" s="63" t="s">
        <v>1753</v>
      </c>
      <c r="C888" s="65" t="s">
        <v>1754</v>
      </c>
      <c r="D888" s="47" t="s">
        <v>9</v>
      </c>
      <c r="E888" s="49"/>
      <c r="F888" s="50">
        <v>1560637</v>
      </c>
      <c r="G888" s="51">
        <f t="shared" si="41"/>
        <v>0</v>
      </c>
      <c r="H888" s="128"/>
      <c r="I888" s="1"/>
    </row>
    <row r="889" spans="2:9" ht="24" hidden="1" x14ac:dyDescent="0.2">
      <c r="B889" s="63" t="s">
        <v>1755</v>
      </c>
      <c r="C889" s="65" t="s">
        <v>1756</v>
      </c>
      <c r="D889" s="47" t="s">
        <v>9</v>
      </c>
      <c r="E889" s="49"/>
      <c r="F889" s="50">
        <v>1677651</v>
      </c>
      <c r="G889" s="51">
        <f t="shared" si="41"/>
        <v>0</v>
      </c>
      <c r="H889" s="128"/>
      <c r="I889" s="1"/>
    </row>
    <row r="890" spans="2:9" ht="24" hidden="1" x14ac:dyDescent="0.2">
      <c r="B890" s="63" t="s">
        <v>1757</v>
      </c>
      <c r="C890" s="65" t="s">
        <v>1758</v>
      </c>
      <c r="D890" s="47" t="s">
        <v>9</v>
      </c>
      <c r="E890" s="49"/>
      <c r="F890" s="50">
        <v>2411522</v>
      </c>
      <c r="G890" s="51">
        <f t="shared" si="41"/>
        <v>0</v>
      </c>
      <c r="H890" s="128"/>
      <c r="I890" s="1"/>
    </row>
    <row r="891" spans="2:9" hidden="1" x14ac:dyDescent="0.2">
      <c r="B891" s="84" t="s">
        <v>1759</v>
      </c>
      <c r="C891" s="112" t="s">
        <v>1760</v>
      </c>
      <c r="D891" s="85"/>
      <c r="E891" s="49"/>
      <c r="F891" s="50">
        <v>0</v>
      </c>
      <c r="G891" s="51">
        <f t="shared" si="41"/>
        <v>0</v>
      </c>
      <c r="H891" s="128"/>
      <c r="I891" s="1"/>
    </row>
    <row r="892" spans="2:9" ht="36" hidden="1" x14ac:dyDescent="0.2">
      <c r="B892" s="63" t="s">
        <v>1761</v>
      </c>
      <c r="C892" s="65" t="s">
        <v>1762</v>
      </c>
      <c r="D892" s="47" t="s">
        <v>9</v>
      </c>
      <c r="E892" s="49"/>
      <c r="F892" s="50">
        <v>17267141</v>
      </c>
      <c r="G892" s="51">
        <f t="shared" si="41"/>
        <v>0</v>
      </c>
      <c r="H892" s="128"/>
      <c r="I892" s="1"/>
    </row>
    <row r="893" spans="2:9" ht="36" hidden="1" x14ac:dyDescent="0.2">
      <c r="B893" s="63" t="s">
        <v>1763</v>
      </c>
      <c r="C893" s="65" t="s">
        <v>1764</v>
      </c>
      <c r="D893" s="47" t="s">
        <v>9</v>
      </c>
      <c r="E893" s="49"/>
      <c r="F893" s="50">
        <v>27374736</v>
      </c>
      <c r="G893" s="51">
        <f t="shared" si="41"/>
        <v>0</v>
      </c>
      <c r="H893" s="128"/>
      <c r="I893" s="1"/>
    </row>
    <row r="894" spans="2:9" ht="36" hidden="1" x14ac:dyDescent="0.2">
      <c r="B894" s="63" t="s">
        <v>1765</v>
      </c>
      <c r="C894" s="65" t="s">
        <v>1766</v>
      </c>
      <c r="D894" s="47" t="s">
        <v>9</v>
      </c>
      <c r="E894" s="49"/>
      <c r="F894" s="50">
        <v>30454915</v>
      </c>
      <c r="G894" s="51">
        <f t="shared" si="41"/>
        <v>0</v>
      </c>
      <c r="H894" s="128"/>
      <c r="I894" s="1"/>
    </row>
    <row r="895" spans="2:9" ht="48" hidden="1" x14ac:dyDescent="0.2">
      <c r="B895" s="63" t="s">
        <v>1767</v>
      </c>
      <c r="C895" s="65" t="s">
        <v>1768</v>
      </c>
      <c r="D895" s="47" t="s">
        <v>9</v>
      </c>
      <c r="E895" s="49"/>
      <c r="F895" s="50">
        <v>143153347</v>
      </c>
      <c r="G895" s="51">
        <f t="shared" si="41"/>
        <v>0</v>
      </c>
      <c r="H895" s="128"/>
      <c r="I895" s="1"/>
    </row>
    <row r="896" spans="2:9" ht="48" hidden="1" x14ac:dyDescent="0.2">
      <c r="B896" s="63" t="s">
        <v>1769</v>
      </c>
      <c r="C896" s="65" t="s">
        <v>1770</v>
      </c>
      <c r="D896" s="47" t="s">
        <v>9</v>
      </c>
      <c r="E896" s="49"/>
      <c r="F896" s="50">
        <v>170017600</v>
      </c>
      <c r="G896" s="51">
        <f t="shared" si="41"/>
        <v>0</v>
      </c>
      <c r="H896" s="128"/>
      <c r="I896" s="1"/>
    </row>
    <row r="897" spans="2:9" ht="48" hidden="1" x14ac:dyDescent="0.2">
      <c r="B897" s="63" t="s">
        <v>1771</v>
      </c>
      <c r="C897" s="65" t="s">
        <v>1772</v>
      </c>
      <c r="D897" s="47" t="s">
        <v>9</v>
      </c>
      <c r="E897" s="49"/>
      <c r="F897" s="50">
        <v>198942672</v>
      </c>
      <c r="G897" s="51">
        <f t="shared" si="41"/>
        <v>0</v>
      </c>
      <c r="H897" s="128"/>
      <c r="I897" s="1"/>
    </row>
    <row r="898" spans="2:9" ht="24" x14ac:dyDescent="0.2">
      <c r="B898" s="63" t="s">
        <v>1773</v>
      </c>
      <c r="C898" s="65" t="s">
        <v>1774</v>
      </c>
      <c r="D898" s="47" t="s">
        <v>262</v>
      </c>
      <c r="E898" s="49">
        <v>1</v>
      </c>
      <c r="F898" s="50">
        <v>66468232</v>
      </c>
      <c r="G898" s="51">
        <f t="shared" si="41"/>
        <v>66468232</v>
      </c>
      <c r="H898" s="128"/>
      <c r="I898" s="1"/>
    </row>
    <row r="899" spans="2:9" hidden="1" x14ac:dyDescent="0.2">
      <c r="B899" s="84" t="s">
        <v>1775</v>
      </c>
      <c r="C899" s="112" t="s">
        <v>1776</v>
      </c>
      <c r="D899" s="85"/>
      <c r="E899" s="49"/>
      <c r="F899" s="50">
        <v>0</v>
      </c>
      <c r="G899" s="51">
        <f t="shared" si="41"/>
        <v>0</v>
      </c>
      <c r="H899" s="128"/>
      <c r="I899" s="1"/>
    </row>
    <row r="900" spans="2:9" hidden="1" x14ac:dyDescent="0.2">
      <c r="B900" s="63" t="s">
        <v>1777</v>
      </c>
      <c r="C900" s="65" t="s">
        <v>1778</v>
      </c>
      <c r="D900" s="47" t="s">
        <v>9</v>
      </c>
      <c r="E900" s="49"/>
      <c r="F900" s="50">
        <v>23502</v>
      </c>
      <c r="G900" s="51">
        <f t="shared" si="41"/>
        <v>0</v>
      </c>
      <c r="H900" s="128"/>
      <c r="I900" s="1"/>
    </row>
    <row r="901" spans="2:9" x14ac:dyDescent="0.2">
      <c r="B901" s="66" t="s">
        <v>1779</v>
      </c>
      <c r="C901" s="113" t="s">
        <v>1780</v>
      </c>
      <c r="D901" s="53"/>
      <c r="E901" s="44">
        <v>0</v>
      </c>
      <c r="F901" s="54"/>
      <c r="G901" s="55"/>
      <c r="H901" s="128"/>
      <c r="I901" s="1"/>
    </row>
    <row r="902" spans="2:9" ht="24" hidden="1" x14ac:dyDescent="0.2">
      <c r="B902" s="63" t="s">
        <v>1781</v>
      </c>
      <c r="C902" s="65" t="s">
        <v>1782</v>
      </c>
      <c r="D902" s="47" t="s">
        <v>9</v>
      </c>
      <c r="E902" s="49"/>
      <c r="F902" s="50">
        <v>9418441</v>
      </c>
      <c r="G902" s="51">
        <f t="shared" ref="G902:G909" si="42">+ROUND(F902*E902,0)</f>
        <v>0</v>
      </c>
      <c r="H902" s="128"/>
      <c r="I902" s="1"/>
    </row>
    <row r="903" spans="2:9" ht="36" x14ac:dyDescent="0.2">
      <c r="B903" s="63" t="s">
        <v>1783</v>
      </c>
      <c r="C903" s="65" t="s">
        <v>1784</v>
      </c>
      <c r="D903" s="47" t="s">
        <v>262</v>
      </c>
      <c r="E903" s="49">
        <v>1</v>
      </c>
      <c r="F903" s="50">
        <v>80896499</v>
      </c>
      <c r="G903" s="51">
        <f t="shared" si="42"/>
        <v>80896499</v>
      </c>
      <c r="H903" s="128"/>
      <c r="I903" s="1"/>
    </row>
    <row r="904" spans="2:9" ht="24" x14ac:dyDescent="0.2">
      <c r="B904" s="63" t="s">
        <v>1785</v>
      </c>
      <c r="C904" s="65" t="s">
        <v>1786</v>
      </c>
      <c r="D904" s="47" t="s">
        <v>262</v>
      </c>
      <c r="E904" s="49">
        <v>1</v>
      </c>
      <c r="F904" s="50">
        <v>51020638</v>
      </c>
      <c r="G904" s="51">
        <f t="shared" si="42"/>
        <v>51020638</v>
      </c>
      <c r="H904" s="128"/>
      <c r="I904" s="1"/>
    </row>
    <row r="905" spans="2:9" x14ac:dyDescent="0.2">
      <c r="B905" s="63" t="s">
        <v>1787</v>
      </c>
      <c r="C905" s="65" t="s">
        <v>1788</v>
      </c>
      <c r="D905" s="47" t="s">
        <v>262</v>
      </c>
      <c r="E905" s="49">
        <v>3</v>
      </c>
      <c r="F905" s="50">
        <v>31054725</v>
      </c>
      <c r="G905" s="51">
        <f t="shared" si="42"/>
        <v>93164175</v>
      </c>
      <c r="H905" s="128"/>
      <c r="I905" s="1"/>
    </row>
    <row r="906" spans="2:9" x14ac:dyDescent="0.2">
      <c r="B906" s="63" t="s">
        <v>1789</v>
      </c>
      <c r="C906" s="65" t="s">
        <v>1790</v>
      </c>
      <c r="D906" s="47" t="s">
        <v>262</v>
      </c>
      <c r="E906" s="49">
        <v>1</v>
      </c>
      <c r="F906" s="50">
        <v>9285659</v>
      </c>
      <c r="G906" s="51">
        <f t="shared" si="42"/>
        <v>9285659</v>
      </c>
      <c r="H906" s="128"/>
      <c r="I906" s="1"/>
    </row>
    <row r="907" spans="2:9" x14ac:dyDescent="0.2">
      <c r="B907" s="63" t="s">
        <v>1791</v>
      </c>
      <c r="C907" s="65" t="s">
        <v>1792</v>
      </c>
      <c r="D907" s="47" t="s">
        <v>1793</v>
      </c>
      <c r="E907" s="49">
        <v>1</v>
      </c>
      <c r="F907" s="50">
        <v>630065</v>
      </c>
      <c r="G907" s="51">
        <f t="shared" si="42"/>
        <v>630065</v>
      </c>
      <c r="H907" s="128"/>
      <c r="I907" s="1"/>
    </row>
    <row r="908" spans="2:9" x14ac:dyDescent="0.2">
      <c r="B908" s="63" t="s">
        <v>1794</v>
      </c>
      <c r="C908" s="65" t="s">
        <v>1795</v>
      </c>
      <c r="D908" s="47" t="s">
        <v>1793</v>
      </c>
      <c r="E908" s="49">
        <v>6</v>
      </c>
      <c r="F908" s="50">
        <v>1217518</v>
      </c>
      <c r="G908" s="51">
        <f t="shared" si="42"/>
        <v>7305108</v>
      </c>
      <c r="H908" s="128"/>
      <c r="I908" s="1"/>
    </row>
    <row r="909" spans="2:9" x14ac:dyDescent="0.2">
      <c r="B909" s="63" t="s">
        <v>1796</v>
      </c>
      <c r="C909" s="65" t="s">
        <v>1797</v>
      </c>
      <c r="D909" s="47" t="s">
        <v>1798</v>
      </c>
      <c r="E909" s="49">
        <v>670</v>
      </c>
      <c r="F909" s="50">
        <v>315004</v>
      </c>
      <c r="G909" s="51">
        <f t="shared" si="42"/>
        <v>211052680</v>
      </c>
      <c r="H909" s="128"/>
      <c r="I909" s="1"/>
    </row>
    <row r="910" spans="2:9" ht="24" x14ac:dyDescent="0.2">
      <c r="B910" s="66" t="s">
        <v>1799</v>
      </c>
      <c r="C910" s="113" t="s">
        <v>1800</v>
      </c>
      <c r="D910" s="53"/>
      <c r="E910" s="44">
        <v>0</v>
      </c>
      <c r="F910" s="54"/>
      <c r="G910" s="55"/>
      <c r="H910" s="128"/>
      <c r="I910" s="1"/>
    </row>
    <row r="911" spans="2:9" hidden="1" x14ac:dyDescent="0.2">
      <c r="B911" s="63" t="s">
        <v>1801</v>
      </c>
      <c r="C911" s="65" t="s">
        <v>1802</v>
      </c>
      <c r="D911" s="47" t="s">
        <v>9</v>
      </c>
      <c r="E911" s="49"/>
      <c r="F911" s="50">
        <v>14425</v>
      </c>
      <c r="G911" s="51">
        <f t="shared" ref="G911:G935" si="43">+ROUND(F911*E911,0)</f>
        <v>0</v>
      </c>
      <c r="H911" s="128"/>
      <c r="I911" s="1"/>
    </row>
    <row r="912" spans="2:9" hidden="1" x14ac:dyDescent="0.2">
      <c r="B912" s="63" t="s">
        <v>1803</v>
      </c>
      <c r="C912" s="65" t="s">
        <v>1804</v>
      </c>
      <c r="D912" s="47" t="s">
        <v>9</v>
      </c>
      <c r="E912" s="49"/>
      <c r="F912" s="50">
        <v>35955</v>
      </c>
      <c r="G912" s="51">
        <f t="shared" si="43"/>
        <v>0</v>
      </c>
      <c r="H912" s="128"/>
      <c r="I912" s="1"/>
    </row>
    <row r="913" spans="2:9" hidden="1" x14ac:dyDescent="0.2">
      <c r="B913" s="63" t="s">
        <v>1805</v>
      </c>
      <c r="C913" s="65" t="s">
        <v>1806</v>
      </c>
      <c r="D913" s="47" t="s">
        <v>9</v>
      </c>
      <c r="E913" s="49"/>
      <c r="F913" s="50">
        <v>26172</v>
      </c>
      <c r="G913" s="51">
        <f t="shared" si="43"/>
        <v>0</v>
      </c>
      <c r="H913" s="128"/>
      <c r="I913" s="1"/>
    </row>
    <row r="914" spans="2:9" hidden="1" x14ac:dyDescent="0.2">
      <c r="B914" s="63" t="s">
        <v>1807</v>
      </c>
      <c r="C914" s="65" t="s">
        <v>1808</v>
      </c>
      <c r="D914" s="47" t="s">
        <v>9</v>
      </c>
      <c r="E914" s="49"/>
      <c r="F914" s="50">
        <v>44326</v>
      </c>
      <c r="G914" s="51">
        <f t="shared" si="43"/>
        <v>0</v>
      </c>
      <c r="H914" s="128"/>
      <c r="I914" s="1"/>
    </row>
    <row r="915" spans="2:9" hidden="1" x14ac:dyDescent="0.2">
      <c r="B915" s="63" t="s">
        <v>1809</v>
      </c>
      <c r="C915" s="65" t="s">
        <v>1810</v>
      </c>
      <c r="D915" s="47" t="s">
        <v>9</v>
      </c>
      <c r="E915" s="49"/>
      <c r="F915" s="50">
        <v>44326</v>
      </c>
      <c r="G915" s="51">
        <f t="shared" si="43"/>
        <v>0</v>
      </c>
      <c r="H915" s="128"/>
      <c r="I915" s="1"/>
    </row>
    <row r="916" spans="2:9" hidden="1" x14ac:dyDescent="0.2">
      <c r="B916" s="63" t="s">
        <v>1811</v>
      </c>
      <c r="C916" s="65" t="s">
        <v>1812</v>
      </c>
      <c r="D916" s="47" t="s">
        <v>9</v>
      </c>
      <c r="E916" s="49"/>
      <c r="F916" s="50">
        <v>57337</v>
      </c>
      <c r="G916" s="51">
        <f t="shared" si="43"/>
        <v>0</v>
      </c>
      <c r="H916" s="128"/>
      <c r="I916" s="1"/>
    </row>
    <row r="917" spans="2:9" hidden="1" x14ac:dyDescent="0.2">
      <c r="B917" s="63" t="s">
        <v>1813</v>
      </c>
      <c r="C917" s="65" t="s">
        <v>1814</v>
      </c>
      <c r="D917" s="47" t="s">
        <v>9</v>
      </c>
      <c r="E917" s="49"/>
      <c r="F917" s="50">
        <v>26034</v>
      </c>
      <c r="G917" s="51">
        <f t="shared" si="43"/>
        <v>0</v>
      </c>
      <c r="H917" s="128"/>
      <c r="I917" s="1"/>
    </row>
    <row r="918" spans="2:9" hidden="1" x14ac:dyDescent="0.2">
      <c r="B918" s="63" t="s">
        <v>1815</v>
      </c>
      <c r="C918" s="65" t="s">
        <v>1816</v>
      </c>
      <c r="D918" s="47" t="s">
        <v>9</v>
      </c>
      <c r="E918" s="49"/>
      <c r="F918" s="50">
        <v>46087</v>
      </c>
      <c r="G918" s="51">
        <f t="shared" si="43"/>
        <v>0</v>
      </c>
      <c r="H918" s="128"/>
      <c r="I918" s="1"/>
    </row>
    <row r="919" spans="2:9" hidden="1" x14ac:dyDescent="0.2">
      <c r="B919" s="63" t="s">
        <v>1817</v>
      </c>
      <c r="C919" s="65" t="s">
        <v>1818</v>
      </c>
      <c r="D919" s="47" t="s">
        <v>9</v>
      </c>
      <c r="E919" s="49"/>
      <c r="F919" s="50">
        <v>38821</v>
      </c>
      <c r="G919" s="51">
        <f t="shared" si="43"/>
        <v>0</v>
      </c>
      <c r="H919" s="128"/>
      <c r="I919" s="1"/>
    </row>
    <row r="920" spans="2:9" hidden="1" x14ac:dyDescent="0.2">
      <c r="B920" s="63" t="s">
        <v>1819</v>
      </c>
      <c r="C920" s="65" t="s">
        <v>1820</v>
      </c>
      <c r="D920" s="47" t="s">
        <v>9</v>
      </c>
      <c r="E920" s="49"/>
      <c r="F920" s="50">
        <v>9181</v>
      </c>
      <c r="G920" s="51">
        <f t="shared" si="43"/>
        <v>0</v>
      </c>
      <c r="H920" s="128"/>
      <c r="I920" s="1"/>
    </row>
    <row r="921" spans="2:9" hidden="1" x14ac:dyDescent="0.2">
      <c r="B921" s="63" t="s">
        <v>1821</v>
      </c>
      <c r="C921" s="65" t="s">
        <v>1822</v>
      </c>
      <c r="D921" s="47" t="s">
        <v>9</v>
      </c>
      <c r="E921" s="49"/>
      <c r="F921" s="50">
        <v>18609</v>
      </c>
      <c r="G921" s="51">
        <f t="shared" si="43"/>
        <v>0</v>
      </c>
      <c r="H921" s="128"/>
      <c r="I921" s="1"/>
    </row>
    <row r="922" spans="2:9" hidden="1" x14ac:dyDescent="0.2">
      <c r="B922" s="63" t="s">
        <v>1823</v>
      </c>
      <c r="C922" s="65" t="s">
        <v>1824</v>
      </c>
      <c r="D922" s="47" t="s">
        <v>9</v>
      </c>
      <c r="E922" s="49"/>
      <c r="F922" s="50">
        <v>38064</v>
      </c>
      <c r="G922" s="51">
        <f t="shared" si="43"/>
        <v>0</v>
      </c>
      <c r="H922" s="128"/>
      <c r="I922" s="1"/>
    </row>
    <row r="923" spans="2:9" hidden="1" x14ac:dyDescent="0.2">
      <c r="B923" s="63" t="s">
        <v>1825</v>
      </c>
      <c r="C923" s="65" t="s">
        <v>1826</v>
      </c>
      <c r="D923" s="47" t="s">
        <v>9</v>
      </c>
      <c r="E923" s="49"/>
      <c r="F923" s="50">
        <v>22655</v>
      </c>
      <c r="G923" s="51">
        <f t="shared" si="43"/>
        <v>0</v>
      </c>
      <c r="H923" s="128"/>
      <c r="I923" s="1"/>
    </row>
    <row r="924" spans="2:9" hidden="1" x14ac:dyDescent="0.2">
      <c r="B924" s="63" t="s">
        <v>1827</v>
      </c>
      <c r="C924" s="65" t="s">
        <v>1828</v>
      </c>
      <c r="D924" s="47" t="s">
        <v>9</v>
      </c>
      <c r="E924" s="49"/>
      <c r="F924" s="50">
        <v>26134</v>
      </c>
      <c r="G924" s="51">
        <f t="shared" si="43"/>
        <v>0</v>
      </c>
      <c r="H924" s="128"/>
      <c r="I924" s="1"/>
    </row>
    <row r="925" spans="2:9" hidden="1" x14ac:dyDescent="0.2">
      <c r="B925" s="63" t="s">
        <v>1829</v>
      </c>
      <c r="C925" s="65" t="s">
        <v>1830</v>
      </c>
      <c r="D925" s="47" t="s">
        <v>9</v>
      </c>
      <c r="E925" s="49"/>
      <c r="F925" s="50">
        <v>52735</v>
      </c>
      <c r="G925" s="51">
        <f t="shared" si="43"/>
        <v>0</v>
      </c>
      <c r="H925" s="128"/>
      <c r="I925" s="1"/>
    </row>
    <row r="926" spans="2:9" hidden="1" x14ac:dyDescent="0.2">
      <c r="B926" s="63" t="s">
        <v>1831</v>
      </c>
      <c r="C926" s="65" t="s">
        <v>1832</v>
      </c>
      <c r="D926" s="47" t="s">
        <v>9</v>
      </c>
      <c r="E926" s="49"/>
      <c r="F926" s="50">
        <v>13790</v>
      </c>
      <c r="G926" s="51">
        <f t="shared" si="43"/>
        <v>0</v>
      </c>
      <c r="H926" s="128"/>
      <c r="I926" s="1"/>
    </row>
    <row r="927" spans="2:9" hidden="1" x14ac:dyDescent="0.2">
      <c r="B927" s="63" t="s">
        <v>1833</v>
      </c>
      <c r="C927" s="65" t="s">
        <v>1834</v>
      </c>
      <c r="D927" s="47" t="s">
        <v>9</v>
      </c>
      <c r="E927" s="49"/>
      <c r="F927" s="50">
        <v>23572</v>
      </c>
      <c r="G927" s="51">
        <f t="shared" si="43"/>
        <v>0</v>
      </c>
      <c r="H927" s="128"/>
      <c r="I927" s="1"/>
    </row>
    <row r="928" spans="2:9" hidden="1" x14ac:dyDescent="0.2">
      <c r="B928" s="63" t="s">
        <v>1835</v>
      </c>
      <c r="C928" s="65" t="s">
        <v>1836</v>
      </c>
      <c r="D928" s="47" t="s">
        <v>9</v>
      </c>
      <c r="E928" s="49"/>
      <c r="F928" s="50">
        <v>17871</v>
      </c>
      <c r="G928" s="51">
        <f t="shared" si="43"/>
        <v>0</v>
      </c>
      <c r="H928" s="128"/>
      <c r="I928" s="1"/>
    </row>
    <row r="929" spans="2:9" hidden="1" x14ac:dyDescent="0.2">
      <c r="B929" s="63" t="s">
        <v>1837</v>
      </c>
      <c r="C929" s="65" t="s">
        <v>1838</v>
      </c>
      <c r="D929" s="47" t="s">
        <v>9</v>
      </c>
      <c r="E929" s="49"/>
      <c r="F929" s="50">
        <v>17550</v>
      </c>
      <c r="G929" s="51">
        <f t="shared" si="43"/>
        <v>0</v>
      </c>
      <c r="H929" s="128"/>
      <c r="I929" s="1"/>
    </row>
    <row r="930" spans="2:9" hidden="1" x14ac:dyDescent="0.2">
      <c r="B930" s="63" t="s">
        <v>1839</v>
      </c>
      <c r="C930" s="65" t="s">
        <v>1840</v>
      </c>
      <c r="D930" s="47" t="s">
        <v>9</v>
      </c>
      <c r="E930" s="49"/>
      <c r="F930" s="50">
        <v>15160</v>
      </c>
      <c r="G930" s="51">
        <f t="shared" si="43"/>
        <v>0</v>
      </c>
      <c r="H930" s="128"/>
      <c r="I930" s="1"/>
    </row>
    <row r="931" spans="2:9" hidden="1" x14ac:dyDescent="0.2">
      <c r="B931" s="63" t="s">
        <v>1841</v>
      </c>
      <c r="C931" s="65" t="s">
        <v>1842</v>
      </c>
      <c r="D931" s="47" t="s">
        <v>9</v>
      </c>
      <c r="E931" s="49"/>
      <c r="F931" s="50">
        <v>13088</v>
      </c>
      <c r="G931" s="51">
        <f t="shared" si="43"/>
        <v>0</v>
      </c>
      <c r="H931" s="128"/>
      <c r="I931" s="1"/>
    </row>
    <row r="932" spans="2:9" ht="24" hidden="1" x14ac:dyDescent="0.2">
      <c r="B932" s="63" t="s">
        <v>1843</v>
      </c>
      <c r="C932" s="106" t="s">
        <v>1844</v>
      </c>
      <c r="D932" s="107" t="s">
        <v>9</v>
      </c>
      <c r="E932" s="49"/>
      <c r="F932" s="50">
        <v>22141</v>
      </c>
      <c r="G932" s="51">
        <f t="shared" si="43"/>
        <v>0</v>
      </c>
      <c r="H932" s="128"/>
      <c r="I932" s="1"/>
    </row>
    <row r="933" spans="2:9" ht="36" hidden="1" x14ac:dyDescent="0.2">
      <c r="B933" s="63" t="s">
        <v>1845</v>
      </c>
      <c r="C933" s="67" t="s">
        <v>1846</v>
      </c>
      <c r="D933" s="68" t="s">
        <v>9</v>
      </c>
      <c r="E933" s="49"/>
      <c r="F933" s="50">
        <v>186345</v>
      </c>
      <c r="G933" s="51">
        <f t="shared" si="43"/>
        <v>0</v>
      </c>
      <c r="H933" s="128"/>
      <c r="I933" s="1"/>
    </row>
    <row r="934" spans="2:9" hidden="1" x14ac:dyDescent="0.2">
      <c r="B934" s="63" t="s">
        <v>1847</v>
      </c>
      <c r="C934" s="106" t="s">
        <v>1848</v>
      </c>
      <c r="D934" s="107" t="s">
        <v>9</v>
      </c>
      <c r="E934" s="49"/>
      <c r="F934" s="50">
        <v>141622</v>
      </c>
      <c r="G934" s="51">
        <f t="shared" si="43"/>
        <v>0</v>
      </c>
      <c r="H934" s="128"/>
      <c r="I934" s="1"/>
    </row>
    <row r="935" spans="2:9" x14ac:dyDescent="0.2">
      <c r="B935" s="63" t="s">
        <v>1849</v>
      </c>
      <c r="C935" s="108" t="s">
        <v>1850</v>
      </c>
      <c r="D935" s="47" t="s">
        <v>262</v>
      </c>
      <c r="E935" s="49">
        <v>1</v>
      </c>
      <c r="F935" s="50">
        <v>75624689</v>
      </c>
      <c r="G935" s="51">
        <f t="shared" si="43"/>
        <v>75624689</v>
      </c>
      <c r="H935" s="128"/>
      <c r="I935" s="1"/>
    </row>
    <row r="936" spans="2:9" x14ac:dyDescent="0.2">
      <c r="B936" s="66" t="s">
        <v>1851</v>
      </c>
      <c r="C936" s="131" t="s">
        <v>1852</v>
      </c>
      <c r="D936" s="132"/>
      <c r="E936" s="44">
        <v>0</v>
      </c>
      <c r="F936" s="54"/>
      <c r="G936" s="55"/>
      <c r="H936" s="128"/>
      <c r="I936" s="1"/>
    </row>
    <row r="937" spans="2:9" ht="24" hidden="1" x14ac:dyDescent="0.2">
      <c r="B937" s="63" t="s">
        <v>1853</v>
      </c>
      <c r="C937" s="106" t="s">
        <v>1854</v>
      </c>
      <c r="D937" s="107" t="s">
        <v>9</v>
      </c>
      <c r="E937" s="49"/>
      <c r="F937" s="50">
        <v>54892</v>
      </c>
      <c r="G937" s="51">
        <f t="shared" ref="G937:G945" si="44">+ROUND(F937*E937,0)</f>
        <v>0</v>
      </c>
      <c r="H937" s="128"/>
      <c r="I937" s="1"/>
    </row>
    <row r="938" spans="2:9" x14ac:dyDescent="0.2">
      <c r="B938" s="63" t="s">
        <v>1855</v>
      </c>
      <c r="C938" s="108" t="s">
        <v>1856</v>
      </c>
      <c r="D938" s="47" t="s">
        <v>262</v>
      </c>
      <c r="E938" s="49">
        <v>7</v>
      </c>
      <c r="F938" s="50">
        <v>588782</v>
      </c>
      <c r="G938" s="51">
        <f t="shared" si="44"/>
        <v>4121474</v>
      </c>
      <c r="H938" s="128"/>
      <c r="I938" s="1"/>
    </row>
    <row r="939" spans="2:9" x14ac:dyDescent="0.2">
      <c r="B939" s="63" t="s">
        <v>1857</v>
      </c>
      <c r="C939" s="108" t="s">
        <v>1858</v>
      </c>
      <c r="D939" s="47" t="s">
        <v>262</v>
      </c>
      <c r="E939" s="49">
        <v>2</v>
      </c>
      <c r="F939" s="50">
        <v>588782</v>
      </c>
      <c r="G939" s="51">
        <f t="shared" si="44"/>
        <v>1177564</v>
      </c>
      <c r="H939" s="128"/>
      <c r="I939" s="1"/>
    </row>
    <row r="940" spans="2:9" x14ac:dyDescent="0.2">
      <c r="B940" s="63" t="s">
        <v>1859</v>
      </c>
      <c r="C940" s="108" t="s">
        <v>1860</v>
      </c>
      <c r="D940" s="47" t="s">
        <v>262</v>
      </c>
      <c r="E940" s="49">
        <v>4</v>
      </c>
      <c r="F940" s="50">
        <v>514338</v>
      </c>
      <c r="G940" s="51">
        <f t="shared" si="44"/>
        <v>2057352</v>
      </c>
      <c r="H940" s="128"/>
      <c r="I940" s="1"/>
    </row>
    <row r="941" spans="2:9" x14ac:dyDescent="0.2">
      <c r="B941" s="63" t="s">
        <v>1861</v>
      </c>
      <c r="C941" s="108" t="s">
        <v>1862</v>
      </c>
      <c r="D941" s="47" t="s">
        <v>262</v>
      </c>
      <c r="E941" s="49">
        <v>1</v>
      </c>
      <c r="F941" s="50">
        <v>466965</v>
      </c>
      <c r="G941" s="51">
        <f t="shared" si="44"/>
        <v>466965</v>
      </c>
      <c r="H941" s="128"/>
      <c r="I941" s="1"/>
    </row>
    <row r="942" spans="2:9" x14ac:dyDescent="0.2">
      <c r="B942" s="63" t="s">
        <v>1863</v>
      </c>
      <c r="C942" s="108" t="s">
        <v>1864</v>
      </c>
      <c r="D942" s="107" t="s">
        <v>326</v>
      </c>
      <c r="E942" s="49">
        <v>249.23999999999998</v>
      </c>
      <c r="F942" s="50">
        <v>21030</v>
      </c>
      <c r="G942" s="51">
        <f t="shared" si="44"/>
        <v>5241517</v>
      </c>
      <c r="H942" s="128"/>
      <c r="I942" s="1"/>
    </row>
    <row r="943" spans="2:9" x14ac:dyDescent="0.2">
      <c r="B943" s="63" t="s">
        <v>1865</v>
      </c>
      <c r="C943" s="108" t="s">
        <v>1866</v>
      </c>
      <c r="D943" s="107" t="s">
        <v>326</v>
      </c>
      <c r="E943" s="49">
        <v>579.53</v>
      </c>
      <c r="F943" s="50">
        <v>24900</v>
      </c>
      <c r="G943" s="51">
        <f t="shared" si="44"/>
        <v>14430297</v>
      </c>
      <c r="H943" s="128"/>
      <c r="I943" s="1"/>
    </row>
    <row r="944" spans="2:9" x14ac:dyDescent="0.2">
      <c r="B944" s="63" t="s">
        <v>1867</v>
      </c>
      <c r="C944" s="108" t="s">
        <v>1868</v>
      </c>
      <c r="D944" s="47" t="s">
        <v>262</v>
      </c>
      <c r="E944" s="49">
        <v>12</v>
      </c>
      <c r="F944" s="50">
        <v>109358</v>
      </c>
      <c r="G944" s="51">
        <f t="shared" si="44"/>
        <v>1312296</v>
      </c>
      <c r="H944" s="128"/>
      <c r="I944" s="1"/>
    </row>
    <row r="945" spans="2:9" x14ac:dyDescent="0.2">
      <c r="B945" s="63" t="s">
        <v>1869</v>
      </c>
      <c r="C945" s="108" t="s">
        <v>1870</v>
      </c>
      <c r="D945" s="47" t="s">
        <v>262</v>
      </c>
      <c r="E945" s="49">
        <v>1</v>
      </c>
      <c r="F945" s="50">
        <v>7954715</v>
      </c>
      <c r="G945" s="51">
        <f t="shared" si="44"/>
        <v>7954715</v>
      </c>
      <c r="H945" s="128"/>
      <c r="I945" s="1"/>
    </row>
    <row r="946" spans="2:9" x14ac:dyDescent="0.2">
      <c r="B946" s="66" t="s">
        <v>1871</v>
      </c>
      <c r="C946" s="131" t="s">
        <v>1872</v>
      </c>
      <c r="D946" s="132"/>
      <c r="E946" s="44">
        <v>0</v>
      </c>
      <c r="F946" s="54"/>
      <c r="G946" s="55"/>
      <c r="H946" s="128"/>
      <c r="I946" s="1"/>
    </row>
    <row r="947" spans="2:9" ht="48" x14ac:dyDescent="0.2">
      <c r="B947" s="63" t="s">
        <v>1873</v>
      </c>
      <c r="C947" s="108" t="s">
        <v>1874</v>
      </c>
      <c r="D947" s="47" t="s">
        <v>262</v>
      </c>
      <c r="E947" s="49">
        <v>2</v>
      </c>
      <c r="F947" s="50">
        <v>4660001</v>
      </c>
      <c r="G947" s="51">
        <f t="shared" ref="G947:G970" si="45">+ROUND(F947*E947,0)</f>
        <v>9320002</v>
      </c>
      <c r="H947" s="128"/>
      <c r="I947" s="1"/>
    </row>
    <row r="948" spans="2:9" ht="24" hidden="1" x14ac:dyDescent="0.2">
      <c r="B948" s="133" t="s">
        <v>1875</v>
      </c>
      <c r="C948" s="134" t="s">
        <v>1876</v>
      </c>
      <c r="D948" s="135" t="s">
        <v>9</v>
      </c>
      <c r="E948" s="49"/>
      <c r="F948" s="50">
        <v>178645</v>
      </c>
      <c r="G948" s="51">
        <f t="shared" si="45"/>
        <v>0</v>
      </c>
      <c r="H948" s="128"/>
      <c r="I948" s="1"/>
    </row>
    <row r="949" spans="2:9" ht="24" hidden="1" x14ac:dyDescent="0.2">
      <c r="B949" s="133" t="s">
        <v>1877</v>
      </c>
      <c r="C949" s="136" t="s">
        <v>1878</v>
      </c>
      <c r="D949" s="137" t="s">
        <v>9</v>
      </c>
      <c r="E949" s="49"/>
      <c r="F949" s="50">
        <v>271266</v>
      </c>
      <c r="G949" s="51">
        <f t="shared" si="45"/>
        <v>0</v>
      </c>
      <c r="H949" s="128"/>
      <c r="I949" s="1"/>
    </row>
    <row r="950" spans="2:9" ht="24" x14ac:dyDescent="0.2">
      <c r="B950" s="63" t="s">
        <v>1879</v>
      </c>
      <c r="C950" s="108" t="s">
        <v>1880</v>
      </c>
      <c r="D950" s="47" t="s">
        <v>262</v>
      </c>
      <c r="E950" s="49">
        <v>43</v>
      </c>
      <c r="F950" s="50">
        <v>422016</v>
      </c>
      <c r="G950" s="51">
        <f t="shared" si="45"/>
        <v>18146688</v>
      </c>
      <c r="H950" s="128"/>
      <c r="I950" s="1"/>
    </row>
    <row r="951" spans="2:9" ht="24" hidden="1" x14ac:dyDescent="0.2">
      <c r="B951" s="133" t="s">
        <v>1881</v>
      </c>
      <c r="C951" s="134" t="s">
        <v>1882</v>
      </c>
      <c r="D951" s="135" t="s">
        <v>9</v>
      </c>
      <c r="E951" s="49"/>
      <c r="F951" s="50">
        <v>375337</v>
      </c>
      <c r="G951" s="51">
        <f t="shared" si="45"/>
        <v>0</v>
      </c>
      <c r="H951" s="128"/>
      <c r="I951" s="1"/>
    </row>
    <row r="952" spans="2:9" hidden="1" x14ac:dyDescent="0.2">
      <c r="B952" s="133" t="s">
        <v>1883</v>
      </c>
      <c r="C952" s="134" t="s">
        <v>1884</v>
      </c>
      <c r="D952" s="135" t="s">
        <v>9</v>
      </c>
      <c r="E952" s="49"/>
      <c r="F952" s="50">
        <v>242170</v>
      </c>
      <c r="G952" s="51">
        <f t="shared" si="45"/>
        <v>0</v>
      </c>
      <c r="H952" s="128"/>
      <c r="I952" s="1"/>
    </row>
    <row r="953" spans="2:9" ht="24" hidden="1" x14ac:dyDescent="0.2">
      <c r="B953" s="133" t="s">
        <v>1885</v>
      </c>
      <c r="C953" s="136" t="s">
        <v>1886</v>
      </c>
      <c r="D953" s="137" t="s">
        <v>152</v>
      </c>
      <c r="E953" s="49"/>
      <c r="F953" s="50">
        <v>5231</v>
      </c>
      <c r="G953" s="51">
        <f t="shared" si="45"/>
        <v>0</v>
      </c>
      <c r="H953" s="128"/>
      <c r="I953" s="1"/>
    </row>
    <row r="954" spans="2:9" ht="24" hidden="1" x14ac:dyDescent="0.2">
      <c r="B954" s="133" t="s">
        <v>1887</v>
      </c>
      <c r="C954" s="136" t="s">
        <v>1888</v>
      </c>
      <c r="D954" s="137" t="s">
        <v>152</v>
      </c>
      <c r="E954" s="49"/>
      <c r="F954" s="50">
        <v>11523</v>
      </c>
      <c r="G954" s="51">
        <f t="shared" si="45"/>
        <v>0</v>
      </c>
      <c r="H954" s="128"/>
      <c r="I954" s="1"/>
    </row>
    <row r="955" spans="2:9" ht="24" x14ac:dyDescent="0.2">
      <c r="B955" s="63" t="s">
        <v>1889</v>
      </c>
      <c r="C955" s="108" t="s">
        <v>1890</v>
      </c>
      <c r="D955" s="47" t="s">
        <v>262</v>
      </c>
      <c r="E955" s="49">
        <v>3</v>
      </c>
      <c r="F955" s="50">
        <v>213437</v>
      </c>
      <c r="G955" s="51">
        <f t="shared" si="45"/>
        <v>640311</v>
      </c>
      <c r="H955" s="128"/>
      <c r="I955" s="1"/>
    </row>
    <row r="956" spans="2:9" ht="24" hidden="1" x14ac:dyDescent="0.2">
      <c r="B956" s="133" t="s">
        <v>1891</v>
      </c>
      <c r="C956" s="106" t="s">
        <v>1892</v>
      </c>
      <c r="D956" s="107" t="s">
        <v>9</v>
      </c>
      <c r="E956" s="49"/>
      <c r="F956" s="50">
        <v>281122</v>
      </c>
      <c r="G956" s="51">
        <f t="shared" si="45"/>
        <v>0</v>
      </c>
      <c r="H956" s="128"/>
      <c r="I956" s="1"/>
    </row>
    <row r="957" spans="2:9" ht="24" x14ac:dyDescent="0.2">
      <c r="B957" s="63" t="s">
        <v>1893</v>
      </c>
      <c r="C957" s="108" t="s">
        <v>1894</v>
      </c>
      <c r="D957" s="47" t="s">
        <v>262</v>
      </c>
      <c r="E957" s="49">
        <v>3</v>
      </c>
      <c r="F957" s="50">
        <v>300863</v>
      </c>
      <c r="G957" s="51">
        <f t="shared" si="45"/>
        <v>902589</v>
      </c>
      <c r="H957" s="128"/>
      <c r="I957" s="1"/>
    </row>
    <row r="958" spans="2:9" ht="24" x14ac:dyDescent="0.2">
      <c r="B958" s="63" t="s">
        <v>1895</v>
      </c>
      <c r="C958" s="108" t="s">
        <v>1896</v>
      </c>
      <c r="D958" s="47" t="s">
        <v>262</v>
      </c>
      <c r="E958" s="49">
        <v>5</v>
      </c>
      <c r="F958" s="50">
        <v>3703826</v>
      </c>
      <c r="G958" s="51">
        <f t="shared" si="45"/>
        <v>18519130</v>
      </c>
      <c r="H958" s="128"/>
      <c r="I958" s="1"/>
    </row>
    <row r="959" spans="2:9" x14ac:dyDescent="0.2">
      <c r="B959" s="63" t="s">
        <v>1897</v>
      </c>
      <c r="C959" s="108" t="s">
        <v>1898</v>
      </c>
      <c r="D959" s="47" t="s">
        <v>262</v>
      </c>
      <c r="E959" s="49">
        <v>5</v>
      </c>
      <c r="F959" s="50">
        <v>2230650</v>
      </c>
      <c r="G959" s="51">
        <f t="shared" si="45"/>
        <v>11153250</v>
      </c>
      <c r="H959" s="128"/>
      <c r="I959" s="1"/>
    </row>
    <row r="960" spans="2:9" x14ac:dyDescent="0.2">
      <c r="B960" s="63" t="s">
        <v>1899</v>
      </c>
      <c r="C960" s="108" t="s">
        <v>1900</v>
      </c>
      <c r="D960" s="47" t="s">
        <v>262</v>
      </c>
      <c r="E960" s="49">
        <v>19</v>
      </c>
      <c r="F960" s="50">
        <v>237946</v>
      </c>
      <c r="G960" s="51">
        <f t="shared" si="45"/>
        <v>4520974</v>
      </c>
      <c r="H960" s="128"/>
      <c r="I960" s="1"/>
    </row>
    <row r="961" spans="2:9" x14ac:dyDescent="0.2">
      <c r="B961" s="63" t="s">
        <v>1901</v>
      </c>
      <c r="C961" s="108" t="s">
        <v>1902</v>
      </c>
      <c r="D961" s="47" t="s">
        <v>262</v>
      </c>
      <c r="E961" s="49">
        <v>32</v>
      </c>
      <c r="F961" s="50">
        <v>173003</v>
      </c>
      <c r="G961" s="51">
        <f t="shared" si="45"/>
        <v>5536096</v>
      </c>
      <c r="H961" s="128"/>
      <c r="I961" s="1"/>
    </row>
    <row r="962" spans="2:9" ht="24" x14ac:dyDescent="0.2">
      <c r="B962" s="63" t="s">
        <v>1903</v>
      </c>
      <c r="C962" s="108" t="s">
        <v>1904</v>
      </c>
      <c r="D962" s="47" t="s">
        <v>262</v>
      </c>
      <c r="E962" s="49">
        <v>3</v>
      </c>
      <c r="F962" s="50">
        <v>260606</v>
      </c>
      <c r="G962" s="51">
        <f t="shared" si="45"/>
        <v>781818</v>
      </c>
      <c r="H962" s="128"/>
      <c r="I962" s="1"/>
    </row>
    <row r="963" spans="2:9" x14ac:dyDescent="0.2">
      <c r="B963" s="63" t="s">
        <v>1905</v>
      </c>
      <c r="C963" s="108" t="s">
        <v>1906</v>
      </c>
      <c r="D963" s="47" t="s">
        <v>262</v>
      </c>
      <c r="E963" s="49">
        <v>21</v>
      </c>
      <c r="F963" s="50">
        <v>324104</v>
      </c>
      <c r="G963" s="51">
        <f t="shared" si="45"/>
        <v>6806184</v>
      </c>
      <c r="H963" s="128"/>
      <c r="I963" s="1"/>
    </row>
    <row r="964" spans="2:9" ht="24" x14ac:dyDescent="0.2">
      <c r="B964" s="63" t="s">
        <v>1907</v>
      </c>
      <c r="C964" s="108" t="s">
        <v>1908</v>
      </c>
      <c r="D964" s="47" t="s">
        <v>262</v>
      </c>
      <c r="E964" s="49">
        <v>5</v>
      </c>
      <c r="F964" s="50">
        <v>647614</v>
      </c>
      <c r="G964" s="51">
        <f t="shared" si="45"/>
        <v>3238070</v>
      </c>
      <c r="H964" s="128"/>
      <c r="I964" s="1"/>
    </row>
    <row r="965" spans="2:9" ht="24" x14ac:dyDescent="0.2">
      <c r="B965" s="63" t="s">
        <v>1909</v>
      </c>
      <c r="C965" s="108" t="s">
        <v>1910</v>
      </c>
      <c r="D965" s="47" t="s">
        <v>262</v>
      </c>
      <c r="E965" s="49">
        <v>55</v>
      </c>
      <c r="F965" s="50">
        <v>317901</v>
      </c>
      <c r="G965" s="51">
        <f t="shared" si="45"/>
        <v>17484555</v>
      </c>
      <c r="H965" s="128"/>
      <c r="I965" s="1"/>
    </row>
    <row r="966" spans="2:9" x14ac:dyDescent="0.2">
      <c r="B966" s="63" t="s">
        <v>1911</v>
      </c>
      <c r="C966" s="108" t="s">
        <v>1912</v>
      </c>
      <c r="D966" s="107" t="s">
        <v>326</v>
      </c>
      <c r="E966" s="49">
        <v>5198</v>
      </c>
      <c r="F966" s="50">
        <v>6926</v>
      </c>
      <c r="G966" s="51">
        <f t="shared" si="45"/>
        <v>36001348</v>
      </c>
      <c r="H966" s="128"/>
      <c r="I966" s="1"/>
    </row>
    <row r="967" spans="2:9" x14ac:dyDescent="0.2">
      <c r="B967" s="63" t="s">
        <v>1913</v>
      </c>
      <c r="C967" s="108" t="s">
        <v>1914</v>
      </c>
      <c r="D967" s="107" t="s">
        <v>326</v>
      </c>
      <c r="E967" s="49">
        <v>2733</v>
      </c>
      <c r="F967" s="50">
        <v>6926</v>
      </c>
      <c r="G967" s="51">
        <f t="shared" si="45"/>
        <v>18928758</v>
      </c>
      <c r="H967" s="128"/>
      <c r="I967" s="1"/>
    </row>
    <row r="968" spans="2:9" x14ac:dyDescent="0.2">
      <c r="B968" s="63" t="s">
        <v>1915</v>
      </c>
      <c r="C968" s="108" t="s">
        <v>1916</v>
      </c>
      <c r="D968" s="47" t="s">
        <v>262</v>
      </c>
      <c r="E968" s="49">
        <v>153</v>
      </c>
      <c r="F968" s="50">
        <v>300863</v>
      </c>
      <c r="G968" s="51">
        <f t="shared" si="45"/>
        <v>46032039</v>
      </c>
      <c r="H968" s="128"/>
      <c r="I968" s="1"/>
    </row>
    <row r="969" spans="2:9" x14ac:dyDescent="0.2">
      <c r="B969" s="63" t="s">
        <v>1917</v>
      </c>
      <c r="C969" s="108" t="s">
        <v>1918</v>
      </c>
      <c r="D969" s="47" t="s">
        <v>262</v>
      </c>
      <c r="E969" s="49">
        <v>22</v>
      </c>
      <c r="F969" s="50">
        <v>183859</v>
      </c>
      <c r="G969" s="51">
        <f t="shared" si="45"/>
        <v>4044898</v>
      </c>
      <c r="H969" s="128"/>
      <c r="I969" s="1"/>
    </row>
    <row r="970" spans="2:9" x14ac:dyDescent="0.2">
      <c r="B970" s="63" t="s">
        <v>1919</v>
      </c>
      <c r="C970" s="108" t="s">
        <v>1920</v>
      </c>
      <c r="D970" s="47" t="s">
        <v>262</v>
      </c>
      <c r="E970" s="49">
        <v>4</v>
      </c>
      <c r="F970" s="50">
        <v>300863</v>
      </c>
      <c r="G970" s="51">
        <f t="shared" si="45"/>
        <v>1203452</v>
      </c>
      <c r="H970" s="128"/>
      <c r="I970" s="1"/>
    </row>
    <row r="971" spans="2:9" x14ac:dyDescent="0.2">
      <c r="B971" s="66" t="s">
        <v>1921</v>
      </c>
      <c r="C971" s="131" t="s">
        <v>1922</v>
      </c>
      <c r="D971" s="132"/>
      <c r="E971" s="44">
        <v>0</v>
      </c>
      <c r="F971" s="54"/>
      <c r="G971" s="55"/>
      <c r="H971" s="128"/>
      <c r="I971" s="1"/>
    </row>
    <row r="972" spans="2:9" ht="24" x14ac:dyDescent="0.2">
      <c r="B972" s="63" t="s">
        <v>1923</v>
      </c>
      <c r="C972" s="108" t="s">
        <v>1924</v>
      </c>
      <c r="D972" s="47" t="s">
        <v>262</v>
      </c>
      <c r="E972" s="49">
        <v>2</v>
      </c>
      <c r="F972" s="50">
        <v>219341</v>
      </c>
      <c r="G972" s="51">
        <f t="shared" ref="G972:G1016" si="46">+ROUND(F972*E972,0)</f>
        <v>438682</v>
      </c>
      <c r="H972" s="128"/>
      <c r="I972" s="1"/>
    </row>
    <row r="973" spans="2:9" ht="24" x14ac:dyDescent="0.2">
      <c r="B973" s="63" t="s">
        <v>1925</v>
      </c>
      <c r="C973" s="108" t="s">
        <v>1926</v>
      </c>
      <c r="D973" s="47" t="s">
        <v>262</v>
      </c>
      <c r="E973" s="49">
        <v>3</v>
      </c>
      <c r="F973" s="50">
        <v>187623</v>
      </c>
      <c r="G973" s="51">
        <f t="shared" si="46"/>
        <v>562869</v>
      </c>
      <c r="H973" s="128"/>
      <c r="I973" s="1"/>
    </row>
    <row r="974" spans="2:9" ht="24" x14ac:dyDescent="0.2">
      <c r="B974" s="63" t="s">
        <v>1927</v>
      </c>
      <c r="C974" s="108" t="s">
        <v>1928</v>
      </c>
      <c r="D974" s="47" t="s">
        <v>262</v>
      </c>
      <c r="E974" s="49">
        <v>5</v>
      </c>
      <c r="F974" s="50">
        <v>120482</v>
      </c>
      <c r="G974" s="51">
        <f t="shared" si="46"/>
        <v>602410</v>
      </c>
      <c r="H974" s="128"/>
      <c r="I974" s="1"/>
    </row>
    <row r="975" spans="2:9" ht="24" x14ac:dyDescent="0.2">
      <c r="B975" s="63" t="s">
        <v>1929</v>
      </c>
      <c r="C975" s="108" t="s">
        <v>1930</v>
      </c>
      <c r="D975" s="47" t="s">
        <v>262</v>
      </c>
      <c r="E975" s="49">
        <v>2</v>
      </c>
      <c r="F975" s="50">
        <v>128370</v>
      </c>
      <c r="G975" s="51">
        <f t="shared" si="46"/>
        <v>256740</v>
      </c>
      <c r="H975" s="128"/>
      <c r="I975" s="1"/>
    </row>
    <row r="976" spans="2:9" ht="24" x14ac:dyDescent="0.2">
      <c r="B976" s="63" t="s">
        <v>1931</v>
      </c>
      <c r="C976" s="108" t="s">
        <v>1932</v>
      </c>
      <c r="D976" s="47" t="s">
        <v>262</v>
      </c>
      <c r="E976" s="49">
        <v>2</v>
      </c>
      <c r="F976" s="50">
        <v>180839</v>
      </c>
      <c r="G976" s="51">
        <f t="shared" si="46"/>
        <v>361678</v>
      </c>
      <c r="H976" s="128"/>
      <c r="I976" s="1"/>
    </row>
    <row r="977" spans="2:9" x14ac:dyDescent="0.2">
      <c r="B977" s="63" t="s">
        <v>1933</v>
      </c>
      <c r="C977" s="108" t="s">
        <v>1934</v>
      </c>
      <c r="D977" s="47" t="s">
        <v>262</v>
      </c>
      <c r="E977" s="49">
        <v>2</v>
      </c>
      <c r="F977" s="50">
        <v>139505</v>
      </c>
      <c r="G977" s="51">
        <f t="shared" si="46"/>
        <v>279010</v>
      </c>
      <c r="H977" s="128"/>
      <c r="I977" s="1"/>
    </row>
    <row r="978" spans="2:9" x14ac:dyDescent="0.2">
      <c r="B978" s="63" t="s">
        <v>1935</v>
      </c>
      <c r="C978" s="108" t="s">
        <v>1936</v>
      </c>
      <c r="D978" s="47" t="s">
        <v>262</v>
      </c>
      <c r="E978" s="49">
        <v>2</v>
      </c>
      <c r="F978" s="50">
        <v>157044</v>
      </c>
      <c r="G978" s="51">
        <f t="shared" si="46"/>
        <v>314088</v>
      </c>
      <c r="H978" s="128"/>
      <c r="I978" s="1"/>
    </row>
    <row r="979" spans="2:9" ht="36" x14ac:dyDescent="0.2">
      <c r="B979" s="63" t="s">
        <v>1937</v>
      </c>
      <c r="C979" s="108" t="s">
        <v>1938</v>
      </c>
      <c r="D979" s="47" t="s">
        <v>262</v>
      </c>
      <c r="E979" s="49">
        <v>1</v>
      </c>
      <c r="F979" s="50">
        <v>8582363</v>
      </c>
      <c r="G979" s="51">
        <f t="shared" si="46"/>
        <v>8582363</v>
      </c>
      <c r="H979" s="128"/>
      <c r="I979" s="1"/>
    </row>
    <row r="980" spans="2:9" ht="48" x14ac:dyDescent="0.2">
      <c r="B980" s="63" t="s">
        <v>1939</v>
      </c>
      <c r="C980" s="108" t="s">
        <v>1940</v>
      </c>
      <c r="D980" s="47" t="s">
        <v>262</v>
      </c>
      <c r="E980" s="49">
        <v>1</v>
      </c>
      <c r="F980" s="50">
        <v>10544856</v>
      </c>
      <c r="G980" s="51">
        <f t="shared" si="46"/>
        <v>10544856</v>
      </c>
      <c r="H980" s="128"/>
      <c r="I980" s="1"/>
    </row>
    <row r="981" spans="2:9" ht="24" x14ac:dyDescent="0.2">
      <c r="B981" s="63" t="s">
        <v>1941</v>
      </c>
      <c r="C981" s="108" t="s">
        <v>1942</v>
      </c>
      <c r="D981" s="47" t="s">
        <v>262</v>
      </c>
      <c r="E981" s="49">
        <v>1</v>
      </c>
      <c r="F981" s="50">
        <v>1530995</v>
      </c>
      <c r="G981" s="51">
        <f t="shared" si="46"/>
        <v>1530995</v>
      </c>
      <c r="H981" s="128"/>
      <c r="I981" s="1"/>
    </row>
    <row r="982" spans="2:9" ht="24" x14ac:dyDescent="0.2">
      <c r="B982" s="63" t="s">
        <v>1943</v>
      </c>
      <c r="C982" s="108" t="s">
        <v>1944</v>
      </c>
      <c r="D982" s="47" t="s">
        <v>262</v>
      </c>
      <c r="E982" s="49">
        <v>1</v>
      </c>
      <c r="F982" s="50">
        <v>565233</v>
      </c>
      <c r="G982" s="51">
        <f t="shared" si="46"/>
        <v>565233</v>
      </c>
      <c r="H982" s="128"/>
      <c r="I982" s="1"/>
    </row>
    <row r="983" spans="2:9" ht="24" x14ac:dyDescent="0.2">
      <c r="B983" s="63" t="s">
        <v>1945</v>
      </c>
      <c r="C983" s="108" t="s">
        <v>1946</v>
      </c>
      <c r="D983" s="47" t="s">
        <v>262</v>
      </c>
      <c r="E983" s="49">
        <v>1</v>
      </c>
      <c r="F983" s="50">
        <v>565233</v>
      </c>
      <c r="G983" s="51">
        <f t="shared" si="46"/>
        <v>565233</v>
      </c>
      <c r="H983" s="128"/>
      <c r="I983" s="1"/>
    </row>
    <row r="984" spans="2:9" ht="24" x14ac:dyDescent="0.2">
      <c r="B984" s="63" t="s">
        <v>1947</v>
      </c>
      <c r="C984" s="108" t="s">
        <v>1948</v>
      </c>
      <c r="D984" s="47" t="s">
        <v>262</v>
      </c>
      <c r="E984" s="49">
        <v>1</v>
      </c>
      <c r="F984" s="50">
        <v>5288256</v>
      </c>
      <c r="G984" s="51">
        <f t="shared" si="46"/>
        <v>5288256</v>
      </c>
      <c r="H984" s="128"/>
      <c r="I984" s="1"/>
    </row>
    <row r="985" spans="2:9" ht="24" x14ac:dyDescent="0.2">
      <c r="B985" s="63" t="s">
        <v>1949</v>
      </c>
      <c r="C985" s="108" t="s">
        <v>1950</v>
      </c>
      <c r="D985" s="47" t="s">
        <v>262</v>
      </c>
      <c r="E985" s="49">
        <v>1</v>
      </c>
      <c r="F985" s="50">
        <v>2291491</v>
      </c>
      <c r="G985" s="51">
        <f t="shared" si="46"/>
        <v>2291491</v>
      </c>
      <c r="H985" s="128"/>
      <c r="I985" s="1"/>
    </row>
    <row r="986" spans="2:9" ht="24" x14ac:dyDescent="0.2">
      <c r="B986" s="63" t="s">
        <v>1951</v>
      </c>
      <c r="C986" s="108" t="s">
        <v>1952</v>
      </c>
      <c r="D986" s="47" t="s">
        <v>262</v>
      </c>
      <c r="E986" s="49">
        <v>1</v>
      </c>
      <c r="F986" s="50">
        <v>5288256</v>
      </c>
      <c r="G986" s="51">
        <f t="shared" si="46"/>
        <v>5288256</v>
      </c>
      <c r="H986" s="128"/>
      <c r="I986" s="1"/>
    </row>
    <row r="987" spans="2:9" ht="24" x14ac:dyDescent="0.2">
      <c r="B987" s="63" t="s">
        <v>1953</v>
      </c>
      <c r="C987" s="108" t="s">
        <v>1954</v>
      </c>
      <c r="D987" s="47" t="s">
        <v>262</v>
      </c>
      <c r="E987" s="49">
        <v>1</v>
      </c>
      <c r="F987" s="50">
        <v>2291491</v>
      </c>
      <c r="G987" s="51">
        <f t="shared" si="46"/>
        <v>2291491</v>
      </c>
      <c r="H987" s="128"/>
      <c r="I987" s="1"/>
    </row>
    <row r="988" spans="2:9" x14ac:dyDescent="0.2">
      <c r="B988" s="63" t="s">
        <v>1955</v>
      </c>
      <c r="C988" s="108" t="s">
        <v>1956</v>
      </c>
      <c r="D988" s="47" t="s">
        <v>262</v>
      </c>
      <c r="E988" s="49">
        <v>2</v>
      </c>
      <c r="F988" s="50">
        <v>596695</v>
      </c>
      <c r="G988" s="51">
        <f t="shared" si="46"/>
        <v>1193390</v>
      </c>
      <c r="H988" s="128"/>
      <c r="I988" s="1"/>
    </row>
    <row r="989" spans="2:9" ht="24" x14ac:dyDescent="0.2">
      <c r="B989" s="63" t="s">
        <v>1957</v>
      </c>
      <c r="C989" s="108" t="s">
        <v>1958</v>
      </c>
      <c r="D989" s="47" t="s">
        <v>262</v>
      </c>
      <c r="E989" s="49">
        <v>1</v>
      </c>
      <c r="F989" s="50">
        <v>390564</v>
      </c>
      <c r="G989" s="51">
        <f t="shared" si="46"/>
        <v>390564</v>
      </c>
      <c r="H989" s="128"/>
      <c r="I989" s="1"/>
    </row>
    <row r="990" spans="2:9" ht="24" x14ac:dyDescent="0.2">
      <c r="B990" s="63" t="s">
        <v>1959</v>
      </c>
      <c r="C990" s="108" t="s">
        <v>1960</v>
      </c>
      <c r="D990" s="47" t="s">
        <v>262</v>
      </c>
      <c r="E990" s="49">
        <v>1</v>
      </c>
      <c r="F990" s="50">
        <v>390564</v>
      </c>
      <c r="G990" s="51">
        <f t="shared" si="46"/>
        <v>390564</v>
      </c>
      <c r="H990" s="128"/>
      <c r="I990" s="1"/>
    </row>
    <row r="991" spans="2:9" ht="24" x14ac:dyDescent="0.2">
      <c r="B991" s="63" t="s">
        <v>1961</v>
      </c>
      <c r="C991" s="108" t="s">
        <v>1962</v>
      </c>
      <c r="D991" s="47" t="s">
        <v>262</v>
      </c>
      <c r="E991" s="49">
        <v>1</v>
      </c>
      <c r="F991" s="50">
        <v>390564</v>
      </c>
      <c r="G991" s="51">
        <f t="shared" si="46"/>
        <v>390564</v>
      </c>
      <c r="H991" s="128"/>
      <c r="I991" s="1"/>
    </row>
    <row r="992" spans="2:9" ht="24" x14ac:dyDescent="0.2">
      <c r="B992" s="63" t="s">
        <v>1963</v>
      </c>
      <c r="C992" s="108" t="s">
        <v>1964</v>
      </c>
      <c r="D992" s="47" t="s">
        <v>262</v>
      </c>
      <c r="E992" s="49">
        <v>1</v>
      </c>
      <c r="F992" s="50">
        <v>390564</v>
      </c>
      <c r="G992" s="51">
        <f t="shared" si="46"/>
        <v>390564</v>
      </c>
      <c r="H992" s="128"/>
      <c r="I992" s="1"/>
    </row>
    <row r="993" spans="2:9" ht="24" x14ac:dyDescent="0.2">
      <c r="B993" s="63" t="s">
        <v>1965</v>
      </c>
      <c r="C993" s="108" t="s">
        <v>1966</v>
      </c>
      <c r="D993" s="107" t="s">
        <v>34</v>
      </c>
      <c r="E993" s="49">
        <v>1400</v>
      </c>
      <c r="F993" s="50">
        <v>13943</v>
      </c>
      <c r="G993" s="51">
        <f t="shared" si="46"/>
        <v>19520200</v>
      </c>
      <c r="H993" s="128"/>
      <c r="I993" s="1"/>
    </row>
    <row r="994" spans="2:9" x14ac:dyDescent="0.2">
      <c r="B994" s="63" t="s">
        <v>1967</v>
      </c>
      <c r="C994" s="108" t="s">
        <v>1968</v>
      </c>
      <c r="D994" s="107" t="s">
        <v>18</v>
      </c>
      <c r="E994" s="49">
        <v>20</v>
      </c>
      <c r="F994" s="50">
        <v>53052</v>
      </c>
      <c r="G994" s="51">
        <f t="shared" si="46"/>
        <v>1061040</v>
      </c>
      <c r="H994" s="128"/>
      <c r="I994" s="1"/>
    </row>
    <row r="995" spans="2:9" x14ac:dyDescent="0.2">
      <c r="B995" s="63" t="s">
        <v>1969</v>
      </c>
      <c r="C995" s="108" t="s">
        <v>1970</v>
      </c>
      <c r="D995" s="107" t="s">
        <v>326</v>
      </c>
      <c r="E995" s="49">
        <v>6</v>
      </c>
      <c r="F995" s="50">
        <v>54561</v>
      </c>
      <c r="G995" s="51">
        <f t="shared" si="46"/>
        <v>327366</v>
      </c>
      <c r="H995" s="128"/>
      <c r="I995" s="1"/>
    </row>
    <row r="996" spans="2:9" x14ac:dyDescent="0.2">
      <c r="B996" s="63" t="s">
        <v>1971</v>
      </c>
      <c r="C996" s="108" t="s">
        <v>1972</v>
      </c>
      <c r="D996" s="107" t="s">
        <v>326</v>
      </c>
      <c r="E996" s="49">
        <v>3</v>
      </c>
      <c r="F996" s="50">
        <v>44672</v>
      </c>
      <c r="G996" s="51">
        <f t="shared" si="46"/>
        <v>134016</v>
      </c>
      <c r="H996" s="128"/>
      <c r="I996" s="1"/>
    </row>
    <row r="997" spans="2:9" ht="24" x14ac:dyDescent="0.2">
      <c r="B997" s="63" t="s">
        <v>1973</v>
      </c>
      <c r="C997" s="108" t="s">
        <v>1974</v>
      </c>
      <c r="D997" s="47" t="s">
        <v>262</v>
      </c>
      <c r="E997" s="49">
        <v>2</v>
      </c>
      <c r="F997" s="50">
        <v>287296</v>
      </c>
      <c r="G997" s="51">
        <f t="shared" si="46"/>
        <v>574592</v>
      </c>
      <c r="H997" s="128"/>
      <c r="I997" s="1"/>
    </row>
    <row r="998" spans="2:9" ht="24" x14ac:dyDescent="0.2">
      <c r="B998" s="63" t="s">
        <v>1975</v>
      </c>
      <c r="C998" s="108" t="s">
        <v>1976</v>
      </c>
      <c r="D998" s="47" t="s">
        <v>262</v>
      </c>
      <c r="E998" s="49">
        <v>2</v>
      </c>
      <c r="F998" s="50">
        <v>349255</v>
      </c>
      <c r="G998" s="51">
        <f t="shared" si="46"/>
        <v>698510</v>
      </c>
      <c r="H998" s="128"/>
      <c r="I998" s="1"/>
    </row>
    <row r="999" spans="2:9" x14ac:dyDescent="0.2">
      <c r="B999" s="63" t="s">
        <v>1977</v>
      </c>
      <c r="C999" s="108" t="s">
        <v>1978</v>
      </c>
      <c r="D999" s="47" t="s">
        <v>262</v>
      </c>
      <c r="E999" s="49">
        <v>1</v>
      </c>
      <c r="F999" s="50">
        <v>187959</v>
      </c>
      <c r="G999" s="51">
        <f t="shared" si="46"/>
        <v>187959</v>
      </c>
      <c r="H999" s="128"/>
      <c r="I999" s="1"/>
    </row>
    <row r="1000" spans="2:9" x14ac:dyDescent="0.2">
      <c r="B1000" s="63" t="s">
        <v>1979</v>
      </c>
      <c r="C1000" s="108" t="s">
        <v>1980</v>
      </c>
      <c r="D1000" s="47" t="s">
        <v>262</v>
      </c>
      <c r="E1000" s="49">
        <v>2</v>
      </c>
      <c r="F1000" s="50">
        <v>170872</v>
      </c>
      <c r="G1000" s="51">
        <f t="shared" si="46"/>
        <v>341744</v>
      </c>
      <c r="H1000" s="128"/>
      <c r="I1000" s="1"/>
    </row>
    <row r="1001" spans="2:9" x14ac:dyDescent="0.2">
      <c r="B1001" s="63" t="s">
        <v>1981</v>
      </c>
      <c r="C1001" s="108" t="s">
        <v>1982</v>
      </c>
      <c r="D1001" s="47" t="s">
        <v>262</v>
      </c>
      <c r="E1001" s="49">
        <v>1</v>
      </c>
      <c r="F1001" s="50">
        <v>165176</v>
      </c>
      <c r="G1001" s="51">
        <f t="shared" si="46"/>
        <v>165176</v>
      </c>
      <c r="H1001" s="128"/>
      <c r="I1001" s="1"/>
    </row>
    <row r="1002" spans="2:9" x14ac:dyDescent="0.2">
      <c r="B1002" s="63" t="s">
        <v>1983</v>
      </c>
      <c r="C1002" s="108" t="s">
        <v>1984</v>
      </c>
      <c r="D1002" s="47" t="s">
        <v>262</v>
      </c>
      <c r="E1002" s="49">
        <v>2</v>
      </c>
      <c r="F1002" s="50">
        <v>161986</v>
      </c>
      <c r="G1002" s="51">
        <f t="shared" si="46"/>
        <v>323972</v>
      </c>
      <c r="H1002" s="128"/>
      <c r="I1002" s="1"/>
    </row>
    <row r="1003" spans="2:9" x14ac:dyDescent="0.2">
      <c r="B1003" s="63" t="s">
        <v>1985</v>
      </c>
      <c r="C1003" s="108" t="s">
        <v>1986</v>
      </c>
      <c r="D1003" s="47" t="s">
        <v>262</v>
      </c>
      <c r="E1003" s="49">
        <v>3</v>
      </c>
      <c r="F1003" s="50">
        <v>148089</v>
      </c>
      <c r="G1003" s="51">
        <f t="shared" si="46"/>
        <v>444267</v>
      </c>
      <c r="H1003" s="128"/>
      <c r="I1003" s="1"/>
    </row>
    <row r="1004" spans="2:9" x14ac:dyDescent="0.2">
      <c r="B1004" s="63" t="s">
        <v>1987</v>
      </c>
      <c r="C1004" s="108" t="s">
        <v>1988</v>
      </c>
      <c r="D1004" s="47" t="s">
        <v>262</v>
      </c>
      <c r="E1004" s="49">
        <v>2</v>
      </c>
      <c r="F1004" s="50">
        <v>131002</v>
      </c>
      <c r="G1004" s="51">
        <f t="shared" si="46"/>
        <v>262004</v>
      </c>
      <c r="H1004" s="128"/>
      <c r="I1004" s="1"/>
    </row>
    <row r="1005" spans="2:9" x14ac:dyDescent="0.2">
      <c r="B1005" s="63" t="s">
        <v>1989</v>
      </c>
      <c r="C1005" s="108" t="s">
        <v>1990</v>
      </c>
      <c r="D1005" s="47" t="s">
        <v>262</v>
      </c>
      <c r="E1005" s="49">
        <v>1</v>
      </c>
      <c r="F1005" s="50">
        <v>119610</v>
      </c>
      <c r="G1005" s="51">
        <f t="shared" si="46"/>
        <v>119610</v>
      </c>
      <c r="H1005" s="128"/>
      <c r="I1005" s="1"/>
    </row>
    <row r="1006" spans="2:9" x14ac:dyDescent="0.2">
      <c r="B1006" s="63" t="s">
        <v>1991</v>
      </c>
      <c r="C1006" s="108" t="s">
        <v>1992</v>
      </c>
      <c r="D1006" s="47" t="s">
        <v>262</v>
      </c>
      <c r="E1006" s="49">
        <v>1</v>
      </c>
      <c r="F1006" s="50">
        <v>113687</v>
      </c>
      <c r="G1006" s="51">
        <f t="shared" si="46"/>
        <v>113687</v>
      </c>
      <c r="H1006" s="128"/>
      <c r="I1006" s="1"/>
    </row>
    <row r="1007" spans="2:9" x14ac:dyDescent="0.2">
      <c r="B1007" s="63" t="s">
        <v>1993</v>
      </c>
      <c r="C1007" s="108" t="s">
        <v>1994</v>
      </c>
      <c r="D1007" s="47" t="s">
        <v>262</v>
      </c>
      <c r="E1007" s="49">
        <v>3</v>
      </c>
      <c r="F1007" s="50">
        <v>113687</v>
      </c>
      <c r="G1007" s="51">
        <f t="shared" si="46"/>
        <v>341061</v>
      </c>
      <c r="H1007" s="128"/>
      <c r="I1007" s="1"/>
    </row>
    <row r="1008" spans="2:9" x14ac:dyDescent="0.2">
      <c r="B1008" s="63" t="s">
        <v>1995</v>
      </c>
      <c r="C1008" s="108" t="s">
        <v>1996</v>
      </c>
      <c r="D1008" s="47" t="s">
        <v>262</v>
      </c>
      <c r="E1008" s="49">
        <v>2</v>
      </c>
      <c r="F1008" s="50">
        <v>56957</v>
      </c>
      <c r="G1008" s="51">
        <f t="shared" si="46"/>
        <v>113914</v>
      </c>
      <c r="H1008" s="128"/>
      <c r="I1008" s="1"/>
    </row>
    <row r="1009" spans="2:9" x14ac:dyDescent="0.2">
      <c r="B1009" s="63" t="s">
        <v>1997</v>
      </c>
      <c r="C1009" s="108" t="s">
        <v>1998</v>
      </c>
      <c r="D1009" s="47" t="s">
        <v>262</v>
      </c>
      <c r="E1009" s="49">
        <v>2</v>
      </c>
      <c r="F1009" s="50">
        <v>96827</v>
      </c>
      <c r="G1009" s="51">
        <f t="shared" si="46"/>
        <v>193654</v>
      </c>
      <c r="H1009" s="128"/>
      <c r="I1009" s="1"/>
    </row>
    <row r="1010" spans="2:9" ht="24" x14ac:dyDescent="0.2">
      <c r="B1010" s="63" t="s">
        <v>1999</v>
      </c>
      <c r="C1010" s="108" t="s">
        <v>2000</v>
      </c>
      <c r="D1010" s="47" t="s">
        <v>262</v>
      </c>
      <c r="E1010" s="49">
        <v>1</v>
      </c>
      <c r="F1010" s="50">
        <v>2196923</v>
      </c>
      <c r="G1010" s="51">
        <f t="shared" si="46"/>
        <v>2196923</v>
      </c>
      <c r="H1010" s="128"/>
      <c r="I1010" s="1"/>
    </row>
    <row r="1011" spans="2:9" ht="24" x14ac:dyDescent="0.2">
      <c r="B1011" s="63" t="s">
        <v>2001</v>
      </c>
      <c r="C1011" s="108" t="s">
        <v>2002</v>
      </c>
      <c r="D1011" s="47" t="s">
        <v>262</v>
      </c>
      <c r="E1011" s="49">
        <v>1</v>
      </c>
      <c r="F1011" s="50">
        <v>1664298</v>
      </c>
      <c r="G1011" s="51">
        <f t="shared" si="46"/>
        <v>1664298</v>
      </c>
      <c r="H1011" s="128"/>
      <c r="I1011" s="1"/>
    </row>
    <row r="1012" spans="2:9" ht="24" x14ac:dyDescent="0.2">
      <c r="B1012" s="63" t="s">
        <v>2003</v>
      </c>
      <c r="C1012" s="108" t="s">
        <v>2004</v>
      </c>
      <c r="D1012" s="47" t="s">
        <v>262</v>
      </c>
      <c r="E1012" s="49">
        <v>1</v>
      </c>
      <c r="F1012" s="50">
        <v>1508240</v>
      </c>
      <c r="G1012" s="51">
        <f t="shared" si="46"/>
        <v>1508240</v>
      </c>
      <c r="H1012" s="128"/>
      <c r="I1012" s="1"/>
    </row>
    <row r="1013" spans="2:9" ht="24" x14ac:dyDescent="0.2">
      <c r="B1013" s="63" t="s">
        <v>2005</v>
      </c>
      <c r="C1013" s="108" t="s">
        <v>2006</v>
      </c>
      <c r="D1013" s="47" t="s">
        <v>262</v>
      </c>
      <c r="E1013" s="49">
        <v>1</v>
      </c>
      <c r="F1013" s="50">
        <v>1508240</v>
      </c>
      <c r="G1013" s="51">
        <f t="shared" si="46"/>
        <v>1508240</v>
      </c>
      <c r="H1013" s="128"/>
      <c r="I1013" s="1"/>
    </row>
    <row r="1014" spans="2:9" x14ac:dyDescent="0.2">
      <c r="B1014" s="63" t="s">
        <v>2007</v>
      </c>
      <c r="C1014" s="108" t="s">
        <v>2008</v>
      </c>
      <c r="D1014" s="107" t="s">
        <v>326</v>
      </c>
      <c r="E1014" s="49">
        <v>160</v>
      </c>
      <c r="F1014" s="50">
        <v>41497</v>
      </c>
      <c r="G1014" s="51">
        <f t="shared" si="46"/>
        <v>6639520</v>
      </c>
      <c r="H1014" s="128"/>
      <c r="I1014" s="1"/>
    </row>
    <row r="1015" spans="2:9" x14ac:dyDescent="0.2">
      <c r="B1015" s="63" t="s">
        <v>2009</v>
      </c>
      <c r="C1015" s="108" t="s">
        <v>2010</v>
      </c>
      <c r="D1015" s="107" t="s">
        <v>867</v>
      </c>
      <c r="E1015" s="49">
        <v>25</v>
      </c>
      <c r="F1015" s="50">
        <v>18589</v>
      </c>
      <c r="G1015" s="51">
        <f t="shared" si="46"/>
        <v>464725</v>
      </c>
      <c r="H1015" s="128"/>
      <c r="I1015" s="1"/>
    </row>
    <row r="1016" spans="2:9" ht="24" x14ac:dyDescent="0.2">
      <c r="B1016" s="63" t="s">
        <v>2011</v>
      </c>
      <c r="C1016" s="108" t="s">
        <v>2012</v>
      </c>
      <c r="D1016" s="47" t="s">
        <v>262</v>
      </c>
      <c r="E1016" s="49">
        <v>2</v>
      </c>
      <c r="F1016" s="50">
        <v>727697</v>
      </c>
      <c r="G1016" s="51">
        <f t="shared" si="46"/>
        <v>1455394</v>
      </c>
      <c r="H1016" s="128"/>
      <c r="I1016" s="1"/>
    </row>
    <row r="1017" spans="2:9" x14ac:dyDescent="0.2">
      <c r="B1017" s="35">
        <v>9</v>
      </c>
      <c r="C1017" s="79" t="s">
        <v>2013</v>
      </c>
      <c r="D1017" s="35"/>
      <c r="E1017" s="37">
        <v>0</v>
      </c>
      <c r="F1017" s="38"/>
      <c r="G1017" s="39"/>
      <c r="H1017" s="128"/>
    </row>
    <row r="1018" spans="2:9" x14ac:dyDescent="0.2">
      <c r="B1018" s="41" t="s">
        <v>2014</v>
      </c>
      <c r="C1018" s="42" t="s">
        <v>2015</v>
      </c>
      <c r="D1018" s="43"/>
      <c r="E1018" s="44">
        <v>0</v>
      </c>
      <c r="F1018" s="54"/>
      <c r="G1018" s="55"/>
      <c r="H1018" s="128"/>
      <c r="I1018" s="1"/>
    </row>
    <row r="1019" spans="2:9" hidden="1" x14ac:dyDescent="0.2">
      <c r="B1019" s="63" t="s">
        <v>2016</v>
      </c>
      <c r="C1019" s="48" t="s">
        <v>2017</v>
      </c>
      <c r="D1019" s="47" t="s">
        <v>152</v>
      </c>
      <c r="E1019" s="49"/>
      <c r="F1019" s="50">
        <v>6748</v>
      </c>
      <c r="G1019" s="51">
        <f t="shared" ref="G1019:G1035" si="47">+ROUND(F1019*E1019,0)</f>
        <v>0</v>
      </c>
      <c r="H1019" s="128"/>
      <c r="I1019" s="1"/>
    </row>
    <row r="1020" spans="2:9" hidden="1" x14ac:dyDescent="0.2">
      <c r="B1020" s="63" t="s">
        <v>2018</v>
      </c>
      <c r="C1020" s="48" t="s">
        <v>2019</v>
      </c>
      <c r="D1020" s="47" t="s">
        <v>18</v>
      </c>
      <c r="E1020" s="49"/>
      <c r="F1020" s="50">
        <v>23068</v>
      </c>
      <c r="G1020" s="51">
        <f t="shared" si="47"/>
        <v>0</v>
      </c>
      <c r="H1020" s="128"/>
      <c r="I1020" s="1"/>
    </row>
    <row r="1021" spans="2:9" x14ac:dyDescent="0.2">
      <c r="B1021" s="63" t="s">
        <v>2020</v>
      </c>
      <c r="C1021" s="48" t="s">
        <v>2021</v>
      </c>
      <c r="D1021" s="47" t="s">
        <v>18</v>
      </c>
      <c r="E1021" s="49">
        <v>4009.81</v>
      </c>
      <c r="F1021" s="50">
        <v>20787</v>
      </c>
      <c r="G1021" s="51">
        <f t="shared" si="47"/>
        <v>83351920</v>
      </c>
      <c r="H1021" s="128"/>
      <c r="I1021" s="1"/>
    </row>
    <row r="1022" spans="2:9" hidden="1" x14ac:dyDescent="0.2">
      <c r="B1022" s="63" t="s">
        <v>2022</v>
      </c>
      <c r="C1022" s="48" t="s">
        <v>2023</v>
      </c>
      <c r="D1022" s="47" t="s">
        <v>18</v>
      </c>
      <c r="E1022" s="49"/>
      <c r="F1022" s="50">
        <v>27109</v>
      </c>
      <c r="G1022" s="51">
        <f t="shared" si="47"/>
        <v>0</v>
      </c>
      <c r="H1022" s="128"/>
      <c r="I1022" s="1"/>
    </row>
    <row r="1023" spans="2:9" hidden="1" x14ac:dyDescent="0.2">
      <c r="B1023" s="63" t="s">
        <v>2024</v>
      </c>
      <c r="C1023" s="48" t="s">
        <v>2025</v>
      </c>
      <c r="D1023" s="47" t="s">
        <v>18</v>
      </c>
      <c r="E1023" s="49"/>
      <c r="F1023" s="50">
        <v>24112</v>
      </c>
      <c r="G1023" s="51">
        <f t="shared" si="47"/>
        <v>0</v>
      </c>
      <c r="H1023" s="128"/>
      <c r="I1023" s="1"/>
    </row>
    <row r="1024" spans="2:9" hidden="1" x14ac:dyDescent="0.2">
      <c r="B1024" s="63" t="s">
        <v>2026</v>
      </c>
      <c r="C1024" s="48" t="s">
        <v>2027</v>
      </c>
      <c r="D1024" s="47" t="s">
        <v>18</v>
      </c>
      <c r="E1024" s="49"/>
      <c r="F1024" s="50">
        <v>22315</v>
      </c>
      <c r="G1024" s="51">
        <f t="shared" si="47"/>
        <v>0</v>
      </c>
      <c r="H1024" s="128"/>
      <c r="I1024" s="1"/>
    </row>
    <row r="1025" spans="2:9" hidden="1" x14ac:dyDescent="0.2">
      <c r="B1025" s="63" t="s">
        <v>2028</v>
      </c>
      <c r="C1025" s="48" t="s">
        <v>2029</v>
      </c>
      <c r="D1025" s="47" t="s">
        <v>18</v>
      </c>
      <c r="E1025" s="49"/>
      <c r="F1025" s="50">
        <v>21650</v>
      </c>
      <c r="G1025" s="51">
        <f t="shared" si="47"/>
        <v>0</v>
      </c>
      <c r="H1025" s="128"/>
      <c r="I1025" s="1"/>
    </row>
    <row r="1026" spans="2:9" hidden="1" x14ac:dyDescent="0.2">
      <c r="B1026" s="63" t="s">
        <v>2030</v>
      </c>
      <c r="C1026" s="48" t="s">
        <v>2031</v>
      </c>
      <c r="D1026" s="47" t="s">
        <v>18</v>
      </c>
      <c r="E1026" s="49"/>
      <c r="F1026" s="50">
        <v>19033</v>
      </c>
      <c r="G1026" s="51">
        <f t="shared" si="47"/>
        <v>0</v>
      </c>
      <c r="H1026" s="128"/>
      <c r="I1026" s="1"/>
    </row>
    <row r="1027" spans="2:9" hidden="1" x14ac:dyDescent="0.2">
      <c r="B1027" s="63" t="s">
        <v>2032</v>
      </c>
      <c r="C1027" s="48" t="s">
        <v>2033</v>
      </c>
      <c r="D1027" s="47" t="s">
        <v>18</v>
      </c>
      <c r="E1027" s="49"/>
      <c r="F1027" s="50">
        <v>21129</v>
      </c>
      <c r="G1027" s="51">
        <f t="shared" si="47"/>
        <v>0</v>
      </c>
      <c r="H1027" s="128"/>
      <c r="I1027" s="1"/>
    </row>
    <row r="1028" spans="2:9" hidden="1" x14ac:dyDescent="0.2">
      <c r="B1028" s="63" t="s">
        <v>2034</v>
      </c>
      <c r="C1028" s="48" t="s">
        <v>2035</v>
      </c>
      <c r="D1028" s="47" t="s">
        <v>18</v>
      </c>
      <c r="E1028" s="49"/>
      <c r="F1028" s="50">
        <v>11308</v>
      </c>
      <c r="G1028" s="51">
        <f t="shared" si="47"/>
        <v>0</v>
      </c>
      <c r="H1028" s="128"/>
      <c r="I1028" s="1"/>
    </row>
    <row r="1029" spans="2:9" hidden="1" x14ac:dyDescent="0.2">
      <c r="B1029" s="84" t="s">
        <v>2036</v>
      </c>
      <c r="C1029" s="60" t="s">
        <v>2037</v>
      </c>
      <c r="D1029" s="85"/>
      <c r="E1029" s="49"/>
      <c r="F1029" s="50">
        <v>0</v>
      </c>
      <c r="G1029" s="51">
        <f t="shared" si="47"/>
        <v>0</v>
      </c>
      <c r="H1029" s="128"/>
      <c r="I1029" s="1"/>
    </row>
    <row r="1030" spans="2:9" hidden="1" x14ac:dyDescent="0.2">
      <c r="B1030" s="63" t="s">
        <v>2038</v>
      </c>
      <c r="C1030" s="48" t="s">
        <v>2039</v>
      </c>
      <c r="D1030" s="47" t="s">
        <v>18</v>
      </c>
      <c r="E1030" s="49"/>
      <c r="F1030" s="50">
        <v>27326</v>
      </c>
      <c r="G1030" s="51">
        <f t="shared" si="47"/>
        <v>0</v>
      </c>
      <c r="H1030" s="128"/>
      <c r="I1030" s="1"/>
    </row>
    <row r="1031" spans="2:9" hidden="1" x14ac:dyDescent="0.2">
      <c r="B1031" s="63" t="s">
        <v>2040</v>
      </c>
      <c r="C1031" s="48" t="s">
        <v>2041</v>
      </c>
      <c r="D1031" s="47" t="s">
        <v>18</v>
      </c>
      <c r="E1031" s="49"/>
      <c r="F1031" s="50">
        <v>26905</v>
      </c>
      <c r="G1031" s="51">
        <f t="shared" si="47"/>
        <v>0</v>
      </c>
      <c r="H1031" s="128"/>
      <c r="I1031" s="1"/>
    </row>
    <row r="1032" spans="2:9" hidden="1" x14ac:dyDescent="0.2">
      <c r="B1032" s="63" t="s">
        <v>2042</v>
      </c>
      <c r="C1032" s="48" t="s">
        <v>2043</v>
      </c>
      <c r="D1032" s="47" t="s">
        <v>18</v>
      </c>
      <c r="E1032" s="49"/>
      <c r="F1032" s="50">
        <v>25663</v>
      </c>
      <c r="G1032" s="51">
        <f t="shared" si="47"/>
        <v>0</v>
      </c>
      <c r="H1032" s="128"/>
      <c r="I1032" s="1"/>
    </row>
    <row r="1033" spans="2:9" hidden="1" x14ac:dyDescent="0.2">
      <c r="B1033" s="63" t="s">
        <v>2044</v>
      </c>
      <c r="C1033" s="48" t="s">
        <v>2045</v>
      </c>
      <c r="D1033" s="47" t="s">
        <v>18</v>
      </c>
      <c r="E1033" s="49"/>
      <c r="F1033" s="50">
        <v>26002</v>
      </c>
      <c r="G1033" s="51">
        <f t="shared" si="47"/>
        <v>0</v>
      </c>
      <c r="H1033" s="128"/>
      <c r="I1033" s="1"/>
    </row>
    <row r="1034" spans="2:9" hidden="1" x14ac:dyDescent="0.2">
      <c r="B1034" s="63" t="s">
        <v>2046</v>
      </c>
      <c r="C1034" s="48" t="s">
        <v>2047</v>
      </c>
      <c r="D1034" s="47" t="s">
        <v>18</v>
      </c>
      <c r="E1034" s="49"/>
      <c r="F1034" s="50">
        <v>25087</v>
      </c>
      <c r="G1034" s="51">
        <f t="shared" si="47"/>
        <v>0</v>
      </c>
      <c r="H1034" s="128"/>
      <c r="I1034" s="1"/>
    </row>
    <row r="1035" spans="2:9" hidden="1" x14ac:dyDescent="0.2">
      <c r="B1035" s="63" t="s">
        <v>2048</v>
      </c>
      <c r="C1035" s="48" t="s">
        <v>2049</v>
      </c>
      <c r="D1035" s="47" t="s">
        <v>18</v>
      </c>
      <c r="E1035" s="49"/>
      <c r="F1035" s="50">
        <v>27424</v>
      </c>
      <c r="G1035" s="51">
        <f t="shared" si="47"/>
        <v>0</v>
      </c>
      <c r="H1035" s="128"/>
      <c r="I1035" s="1"/>
    </row>
    <row r="1036" spans="2:9" x14ac:dyDescent="0.2">
      <c r="B1036" s="35">
        <v>10</v>
      </c>
      <c r="C1036" s="36" t="s">
        <v>2050</v>
      </c>
      <c r="D1036" s="35"/>
      <c r="E1036" s="37">
        <v>0</v>
      </c>
      <c r="F1036" s="38"/>
      <c r="G1036" s="39"/>
      <c r="H1036" s="128"/>
    </row>
    <row r="1037" spans="2:9" x14ac:dyDescent="0.2">
      <c r="B1037" s="41" t="s">
        <v>2051</v>
      </c>
      <c r="C1037" s="42" t="s">
        <v>2052</v>
      </c>
      <c r="D1037" s="43"/>
      <c r="E1037" s="44">
        <v>0</v>
      </c>
      <c r="F1037" s="54"/>
      <c r="G1037" s="55"/>
      <c r="H1037" s="128"/>
      <c r="I1037" s="1"/>
    </row>
    <row r="1038" spans="2:9" hidden="1" x14ac:dyDescent="0.2">
      <c r="B1038" s="63" t="s">
        <v>2053</v>
      </c>
      <c r="C1038" s="48" t="s">
        <v>2054</v>
      </c>
      <c r="D1038" s="47" t="s">
        <v>18</v>
      </c>
      <c r="E1038" s="49"/>
      <c r="F1038" s="50">
        <v>39857</v>
      </c>
      <c r="G1038" s="51">
        <f t="shared" ref="G1038:G1045" si="48">+ROUND(F1038*E1038,0)</f>
        <v>0</v>
      </c>
      <c r="H1038" s="128"/>
      <c r="I1038" s="1"/>
    </row>
    <row r="1039" spans="2:9" x14ac:dyDescent="0.2">
      <c r="B1039" s="63" t="s">
        <v>2055</v>
      </c>
      <c r="C1039" s="48" t="s">
        <v>2056</v>
      </c>
      <c r="D1039" s="47" t="s">
        <v>18</v>
      </c>
      <c r="E1039" s="49">
        <v>2180.3168000000001</v>
      </c>
      <c r="F1039" s="50">
        <v>32230</v>
      </c>
      <c r="G1039" s="51">
        <f t="shared" si="48"/>
        <v>70271610</v>
      </c>
      <c r="H1039" s="128"/>
      <c r="I1039" s="1"/>
    </row>
    <row r="1040" spans="2:9" x14ac:dyDescent="0.2">
      <c r="B1040" s="63" t="s">
        <v>2057</v>
      </c>
      <c r="C1040" s="48" t="s">
        <v>2058</v>
      </c>
      <c r="D1040" s="47" t="s">
        <v>18</v>
      </c>
      <c r="E1040" s="49">
        <v>5173.5778216215995</v>
      </c>
      <c r="F1040" s="50">
        <v>29639</v>
      </c>
      <c r="G1040" s="51">
        <f t="shared" si="48"/>
        <v>153339673</v>
      </c>
      <c r="H1040" s="128"/>
      <c r="I1040" s="1"/>
    </row>
    <row r="1041" spans="2:9" hidden="1" x14ac:dyDescent="0.2">
      <c r="B1041" s="63" t="s">
        <v>2059</v>
      </c>
      <c r="C1041" s="48" t="s">
        <v>2060</v>
      </c>
      <c r="D1041" s="47" t="s">
        <v>18</v>
      </c>
      <c r="E1041" s="49"/>
      <c r="F1041" s="50">
        <v>53744</v>
      </c>
      <c r="G1041" s="51">
        <f t="shared" si="48"/>
        <v>0</v>
      </c>
      <c r="H1041" s="128"/>
      <c r="I1041" s="1"/>
    </row>
    <row r="1042" spans="2:9" hidden="1" x14ac:dyDescent="0.2">
      <c r="B1042" s="63" t="s">
        <v>2061</v>
      </c>
      <c r="C1042" s="48" t="s">
        <v>2062</v>
      </c>
      <c r="D1042" s="47" t="s">
        <v>18</v>
      </c>
      <c r="E1042" s="49"/>
      <c r="F1042" s="50">
        <v>19292</v>
      </c>
      <c r="G1042" s="51">
        <f t="shared" si="48"/>
        <v>0</v>
      </c>
      <c r="H1042" s="128"/>
      <c r="I1042" s="1"/>
    </row>
    <row r="1043" spans="2:9" hidden="1" x14ac:dyDescent="0.2">
      <c r="B1043" s="63" t="s">
        <v>2063</v>
      </c>
      <c r="C1043" s="48" t="s">
        <v>2064</v>
      </c>
      <c r="D1043" s="47" t="s">
        <v>18</v>
      </c>
      <c r="E1043" s="49"/>
      <c r="F1043" s="50">
        <v>92965</v>
      </c>
      <c r="G1043" s="51">
        <f t="shared" si="48"/>
        <v>0</v>
      </c>
      <c r="H1043" s="128"/>
      <c r="I1043" s="1"/>
    </row>
    <row r="1044" spans="2:9" ht="36" x14ac:dyDescent="0.2">
      <c r="B1044" s="63" t="s">
        <v>2065</v>
      </c>
      <c r="C1044" s="48" t="s">
        <v>2066</v>
      </c>
      <c r="D1044" s="47" t="s">
        <v>18</v>
      </c>
      <c r="E1044" s="49">
        <v>1159.4767999999999</v>
      </c>
      <c r="F1044" s="50">
        <v>95299</v>
      </c>
      <c r="G1044" s="51">
        <f t="shared" si="48"/>
        <v>110496980</v>
      </c>
      <c r="H1044" s="128"/>
      <c r="I1044" s="1"/>
    </row>
    <row r="1045" spans="2:9" ht="36" x14ac:dyDescent="0.2">
      <c r="B1045" s="63" t="s">
        <v>2067</v>
      </c>
      <c r="C1045" s="48" t="s">
        <v>2068</v>
      </c>
      <c r="D1045" s="47" t="s">
        <v>326</v>
      </c>
      <c r="E1045" s="49">
        <v>1303.52</v>
      </c>
      <c r="F1045" s="50">
        <v>74629</v>
      </c>
      <c r="G1045" s="51">
        <f t="shared" si="48"/>
        <v>97280394</v>
      </c>
      <c r="H1045" s="128"/>
      <c r="I1045" s="1"/>
    </row>
    <row r="1046" spans="2:9" x14ac:dyDescent="0.2">
      <c r="B1046" s="66" t="s">
        <v>2069</v>
      </c>
      <c r="C1046" s="42" t="s">
        <v>2070</v>
      </c>
      <c r="D1046" s="53"/>
      <c r="E1046" s="44">
        <v>0</v>
      </c>
      <c r="F1046" s="54"/>
      <c r="G1046" s="55"/>
      <c r="H1046" s="128"/>
      <c r="I1046" s="1"/>
    </row>
    <row r="1047" spans="2:9" hidden="1" x14ac:dyDescent="0.2">
      <c r="B1047" s="63" t="s">
        <v>2071</v>
      </c>
      <c r="C1047" s="101" t="s">
        <v>2072</v>
      </c>
      <c r="D1047" s="47" t="s">
        <v>18</v>
      </c>
      <c r="E1047" s="49"/>
      <c r="F1047" s="50">
        <v>91315</v>
      </c>
      <c r="G1047" s="51">
        <f t="shared" ref="G1047:G1068" si="49">+ROUND(F1047*E1047,0)</f>
        <v>0</v>
      </c>
      <c r="H1047" s="128"/>
      <c r="I1047" s="1"/>
    </row>
    <row r="1048" spans="2:9" hidden="1" x14ac:dyDescent="0.2">
      <c r="B1048" s="63" t="s">
        <v>2073</v>
      </c>
      <c r="C1048" s="101" t="s">
        <v>2074</v>
      </c>
      <c r="D1048" s="47" t="s">
        <v>18</v>
      </c>
      <c r="E1048" s="49"/>
      <c r="F1048" s="50">
        <v>82592</v>
      </c>
      <c r="G1048" s="51">
        <f t="shared" si="49"/>
        <v>0</v>
      </c>
      <c r="H1048" s="128"/>
      <c r="I1048" s="1"/>
    </row>
    <row r="1049" spans="2:9" ht="24" hidden="1" x14ac:dyDescent="0.2">
      <c r="B1049" s="63" t="s">
        <v>2075</v>
      </c>
      <c r="C1049" s="48" t="s">
        <v>2076</v>
      </c>
      <c r="D1049" s="47" t="s">
        <v>18</v>
      </c>
      <c r="E1049" s="49"/>
      <c r="F1049" s="50">
        <v>89113</v>
      </c>
      <c r="G1049" s="51">
        <f t="shared" si="49"/>
        <v>0</v>
      </c>
      <c r="H1049" s="128"/>
      <c r="I1049" s="1"/>
    </row>
    <row r="1050" spans="2:9" ht="24" hidden="1" x14ac:dyDescent="0.2">
      <c r="B1050" s="63" t="s">
        <v>2077</v>
      </c>
      <c r="C1050" s="48" t="s">
        <v>2078</v>
      </c>
      <c r="D1050" s="47" t="s">
        <v>18</v>
      </c>
      <c r="E1050" s="62"/>
      <c r="F1050" s="50">
        <v>105433</v>
      </c>
      <c r="G1050" s="51">
        <f t="shared" si="49"/>
        <v>0</v>
      </c>
      <c r="H1050" s="128"/>
      <c r="I1050" s="1"/>
    </row>
    <row r="1051" spans="2:9" hidden="1" x14ac:dyDescent="0.2">
      <c r="B1051" s="63" t="s">
        <v>2079</v>
      </c>
      <c r="C1051" s="48" t="s">
        <v>2080</v>
      </c>
      <c r="D1051" s="47" t="s">
        <v>18</v>
      </c>
      <c r="E1051" s="49"/>
      <c r="F1051" s="50">
        <v>74170</v>
      </c>
      <c r="G1051" s="51">
        <f t="shared" si="49"/>
        <v>0</v>
      </c>
      <c r="H1051" s="128"/>
      <c r="I1051" s="1"/>
    </row>
    <row r="1052" spans="2:9" hidden="1" x14ac:dyDescent="0.2">
      <c r="B1052" s="63" t="s">
        <v>2081</v>
      </c>
      <c r="C1052" s="48" t="s">
        <v>2082</v>
      </c>
      <c r="D1052" s="47" t="s">
        <v>18</v>
      </c>
      <c r="E1052" s="49"/>
      <c r="F1052" s="50">
        <v>71216</v>
      </c>
      <c r="G1052" s="51">
        <f t="shared" si="49"/>
        <v>0</v>
      </c>
      <c r="H1052" s="128"/>
      <c r="I1052" s="1"/>
    </row>
    <row r="1053" spans="2:9" ht="24" x14ac:dyDescent="0.2">
      <c r="B1053" s="63" t="s">
        <v>2083</v>
      </c>
      <c r="C1053" s="48" t="s">
        <v>2084</v>
      </c>
      <c r="D1053" s="47" t="s">
        <v>18</v>
      </c>
      <c r="E1053" s="49">
        <v>6236.2526000000007</v>
      </c>
      <c r="F1053" s="50">
        <v>126859</v>
      </c>
      <c r="G1053" s="51">
        <f t="shared" si="49"/>
        <v>791124769</v>
      </c>
      <c r="H1053" s="128"/>
      <c r="I1053" s="1"/>
    </row>
    <row r="1054" spans="2:9" hidden="1" x14ac:dyDescent="0.2">
      <c r="B1054" s="63" t="s">
        <v>2085</v>
      </c>
      <c r="C1054" s="48" t="s">
        <v>2086</v>
      </c>
      <c r="D1054" s="47" t="s">
        <v>18</v>
      </c>
      <c r="E1054" s="49"/>
      <c r="F1054" s="50">
        <v>84902</v>
      </c>
      <c r="G1054" s="51">
        <f t="shared" si="49"/>
        <v>0</v>
      </c>
      <c r="H1054" s="128"/>
      <c r="I1054" s="1"/>
    </row>
    <row r="1055" spans="2:9" ht="24" hidden="1" x14ac:dyDescent="0.2">
      <c r="B1055" s="63" t="s">
        <v>2087</v>
      </c>
      <c r="C1055" s="48" t="s">
        <v>2088</v>
      </c>
      <c r="D1055" s="47" t="s">
        <v>18</v>
      </c>
      <c r="E1055" s="49"/>
      <c r="F1055" s="50">
        <v>95627</v>
      </c>
      <c r="G1055" s="51">
        <f t="shared" si="49"/>
        <v>0</v>
      </c>
      <c r="H1055" s="128"/>
      <c r="I1055" s="1"/>
    </row>
    <row r="1056" spans="2:9" hidden="1" x14ac:dyDescent="0.2">
      <c r="B1056" s="63" t="s">
        <v>2089</v>
      </c>
      <c r="C1056" s="48" t="s">
        <v>2090</v>
      </c>
      <c r="D1056" s="47" t="s">
        <v>18</v>
      </c>
      <c r="E1056" s="49"/>
      <c r="F1056" s="50">
        <v>56057</v>
      </c>
      <c r="G1056" s="51">
        <f t="shared" si="49"/>
        <v>0</v>
      </c>
      <c r="H1056" s="128"/>
      <c r="I1056" s="1"/>
    </row>
    <row r="1057" spans="2:9" ht="24" hidden="1" x14ac:dyDescent="0.2">
      <c r="B1057" s="63" t="s">
        <v>2091</v>
      </c>
      <c r="C1057" s="48" t="s">
        <v>2092</v>
      </c>
      <c r="D1057" s="47" t="s">
        <v>18</v>
      </c>
      <c r="E1057" s="49"/>
      <c r="F1057" s="50">
        <v>27320</v>
      </c>
      <c r="G1057" s="51">
        <f t="shared" si="49"/>
        <v>0</v>
      </c>
      <c r="H1057" s="128"/>
      <c r="I1057" s="1"/>
    </row>
    <row r="1058" spans="2:9" hidden="1" x14ac:dyDescent="0.2">
      <c r="B1058" s="63" t="s">
        <v>2093</v>
      </c>
      <c r="C1058" s="48" t="s">
        <v>2094</v>
      </c>
      <c r="D1058" s="47" t="s">
        <v>18</v>
      </c>
      <c r="E1058" s="49"/>
      <c r="F1058" s="50">
        <v>67314</v>
      </c>
      <c r="G1058" s="51">
        <f t="shared" si="49"/>
        <v>0</v>
      </c>
      <c r="H1058" s="128"/>
      <c r="I1058" s="1"/>
    </row>
    <row r="1059" spans="2:9" ht="24" hidden="1" x14ac:dyDescent="0.2">
      <c r="B1059" s="63" t="s">
        <v>2095</v>
      </c>
      <c r="C1059" s="48" t="s">
        <v>2096</v>
      </c>
      <c r="D1059" s="47" t="s">
        <v>18</v>
      </c>
      <c r="E1059" s="49"/>
      <c r="F1059" s="50">
        <v>91509</v>
      </c>
      <c r="G1059" s="51">
        <f t="shared" si="49"/>
        <v>0</v>
      </c>
      <c r="H1059" s="128"/>
      <c r="I1059" s="1"/>
    </row>
    <row r="1060" spans="2:9" hidden="1" x14ac:dyDescent="0.2">
      <c r="B1060" s="63" t="s">
        <v>2097</v>
      </c>
      <c r="C1060" s="48" t="s">
        <v>2098</v>
      </c>
      <c r="D1060" s="47" t="s">
        <v>18</v>
      </c>
      <c r="E1060" s="49"/>
      <c r="F1060" s="50">
        <v>61632</v>
      </c>
      <c r="G1060" s="51">
        <f t="shared" si="49"/>
        <v>0</v>
      </c>
      <c r="H1060" s="128"/>
      <c r="I1060" s="1"/>
    </row>
    <row r="1061" spans="2:9" ht="24" hidden="1" x14ac:dyDescent="0.2">
      <c r="B1061" s="63" t="s">
        <v>2099</v>
      </c>
      <c r="C1061" s="48" t="s">
        <v>2100</v>
      </c>
      <c r="D1061" s="47" t="s">
        <v>18</v>
      </c>
      <c r="E1061" s="49"/>
      <c r="F1061" s="50">
        <v>83303</v>
      </c>
      <c r="G1061" s="51">
        <f t="shared" si="49"/>
        <v>0</v>
      </c>
      <c r="H1061" s="128"/>
      <c r="I1061" s="1"/>
    </row>
    <row r="1062" spans="2:9" ht="24" x14ac:dyDescent="0.2">
      <c r="B1062" s="63" t="s">
        <v>2101</v>
      </c>
      <c r="C1062" s="48" t="s">
        <v>2102</v>
      </c>
      <c r="D1062" s="47" t="s">
        <v>18</v>
      </c>
      <c r="E1062" s="49">
        <v>49.827100000000002</v>
      </c>
      <c r="F1062" s="50">
        <v>114954</v>
      </c>
      <c r="G1062" s="51">
        <f t="shared" si="49"/>
        <v>5727824</v>
      </c>
      <c r="H1062" s="128"/>
      <c r="I1062" s="1"/>
    </row>
    <row r="1063" spans="2:9" ht="33" hidden="1" customHeight="1" x14ac:dyDescent="0.2">
      <c r="B1063" s="63" t="s">
        <v>2103</v>
      </c>
      <c r="C1063" s="48" t="s">
        <v>2104</v>
      </c>
      <c r="D1063" s="47" t="s">
        <v>18</v>
      </c>
      <c r="E1063" s="49"/>
      <c r="F1063" s="50">
        <v>79405</v>
      </c>
      <c r="G1063" s="51">
        <f t="shared" si="49"/>
        <v>0</v>
      </c>
      <c r="H1063" s="128"/>
      <c r="I1063" s="1"/>
    </row>
    <row r="1064" spans="2:9" hidden="1" x14ac:dyDescent="0.2">
      <c r="B1064" s="63" t="s">
        <v>2105</v>
      </c>
      <c r="C1064" s="48" t="s">
        <v>2106</v>
      </c>
      <c r="D1064" s="47" t="s">
        <v>18</v>
      </c>
      <c r="E1064" s="49"/>
      <c r="F1064" s="50">
        <v>234823</v>
      </c>
      <c r="G1064" s="51">
        <f t="shared" si="49"/>
        <v>0</v>
      </c>
      <c r="H1064" s="128"/>
      <c r="I1064" s="1"/>
    </row>
    <row r="1065" spans="2:9" ht="24" hidden="1" x14ac:dyDescent="0.2">
      <c r="B1065" s="63" t="s">
        <v>2107</v>
      </c>
      <c r="C1065" s="48" t="s">
        <v>2108</v>
      </c>
      <c r="D1065" s="47" t="s">
        <v>152</v>
      </c>
      <c r="E1065" s="49"/>
      <c r="F1065" s="50">
        <v>14132</v>
      </c>
      <c r="G1065" s="51">
        <f t="shared" si="49"/>
        <v>0</v>
      </c>
      <c r="H1065" s="128"/>
      <c r="I1065" s="1"/>
    </row>
    <row r="1066" spans="2:9" ht="19.5" customHeight="1" x14ac:dyDescent="0.2">
      <c r="B1066" s="63" t="s">
        <v>2109</v>
      </c>
      <c r="C1066" s="48" t="s">
        <v>2110</v>
      </c>
      <c r="D1066" s="47" t="s">
        <v>18</v>
      </c>
      <c r="E1066" s="49">
        <v>4828.3459999999995</v>
      </c>
      <c r="F1066" s="50">
        <v>86670</v>
      </c>
      <c r="G1066" s="51">
        <f t="shared" si="49"/>
        <v>418472748</v>
      </c>
      <c r="H1066" s="128"/>
      <c r="I1066" s="1"/>
    </row>
    <row r="1067" spans="2:9" x14ac:dyDescent="0.2">
      <c r="B1067" s="63" t="s">
        <v>2111</v>
      </c>
      <c r="C1067" s="48" t="s">
        <v>2112</v>
      </c>
      <c r="D1067" s="47" t="s">
        <v>18</v>
      </c>
      <c r="E1067" s="49">
        <v>295.40472162162166</v>
      </c>
      <c r="F1067" s="50">
        <v>151864</v>
      </c>
      <c r="G1067" s="51">
        <f t="shared" si="49"/>
        <v>44861343</v>
      </c>
      <c r="H1067" s="128"/>
      <c r="I1067" s="1"/>
    </row>
    <row r="1068" spans="2:9" ht="24" x14ac:dyDescent="0.2">
      <c r="B1068" s="63" t="s">
        <v>2113</v>
      </c>
      <c r="C1068" s="48" t="s">
        <v>2114</v>
      </c>
      <c r="D1068" s="47" t="s">
        <v>18</v>
      </c>
      <c r="E1068" s="49">
        <v>472.19000000000005</v>
      </c>
      <c r="F1068" s="50">
        <v>478349</v>
      </c>
      <c r="G1068" s="51">
        <f t="shared" si="49"/>
        <v>225871614</v>
      </c>
      <c r="H1068" s="128"/>
      <c r="I1068" s="1"/>
    </row>
    <row r="1069" spans="2:9" x14ac:dyDescent="0.2">
      <c r="B1069" s="66" t="s">
        <v>2115</v>
      </c>
      <c r="C1069" s="42" t="s">
        <v>2116</v>
      </c>
      <c r="D1069" s="53"/>
      <c r="E1069" s="44">
        <v>0</v>
      </c>
      <c r="F1069" s="54"/>
      <c r="G1069" s="55"/>
      <c r="H1069" s="128"/>
      <c r="I1069" s="1"/>
    </row>
    <row r="1070" spans="2:9" hidden="1" x14ac:dyDescent="0.2">
      <c r="B1070" s="63" t="s">
        <v>2117</v>
      </c>
      <c r="C1070" s="48" t="s">
        <v>2118</v>
      </c>
      <c r="D1070" s="47" t="s">
        <v>152</v>
      </c>
      <c r="E1070" s="49"/>
      <c r="F1070" s="50">
        <v>12726</v>
      </c>
      <c r="G1070" s="51">
        <f t="shared" ref="G1070:G1096" si="50">+ROUND(F1070*E1070,0)</f>
        <v>0</v>
      </c>
      <c r="H1070" s="128"/>
      <c r="I1070" s="1"/>
    </row>
    <row r="1071" spans="2:9" ht="24" hidden="1" x14ac:dyDescent="0.2">
      <c r="B1071" s="63" t="s">
        <v>2119</v>
      </c>
      <c r="C1071" s="48" t="s">
        <v>2120</v>
      </c>
      <c r="D1071" s="47" t="s">
        <v>152</v>
      </c>
      <c r="E1071" s="49"/>
      <c r="F1071" s="50">
        <v>41733</v>
      </c>
      <c r="G1071" s="51">
        <f t="shared" si="50"/>
        <v>0</v>
      </c>
      <c r="H1071" s="128"/>
      <c r="I1071" s="1"/>
    </row>
    <row r="1072" spans="2:9" hidden="1" x14ac:dyDescent="0.2">
      <c r="B1072" s="63" t="s">
        <v>2121</v>
      </c>
      <c r="C1072" s="48" t="s">
        <v>2122</v>
      </c>
      <c r="D1072" s="47" t="s">
        <v>152</v>
      </c>
      <c r="E1072" s="49"/>
      <c r="F1072" s="50">
        <v>26928</v>
      </c>
      <c r="G1072" s="51">
        <f t="shared" si="50"/>
        <v>0</v>
      </c>
      <c r="H1072" s="128"/>
      <c r="I1072" s="1"/>
    </row>
    <row r="1073" spans="2:9" hidden="1" x14ac:dyDescent="0.2">
      <c r="B1073" s="63" t="s">
        <v>2123</v>
      </c>
      <c r="C1073" s="48" t="s">
        <v>2124</v>
      </c>
      <c r="D1073" s="47" t="s">
        <v>152</v>
      </c>
      <c r="E1073" s="49"/>
      <c r="F1073" s="50">
        <v>9848</v>
      </c>
      <c r="G1073" s="51">
        <f t="shared" si="50"/>
        <v>0</v>
      </c>
      <c r="H1073" s="128"/>
      <c r="I1073" s="1"/>
    </row>
    <row r="1074" spans="2:9" hidden="1" x14ac:dyDescent="0.2">
      <c r="B1074" s="63" t="s">
        <v>2125</v>
      </c>
      <c r="C1074" s="48" t="s">
        <v>2126</v>
      </c>
      <c r="D1074" s="47" t="s">
        <v>152</v>
      </c>
      <c r="E1074" s="49"/>
      <c r="F1074" s="50">
        <v>9124</v>
      </c>
      <c r="G1074" s="51">
        <f t="shared" si="50"/>
        <v>0</v>
      </c>
      <c r="H1074" s="128"/>
      <c r="I1074" s="1"/>
    </row>
    <row r="1075" spans="2:9" x14ac:dyDescent="0.2">
      <c r="B1075" s="63" t="s">
        <v>2127</v>
      </c>
      <c r="C1075" s="48" t="s">
        <v>2128</v>
      </c>
      <c r="D1075" s="47" t="s">
        <v>152</v>
      </c>
      <c r="E1075" s="49">
        <v>783.46</v>
      </c>
      <c r="F1075" s="50">
        <v>59411</v>
      </c>
      <c r="G1075" s="51">
        <f t="shared" si="50"/>
        <v>46546142</v>
      </c>
      <c r="H1075" s="128"/>
      <c r="I1075" s="1"/>
    </row>
    <row r="1076" spans="2:9" hidden="1" x14ac:dyDescent="0.2">
      <c r="B1076" s="63" t="s">
        <v>2129</v>
      </c>
      <c r="C1076" s="48" t="s">
        <v>2130</v>
      </c>
      <c r="D1076" s="47" t="s">
        <v>152</v>
      </c>
      <c r="E1076" s="49"/>
      <c r="F1076" s="50">
        <v>27214</v>
      </c>
      <c r="G1076" s="51">
        <f t="shared" si="50"/>
        <v>0</v>
      </c>
      <c r="H1076" s="128"/>
      <c r="I1076" s="1"/>
    </row>
    <row r="1077" spans="2:9" hidden="1" x14ac:dyDescent="0.2">
      <c r="B1077" s="63" t="s">
        <v>2131</v>
      </c>
      <c r="C1077" s="48" t="s">
        <v>2132</v>
      </c>
      <c r="D1077" s="47" t="s">
        <v>152</v>
      </c>
      <c r="E1077" s="49"/>
      <c r="F1077" s="50">
        <v>25559</v>
      </c>
      <c r="G1077" s="51">
        <f t="shared" si="50"/>
        <v>0</v>
      </c>
      <c r="H1077" s="128"/>
      <c r="I1077" s="1"/>
    </row>
    <row r="1078" spans="2:9" x14ac:dyDescent="0.2">
      <c r="B1078" s="63" t="s">
        <v>2133</v>
      </c>
      <c r="C1078" s="48" t="s">
        <v>2134</v>
      </c>
      <c r="D1078" s="47" t="s">
        <v>152</v>
      </c>
      <c r="E1078" s="49">
        <v>92.7</v>
      </c>
      <c r="F1078" s="50">
        <v>22586</v>
      </c>
      <c r="G1078" s="51">
        <f t="shared" si="50"/>
        <v>2093722</v>
      </c>
      <c r="H1078" s="128"/>
      <c r="I1078" s="1"/>
    </row>
    <row r="1079" spans="2:9" x14ac:dyDescent="0.2">
      <c r="B1079" s="63" t="s">
        <v>2135</v>
      </c>
      <c r="C1079" s="48" t="s">
        <v>2136</v>
      </c>
      <c r="D1079" s="47" t="s">
        <v>152</v>
      </c>
      <c r="E1079" s="49">
        <v>949.88999999999976</v>
      </c>
      <c r="F1079" s="50">
        <v>17545</v>
      </c>
      <c r="G1079" s="51">
        <f t="shared" si="50"/>
        <v>16665820</v>
      </c>
      <c r="H1079" s="128"/>
      <c r="I1079" s="1"/>
    </row>
    <row r="1080" spans="2:9" hidden="1" x14ac:dyDescent="0.2">
      <c r="B1080" s="84" t="s">
        <v>2137</v>
      </c>
      <c r="C1080" s="60" t="s">
        <v>2138</v>
      </c>
      <c r="D1080" s="85"/>
      <c r="E1080" s="49"/>
      <c r="F1080" s="50">
        <v>0</v>
      </c>
      <c r="G1080" s="51">
        <f t="shared" si="50"/>
        <v>0</v>
      </c>
      <c r="H1080" s="128"/>
      <c r="I1080" s="1"/>
    </row>
    <row r="1081" spans="2:9" hidden="1" x14ac:dyDescent="0.2">
      <c r="B1081" s="63" t="s">
        <v>2139</v>
      </c>
      <c r="C1081" s="48" t="s">
        <v>2140</v>
      </c>
      <c r="D1081" s="47" t="s">
        <v>152</v>
      </c>
      <c r="E1081" s="49"/>
      <c r="F1081" s="50">
        <v>30287</v>
      </c>
      <c r="G1081" s="51">
        <f t="shared" si="50"/>
        <v>0</v>
      </c>
      <c r="H1081" s="128"/>
      <c r="I1081" s="1"/>
    </row>
    <row r="1082" spans="2:9" hidden="1" x14ac:dyDescent="0.2">
      <c r="B1082" s="63" t="s">
        <v>2141</v>
      </c>
      <c r="C1082" s="48" t="s">
        <v>2142</v>
      </c>
      <c r="D1082" s="47" t="s">
        <v>152</v>
      </c>
      <c r="E1082" s="49"/>
      <c r="F1082" s="50">
        <v>38282</v>
      </c>
      <c r="G1082" s="51">
        <f t="shared" si="50"/>
        <v>0</v>
      </c>
      <c r="H1082" s="128"/>
      <c r="I1082" s="1"/>
    </row>
    <row r="1083" spans="2:9" hidden="1" x14ac:dyDescent="0.2">
      <c r="B1083" s="63" t="s">
        <v>2143</v>
      </c>
      <c r="C1083" s="48" t="s">
        <v>2144</v>
      </c>
      <c r="D1083" s="47" t="s">
        <v>152</v>
      </c>
      <c r="E1083" s="49"/>
      <c r="F1083" s="50">
        <v>99772</v>
      </c>
      <c r="G1083" s="51">
        <f t="shared" si="50"/>
        <v>0</v>
      </c>
      <c r="H1083" s="128"/>
      <c r="I1083" s="1"/>
    </row>
    <row r="1084" spans="2:9" hidden="1" x14ac:dyDescent="0.2">
      <c r="B1084" s="63" t="s">
        <v>2145</v>
      </c>
      <c r="C1084" s="48" t="s">
        <v>2146</v>
      </c>
      <c r="D1084" s="47" t="s">
        <v>152</v>
      </c>
      <c r="E1084" s="49"/>
      <c r="F1084" s="50">
        <v>69959</v>
      </c>
      <c r="G1084" s="51">
        <f t="shared" si="50"/>
        <v>0</v>
      </c>
      <c r="H1084" s="128"/>
      <c r="I1084" s="1"/>
    </row>
    <row r="1085" spans="2:9" hidden="1" x14ac:dyDescent="0.2">
      <c r="B1085" s="63" t="s">
        <v>2147</v>
      </c>
      <c r="C1085" s="48" t="s">
        <v>2148</v>
      </c>
      <c r="D1085" s="47" t="s">
        <v>152</v>
      </c>
      <c r="E1085" s="49"/>
      <c r="F1085" s="50">
        <v>55036</v>
      </c>
      <c r="G1085" s="51">
        <f t="shared" si="50"/>
        <v>0</v>
      </c>
      <c r="H1085" s="128"/>
      <c r="I1085" s="1"/>
    </row>
    <row r="1086" spans="2:9" hidden="1" x14ac:dyDescent="0.2">
      <c r="B1086" s="63" t="s">
        <v>2149</v>
      </c>
      <c r="C1086" s="48" t="s">
        <v>2150</v>
      </c>
      <c r="D1086" s="47" t="s">
        <v>152</v>
      </c>
      <c r="E1086" s="49"/>
      <c r="F1086" s="50">
        <v>52177</v>
      </c>
      <c r="G1086" s="51">
        <f t="shared" si="50"/>
        <v>0</v>
      </c>
      <c r="H1086" s="128"/>
      <c r="I1086" s="1"/>
    </row>
    <row r="1087" spans="2:9" hidden="1" x14ac:dyDescent="0.2">
      <c r="B1087" s="84" t="s">
        <v>2151</v>
      </c>
      <c r="C1087" s="60" t="s">
        <v>2152</v>
      </c>
      <c r="D1087" s="85"/>
      <c r="E1087" s="49"/>
      <c r="F1087" s="50">
        <v>0</v>
      </c>
      <c r="G1087" s="51">
        <f t="shared" si="50"/>
        <v>0</v>
      </c>
      <c r="H1087" s="128"/>
      <c r="I1087" s="1"/>
    </row>
    <row r="1088" spans="2:9" hidden="1" x14ac:dyDescent="0.2">
      <c r="B1088" s="63" t="s">
        <v>2153</v>
      </c>
      <c r="C1088" s="48" t="s">
        <v>2154</v>
      </c>
      <c r="D1088" s="47" t="s">
        <v>152</v>
      </c>
      <c r="E1088" s="49"/>
      <c r="F1088" s="50">
        <v>29170</v>
      </c>
      <c r="G1088" s="51">
        <f t="shared" si="50"/>
        <v>0</v>
      </c>
      <c r="H1088" s="128"/>
      <c r="I1088" s="1"/>
    </row>
    <row r="1089" spans="2:9" hidden="1" x14ac:dyDescent="0.2">
      <c r="B1089" s="63" t="s">
        <v>2155</v>
      </c>
      <c r="C1089" s="48" t="s">
        <v>2156</v>
      </c>
      <c r="D1089" s="47" t="s">
        <v>152</v>
      </c>
      <c r="E1089" s="49"/>
      <c r="F1089" s="50">
        <v>40896</v>
      </c>
      <c r="G1089" s="51">
        <f t="shared" si="50"/>
        <v>0</v>
      </c>
      <c r="H1089" s="128"/>
      <c r="I1089" s="1"/>
    </row>
    <row r="1090" spans="2:9" hidden="1" x14ac:dyDescent="0.2">
      <c r="B1090" s="63" t="s">
        <v>2157</v>
      </c>
      <c r="C1090" s="48" t="s">
        <v>2158</v>
      </c>
      <c r="D1090" s="47" t="s">
        <v>152</v>
      </c>
      <c r="E1090" s="49"/>
      <c r="F1090" s="50">
        <v>25323</v>
      </c>
      <c r="G1090" s="51">
        <f t="shared" si="50"/>
        <v>0</v>
      </c>
      <c r="H1090" s="128"/>
      <c r="I1090" s="1"/>
    </row>
    <row r="1091" spans="2:9" hidden="1" x14ac:dyDescent="0.2">
      <c r="B1091" s="63" t="s">
        <v>2159</v>
      </c>
      <c r="C1091" s="48" t="s">
        <v>2160</v>
      </c>
      <c r="D1091" s="47" t="s">
        <v>152</v>
      </c>
      <c r="E1091" s="49"/>
      <c r="F1091" s="50">
        <v>13155</v>
      </c>
      <c r="G1091" s="51">
        <f t="shared" si="50"/>
        <v>0</v>
      </c>
      <c r="H1091" s="128"/>
      <c r="I1091" s="1"/>
    </row>
    <row r="1092" spans="2:9" ht="24" hidden="1" x14ac:dyDescent="0.2">
      <c r="B1092" s="63" t="s">
        <v>2161</v>
      </c>
      <c r="C1092" s="70" t="s">
        <v>2162</v>
      </c>
      <c r="D1092" s="71" t="s">
        <v>152</v>
      </c>
      <c r="E1092" s="49"/>
      <c r="F1092" s="50">
        <v>16119</v>
      </c>
      <c r="G1092" s="51">
        <f t="shared" si="50"/>
        <v>0</v>
      </c>
      <c r="H1092" s="128"/>
      <c r="I1092" s="1"/>
    </row>
    <row r="1093" spans="2:9" ht="24" hidden="1" x14ac:dyDescent="0.2">
      <c r="B1093" s="63" t="s">
        <v>2163</v>
      </c>
      <c r="C1093" s="90" t="s">
        <v>2164</v>
      </c>
      <c r="D1093" s="107" t="s">
        <v>152</v>
      </c>
      <c r="E1093" s="49"/>
      <c r="F1093" s="50">
        <v>17545</v>
      </c>
      <c r="G1093" s="51">
        <f t="shared" si="50"/>
        <v>0</v>
      </c>
      <c r="H1093" s="128"/>
      <c r="I1093" s="1"/>
    </row>
    <row r="1094" spans="2:9" hidden="1" x14ac:dyDescent="0.2">
      <c r="B1094" s="63" t="s">
        <v>2165</v>
      </c>
      <c r="C1094" s="70" t="s">
        <v>2166</v>
      </c>
      <c r="D1094" s="107" t="s">
        <v>152</v>
      </c>
      <c r="E1094" s="49"/>
      <c r="F1094" s="50">
        <v>43820</v>
      </c>
      <c r="G1094" s="51">
        <f t="shared" si="50"/>
        <v>0</v>
      </c>
      <c r="H1094" s="128"/>
      <c r="I1094" s="1"/>
    </row>
    <row r="1095" spans="2:9" ht="24" hidden="1" x14ac:dyDescent="0.2">
      <c r="B1095" s="63" t="s">
        <v>2167</v>
      </c>
      <c r="C1095" s="90" t="s">
        <v>2168</v>
      </c>
      <c r="D1095" s="71" t="s">
        <v>18</v>
      </c>
      <c r="E1095" s="49"/>
      <c r="F1095" s="50">
        <v>106614</v>
      </c>
      <c r="G1095" s="51">
        <f t="shared" si="50"/>
        <v>0</v>
      </c>
      <c r="H1095" s="128"/>
      <c r="I1095" s="1"/>
    </row>
    <row r="1096" spans="2:9" ht="24" hidden="1" x14ac:dyDescent="0.2">
      <c r="B1096" s="63" t="s">
        <v>2169</v>
      </c>
      <c r="C1096" s="90" t="s">
        <v>2170</v>
      </c>
      <c r="D1096" s="71" t="s">
        <v>18</v>
      </c>
      <c r="E1096" s="49"/>
      <c r="F1096" s="50">
        <v>164021</v>
      </c>
      <c r="G1096" s="51">
        <f t="shared" si="50"/>
        <v>0</v>
      </c>
      <c r="H1096" s="128"/>
      <c r="I1096" s="1"/>
    </row>
    <row r="1097" spans="2:9" x14ac:dyDescent="0.2">
      <c r="B1097" s="35">
        <v>11</v>
      </c>
      <c r="C1097" s="36" t="s">
        <v>2171</v>
      </c>
      <c r="D1097" s="35"/>
      <c r="E1097" s="37">
        <v>0</v>
      </c>
      <c r="F1097" s="38"/>
      <c r="G1097" s="39"/>
      <c r="H1097" s="128"/>
    </row>
    <row r="1098" spans="2:9" x14ac:dyDescent="0.2">
      <c r="B1098" s="41" t="s">
        <v>2172</v>
      </c>
      <c r="C1098" s="42" t="s">
        <v>2173</v>
      </c>
      <c r="D1098" s="43"/>
      <c r="E1098" s="44">
        <v>0</v>
      </c>
      <c r="F1098" s="54"/>
      <c r="G1098" s="55"/>
      <c r="H1098" s="128"/>
      <c r="I1098" s="1"/>
    </row>
    <row r="1099" spans="2:9" ht="24" hidden="1" x14ac:dyDescent="0.2">
      <c r="B1099" s="63" t="s">
        <v>2174</v>
      </c>
      <c r="C1099" s="48" t="s">
        <v>2175</v>
      </c>
      <c r="D1099" s="47" t="s">
        <v>18</v>
      </c>
      <c r="E1099" s="49"/>
      <c r="F1099" s="50">
        <v>41188</v>
      </c>
      <c r="G1099" s="51">
        <f t="shared" ref="G1099:G1107" si="51">+ROUND(F1099*E1099,0)</f>
        <v>0</v>
      </c>
      <c r="H1099" s="128"/>
      <c r="I1099" s="1"/>
    </row>
    <row r="1100" spans="2:9" ht="24" x14ac:dyDescent="0.2">
      <c r="B1100" s="63" t="s">
        <v>2176</v>
      </c>
      <c r="C1100" s="48" t="s">
        <v>2177</v>
      </c>
      <c r="D1100" s="47" t="s">
        <v>18</v>
      </c>
      <c r="E1100" s="49">
        <v>220.06</v>
      </c>
      <c r="F1100" s="50">
        <v>49277</v>
      </c>
      <c r="G1100" s="51">
        <f t="shared" si="51"/>
        <v>10843897</v>
      </c>
      <c r="H1100" s="128"/>
      <c r="I1100" s="1"/>
    </row>
    <row r="1101" spans="2:9" hidden="1" x14ac:dyDescent="0.2">
      <c r="B1101" s="63" t="s">
        <v>2178</v>
      </c>
      <c r="C1101" s="48" t="s">
        <v>2179</v>
      </c>
      <c r="D1101" s="47" t="s">
        <v>18</v>
      </c>
      <c r="E1101" s="49"/>
      <c r="F1101" s="50">
        <v>67637</v>
      </c>
      <c r="G1101" s="51">
        <f t="shared" si="51"/>
        <v>0</v>
      </c>
      <c r="H1101" s="128"/>
      <c r="I1101" s="1"/>
    </row>
    <row r="1102" spans="2:9" ht="48" x14ac:dyDescent="0.2">
      <c r="B1102" s="63" t="s">
        <v>2180</v>
      </c>
      <c r="C1102" s="48" t="s">
        <v>2181</v>
      </c>
      <c r="D1102" s="47" t="s">
        <v>18</v>
      </c>
      <c r="E1102" s="49">
        <v>2670.9607999999998</v>
      </c>
      <c r="F1102" s="50">
        <v>118206</v>
      </c>
      <c r="G1102" s="51">
        <f t="shared" si="51"/>
        <v>315723592</v>
      </c>
      <c r="H1102" s="128"/>
      <c r="I1102" s="1"/>
    </row>
    <row r="1103" spans="2:9" hidden="1" x14ac:dyDescent="0.2">
      <c r="B1103" s="63" t="s">
        <v>2182</v>
      </c>
      <c r="C1103" s="48" t="s">
        <v>2183</v>
      </c>
      <c r="D1103" s="47" t="s">
        <v>152</v>
      </c>
      <c r="E1103" s="49"/>
      <c r="F1103" s="50">
        <v>13104</v>
      </c>
      <c r="G1103" s="51">
        <f t="shared" si="51"/>
        <v>0</v>
      </c>
      <c r="H1103" s="128"/>
      <c r="I1103" s="1"/>
    </row>
    <row r="1104" spans="2:9" hidden="1" x14ac:dyDescent="0.2">
      <c r="B1104" s="63" t="s">
        <v>2184</v>
      </c>
      <c r="C1104" s="48" t="s">
        <v>2185</v>
      </c>
      <c r="D1104" s="47" t="s">
        <v>18</v>
      </c>
      <c r="E1104" s="49"/>
      <c r="F1104" s="50">
        <v>46689</v>
      </c>
      <c r="G1104" s="51">
        <f t="shared" si="51"/>
        <v>0</v>
      </c>
      <c r="H1104" s="128"/>
      <c r="I1104" s="1"/>
    </row>
    <row r="1105" spans="2:9" ht="24" x14ac:dyDescent="0.2">
      <c r="B1105" s="63" t="s">
        <v>2186</v>
      </c>
      <c r="C1105" s="48" t="s">
        <v>2187</v>
      </c>
      <c r="D1105" s="47" t="s">
        <v>18</v>
      </c>
      <c r="E1105" s="49">
        <v>407.05</v>
      </c>
      <c r="F1105" s="50">
        <v>127959</v>
      </c>
      <c r="G1105" s="51">
        <f t="shared" si="51"/>
        <v>52085711</v>
      </c>
      <c r="H1105" s="128"/>
      <c r="I1105" s="1"/>
    </row>
    <row r="1106" spans="2:9" ht="24" x14ac:dyDescent="0.2">
      <c r="B1106" s="63" t="s">
        <v>2188</v>
      </c>
      <c r="C1106" s="48" t="s">
        <v>2189</v>
      </c>
      <c r="D1106" s="47" t="s">
        <v>18</v>
      </c>
      <c r="E1106" s="49">
        <v>585.41649999999993</v>
      </c>
      <c r="F1106" s="50">
        <v>63627</v>
      </c>
      <c r="G1106" s="51">
        <f t="shared" si="51"/>
        <v>37248296</v>
      </c>
      <c r="H1106" s="128"/>
      <c r="I1106" s="1"/>
    </row>
    <row r="1107" spans="2:9" ht="24" x14ac:dyDescent="0.2">
      <c r="B1107" s="63" t="s">
        <v>2190</v>
      </c>
      <c r="C1107" s="48" t="s">
        <v>2191</v>
      </c>
      <c r="D1107" s="47" t="s">
        <v>18</v>
      </c>
      <c r="E1107" s="49">
        <v>220.06</v>
      </c>
      <c r="F1107" s="50">
        <v>93942</v>
      </c>
      <c r="G1107" s="51">
        <f t="shared" si="51"/>
        <v>20672877</v>
      </c>
      <c r="H1107" s="128"/>
      <c r="I1107" s="1"/>
    </row>
    <row r="1108" spans="2:9" x14ac:dyDescent="0.2">
      <c r="B1108" s="66" t="s">
        <v>2192</v>
      </c>
      <c r="C1108" s="42" t="s">
        <v>2193</v>
      </c>
      <c r="D1108" s="53"/>
      <c r="E1108" s="44">
        <v>0</v>
      </c>
      <c r="F1108" s="54"/>
      <c r="G1108" s="55"/>
      <c r="H1108" s="128"/>
      <c r="I1108" s="1"/>
    </row>
    <row r="1109" spans="2:9" hidden="1" x14ac:dyDescent="0.2">
      <c r="B1109" s="63" t="s">
        <v>2194</v>
      </c>
      <c r="C1109" s="48" t="s">
        <v>2195</v>
      </c>
      <c r="D1109" s="47" t="s">
        <v>18</v>
      </c>
      <c r="E1109" s="49"/>
      <c r="F1109" s="50">
        <v>50757</v>
      </c>
      <c r="G1109" s="51">
        <f t="shared" ref="G1109:G1115" si="52">+ROUND(F1109*E1109,0)</f>
        <v>0</v>
      </c>
      <c r="H1109" s="128"/>
      <c r="I1109" s="1"/>
    </row>
    <row r="1110" spans="2:9" hidden="1" x14ac:dyDescent="0.2">
      <c r="B1110" s="63" t="s">
        <v>2196</v>
      </c>
      <c r="C1110" s="48" t="s">
        <v>2197</v>
      </c>
      <c r="D1110" s="47" t="s">
        <v>18</v>
      </c>
      <c r="E1110" s="49"/>
      <c r="F1110" s="50">
        <v>42744</v>
      </c>
      <c r="G1110" s="51">
        <f t="shared" si="52"/>
        <v>0</v>
      </c>
      <c r="H1110" s="128"/>
      <c r="I1110" s="1"/>
    </row>
    <row r="1111" spans="2:9" hidden="1" x14ac:dyDescent="0.2">
      <c r="B1111" s="63" t="s">
        <v>2198</v>
      </c>
      <c r="C1111" s="48" t="s">
        <v>2199</v>
      </c>
      <c r="D1111" s="47" t="s">
        <v>18</v>
      </c>
      <c r="E1111" s="62"/>
      <c r="F1111" s="50">
        <v>83825</v>
      </c>
      <c r="G1111" s="51">
        <f t="shared" si="52"/>
        <v>0</v>
      </c>
      <c r="H1111" s="128"/>
      <c r="I1111" s="1"/>
    </row>
    <row r="1112" spans="2:9" ht="48" x14ac:dyDescent="0.2">
      <c r="B1112" s="63" t="s">
        <v>2200</v>
      </c>
      <c r="C1112" s="48" t="s">
        <v>2201</v>
      </c>
      <c r="D1112" s="47" t="s">
        <v>34</v>
      </c>
      <c r="E1112" s="49">
        <v>145.6</v>
      </c>
      <c r="F1112" s="50">
        <v>18189</v>
      </c>
      <c r="G1112" s="51">
        <f t="shared" si="52"/>
        <v>2648318</v>
      </c>
      <c r="H1112" s="128"/>
      <c r="I1112" s="1"/>
    </row>
    <row r="1113" spans="2:9" ht="24" hidden="1" x14ac:dyDescent="0.2">
      <c r="B1113" s="63" t="s">
        <v>2202</v>
      </c>
      <c r="C1113" s="138" t="s">
        <v>2203</v>
      </c>
      <c r="D1113" s="47" t="s">
        <v>18</v>
      </c>
      <c r="E1113" s="49"/>
      <c r="F1113" s="50">
        <v>90804</v>
      </c>
      <c r="G1113" s="51">
        <f t="shared" si="52"/>
        <v>0</v>
      </c>
      <c r="H1113" s="128"/>
      <c r="I1113" s="1"/>
    </row>
    <row r="1114" spans="2:9" hidden="1" x14ac:dyDescent="0.2">
      <c r="B1114" s="63" t="s">
        <v>2204</v>
      </c>
      <c r="C1114" s="90" t="s">
        <v>2205</v>
      </c>
      <c r="D1114" s="71" t="s">
        <v>152</v>
      </c>
      <c r="E1114" s="49"/>
      <c r="F1114" s="50">
        <v>88111</v>
      </c>
      <c r="G1114" s="51">
        <f t="shared" si="52"/>
        <v>0</v>
      </c>
      <c r="H1114" s="128"/>
      <c r="I1114" s="1"/>
    </row>
    <row r="1115" spans="2:9" ht="60" x14ac:dyDescent="0.2">
      <c r="B1115" s="63" t="s">
        <v>2206</v>
      </c>
      <c r="C1115" s="48" t="s">
        <v>2207</v>
      </c>
      <c r="D1115" s="98" t="s">
        <v>18</v>
      </c>
      <c r="E1115" s="49">
        <v>45.5595074075</v>
      </c>
      <c r="F1115" s="50">
        <v>200360</v>
      </c>
      <c r="G1115" s="51">
        <f t="shared" si="52"/>
        <v>9128303</v>
      </c>
      <c r="H1115" s="128"/>
      <c r="I1115" s="1"/>
    </row>
    <row r="1116" spans="2:9" x14ac:dyDescent="0.2">
      <c r="B1116" s="66" t="s">
        <v>2208</v>
      </c>
      <c r="C1116" s="42" t="s">
        <v>2209</v>
      </c>
      <c r="D1116" s="53"/>
      <c r="E1116" s="44">
        <v>0</v>
      </c>
      <c r="F1116" s="54"/>
      <c r="G1116" s="55"/>
      <c r="H1116" s="128"/>
      <c r="I1116" s="1"/>
    </row>
    <row r="1117" spans="2:9" hidden="1" x14ac:dyDescent="0.2">
      <c r="B1117" s="63" t="s">
        <v>2210</v>
      </c>
      <c r="C1117" s="48" t="s">
        <v>2211</v>
      </c>
      <c r="D1117" s="47" t="s">
        <v>152</v>
      </c>
      <c r="E1117" s="49"/>
      <c r="F1117" s="50">
        <v>47855</v>
      </c>
      <c r="G1117" s="51">
        <f t="shared" ref="G1117:G1133" si="53">+ROUND(F1117*E1117,0)</f>
        <v>0</v>
      </c>
      <c r="H1117" s="128"/>
      <c r="I1117" s="1"/>
    </row>
    <row r="1118" spans="2:9" ht="24" hidden="1" x14ac:dyDescent="0.2">
      <c r="B1118" s="63" t="s">
        <v>2212</v>
      </c>
      <c r="C1118" s="48" t="s">
        <v>2213</v>
      </c>
      <c r="D1118" s="47" t="s">
        <v>152</v>
      </c>
      <c r="E1118" s="49"/>
      <c r="F1118" s="50">
        <v>16100</v>
      </c>
      <c r="G1118" s="51">
        <f t="shared" si="53"/>
        <v>0</v>
      </c>
      <c r="H1118" s="128"/>
      <c r="I1118" s="1"/>
    </row>
    <row r="1119" spans="2:9" ht="24" hidden="1" x14ac:dyDescent="0.2">
      <c r="B1119" s="63" t="s">
        <v>2214</v>
      </c>
      <c r="C1119" s="48" t="s">
        <v>2215</v>
      </c>
      <c r="D1119" s="47" t="s">
        <v>152</v>
      </c>
      <c r="E1119" s="49"/>
      <c r="F1119" s="50">
        <v>17712</v>
      </c>
      <c r="G1119" s="51">
        <f t="shared" si="53"/>
        <v>0</v>
      </c>
      <c r="H1119" s="128"/>
      <c r="I1119" s="1"/>
    </row>
    <row r="1120" spans="2:9" ht="24" hidden="1" x14ac:dyDescent="0.2">
      <c r="B1120" s="63" t="s">
        <v>2216</v>
      </c>
      <c r="C1120" s="48" t="s">
        <v>2217</v>
      </c>
      <c r="D1120" s="47" t="s">
        <v>152</v>
      </c>
      <c r="E1120" s="49"/>
      <c r="F1120" s="50">
        <v>52248</v>
      </c>
      <c r="G1120" s="51">
        <f t="shared" si="53"/>
        <v>0</v>
      </c>
      <c r="H1120" s="128"/>
      <c r="I1120" s="1"/>
    </row>
    <row r="1121" spans="2:9" ht="24" hidden="1" x14ac:dyDescent="0.2">
      <c r="B1121" s="63" t="s">
        <v>2218</v>
      </c>
      <c r="C1121" s="48" t="s">
        <v>2219</v>
      </c>
      <c r="D1121" s="47" t="s">
        <v>152</v>
      </c>
      <c r="E1121" s="49"/>
      <c r="F1121" s="50">
        <v>77229</v>
      </c>
      <c r="G1121" s="51">
        <f t="shared" si="53"/>
        <v>0</v>
      </c>
      <c r="H1121" s="128"/>
      <c r="I1121" s="1"/>
    </row>
    <row r="1122" spans="2:9" ht="24" hidden="1" x14ac:dyDescent="0.2">
      <c r="B1122" s="63" t="s">
        <v>2220</v>
      </c>
      <c r="C1122" s="48" t="s">
        <v>2221</v>
      </c>
      <c r="D1122" s="47" t="s">
        <v>152</v>
      </c>
      <c r="E1122" s="49"/>
      <c r="F1122" s="50">
        <v>109013</v>
      </c>
      <c r="G1122" s="51">
        <f t="shared" si="53"/>
        <v>0</v>
      </c>
      <c r="H1122" s="128"/>
      <c r="I1122" s="1"/>
    </row>
    <row r="1123" spans="2:9" hidden="1" x14ac:dyDescent="0.2">
      <c r="B1123" s="63" t="s">
        <v>2222</v>
      </c>
      <c r="C1123" s="48" t="s">
        <v>2223</v>
      </c>
      <c r="D1123" s="47" t="s">
        <v>152</v>
      </c>
      <c r="E1123" s="49"/>
      <c r="F1123" s="50">
        <v>28340</v>
      </c>
      <c r="G1123" s="51">
        <f t="shared" si="53"/>
        <v>0</v>
      </c>
      <c r="H1123" s="128"/>
      <c r="I1123" s="1"/>
    </row>
    <row r="1124" spans="2:9" hidden="1" x14ac:dyDescent="0.2">
      <c r="B1124" s="63" t="s">
        <v>2224</v>
      </c>
      <c r="C1124" s="48" t="s">
        <v>2225</v>
      </c>
      <c r="D1124" s="47" t="s">
        <v>152</v>
      </c>
      <c r="E1124" s="49"/>
      <c r="F1124" s="50">
        <v>30664</v>
      </c>
      <c r="G1124" s="51">
        <f t="shared" si="53"/>
        <v>0</v>
      </c>
      <c r="H1124" s="128"/>
      <c r="I1124" s="1"/>
    </row>
    <row r="1125" spans="2:9" hidden="1" x14ac:dyDescent="0.2">
      <c r="B1125" s="63" t="s">
        <v>2226</v>
      </c>
      <c r="C1125" s="48" t="s">
        <v>2227</v>
      </c>
      <c r="D1125" s="47" t="s">
        <v>152</v>
      </c>
      <c r="E1125" s="49"/>
      <c r="F1125" s="50">
        <v>52062</v>
      </c>
      <c r="G1125" s="51">
        <f t="shared" si="53"/>
        <v>0</v>
      </c>
      <c r="H1125" s="128"/>
      <c r="I1125" s="1"/>
    </row>
    <row r="1126" spans="2:9" x14ac:dyDescent="0.2">
      <c r="B1126" s="63" t="s">
        <v>2228</v>
      </c>
      <c r="C1126" s="48" t="s">
        <v>2229</v>
      </c>
      <c r="D1126" s="47" t="s">
        <v>152</v>
      </c>
      <c r="E1126" s="49">
        <v>12.84</v>
      </c>
      <c r="F1126" s="50">
        <v>76993</v>
      </c>
      <c r="G1126" s="51">
        <f t="shared" si="53"/>
        <v>988590</v>
      </c>
      <c r="H1126" s="128"/>
      <c r="I1126" s="1"/>
    </row>
    <row r="1127" spans="2:9" hidden="1" x14ac:dyDescent="0.2">
      <c r="B1127" s="63" t="s">
        <v>2230</v>
      </c>
      <c r="C1127" s="48" t="s">
        <v>2231</v>
      </c>
      <c r="D1127" s="47" t="s">
        <v>9</v>
      </c>
      <c r="E1127" s="49"/>
      <c r="F1127" s="50">
        <v>17195</v>
      </c>
      <c r="G1127" s="51">
        <f t="shared" si="53"/>
        <v>0</v>
      </c>
      <c r="H1127" s="128"/>
      <c r="I1127" s="1"/>
    </row>
    <row r="1128" spans="2:9" hidden="1" x14ac:dyDescent="0.2">
      <c r="B1128" s="63" t="s">
        <v>2232</v>
      </c>
      <c r="C1128" s="48" t="s">
        <v>2233</v>
      </c>
      <c r="D1128" s="47" t="s">
        <v>9</v>
      </c>
      <c r="E1128" s="49"/>
      <c r="F1128" s="50">
        <v>22099</v>
      </c>
      <c r="G1128" s="51">
        <f t="shared" si="53"/>
        <v>0</v>
      </c>
      <c r="H1128" s="128"/>
      <c r="I1128" s="1"/>
    </row>
    <row r="1129" spans="2:9" hidden="1" x14ac:dyDescent="0.2">
      <c r="B1129" s="63" t="s">
        <v>2234</v>
      </c>
      <c r="C1129" s="48" t="s">
        <v>2235</v>
      </c>
      <c r="D1129" s="47" t="s">
        <v>9</v>
      </c>
      <c r="E1129" s="49"/>
      <c r="F1129" s="50">
        <v>35777</v>
      </c>
      <c r="G1129" s="51">
        <f t="shared" si="53"/>
        <v>0</v>
      </c>
      <c r="H1129" s="128"/>
      <c r="I1129" s="1"/>
    </row>
    <row r="1130" spans="2:9" ht="24" hidden="1" x14ac:dyDescent="0.2">
      <c r="B1130" s="63" t="s">
        <v>2236</v>
      </c>
      <c r="C1130" s="48" t="s">
        <v>2237</v>
      </c>
      <c r="D1130" s="47" t="s">
        <v>152</v>
      </c>
      <c r="E1130" s="49"/>
      <c r="F1130" s="50">
        <v>75570</v>
      </c>
      <c r="G1130" s="51">
        <f t="shared" si="53"/>
        <v>0</v>
      </c>
      <c r="H1130" s="128"/>
      <c r="I1130" s="1"/>
    </row>
    <row r="1131" spans="2:9" hidden="1" x14ac:dyDescent="0.2">
      <c r="B1131" s="63" t="s">
        <v>2238</v>
      </c>
      <c r="C1131" s="138" t="s">
        <v>2239</v>
      </c>
      <c r="D1131" s="47" t="s">
        <v>152</v>
      </c>
      <c r="E1131" s="49"/>
      <c r="F1131" s="50">
        <v>34469</v>
      </c>
      <c r="G1131" s="51">
        <f t="shared" si="53"/>
        <v>0</v>
      </c>
      <c r="H1131" s="128"/>
      <c r="I1131" s="1"/>
    </row>
    <row r="1132" spans="2:9" ht="24" hidden="1" x14ac:dyDescent="0.2">
      <c r="B1132" s="63" t="s">
        <v>2240</v>
      </c>
      <c r="C1132" s="90" t="s">
        <v>2241</v>
      </c>
      <c r="D1132" s="71" t="s">
        <v>152</v>
      </c>
      <c r="E1132" s="49"/>
      <c r="F1132" s="50">
        <v>61087</v>
      </c>
      <c r="G1132" s="51">
        <f t="shared" si="53"/>
        <v>0</v>
      </c>
      <c r="H1132" s="128"/>
      <c r="I1132" s="1"/>
    </row>
    <row r="1133" spans="2:9" ht="48" hidden="1" x14ac:dyDescent="0.2">
      <c r="B1133" s="63" t="s">
        <v>2242</v>
      </c>
      <c r="C1133" s="67" t="s">
        <v>2243</v>
      </c>
      <c r="D1133" s="99" t="s">
        <v>18</v>
      </c>
      <c r="E1133" s="49"/>
      <c r="F1133" s="50">
        <v>82758</v>
      </c>
      <c r="G1133" s="51">
        <f t="shared" si="53"/>
        <v>0</v>
      </c>
      <c r="H1133" s="128"/>
      <c r="I1133" s="1"/>
    </row>
    <row r="1134" spans="2:9" x14ac:dyDescent="0.2">
      <c r="B1134" s="35">
        <v>12</v>
      </c>
      <c r="C1134" s="79" t="s">
        <v>2244</v>
      </c>
      <c r="D1134" s="95"/>
      <c r="E1134" s="37">
        <v>0</v>
      </c>
      <c r="F1134" s="38"/>
      <c r="G1134" s="39"/>
      <c r="H1134" s="128"/>
    </row>
    <row r="1135" spans="2:9" x14ac:dyDescent="0.2">
      <c r="B1135" s="41" t="s">
        <v>2245</v>
      </c>
      <c r="C1135" s="42" t="s">
        <v>2246</v>
      </c>
      <c r="D1135" s="43"/>
      <c r="E1135" s="44">
        <v>0</v>
      </c>
      <c r="F1135" s="54"/>
      <c r="G1135" s="55"/>
      <c r="H1135" s="128"/>
      <c r="I1135" s="1"/>
    </row>
    <row r="1136" spans="2:9" ht="48" hidden="1" x14ac:dyDescent="0.2">
      <c r="B1136" s="63" t="s">
        <v>2247</v>
      </c>
      <c r="C1136" s="48" t="s">
        <v>2248</v>
      </c>
      <c r="D1136" s="47" t="s">
        <v>18</v>
      </c>
      <c r="E1136" s="49"/>
      <c r="F1136" s="50">
        <v>630602</v>
      </c>
      <c r="G1136" s="51">
        <f t="shared" ref="G1136:G1173" si="54">+ROUND(F1136*E1136,0)</f>
        <v>0</v>
      </c>
      <c r="H1136" s="128"/>
      <c r="I1136" s="1"/>
    </row>
    <row r="1137" spans="2:9" ht="48" hidden="1" x14ac:dyDescent="0.2">
      <c r="B1137" s="63" t="s">
        <v>2249</v>
      </c>
      <c r="C1137" s="48" t="s">
        <v>2250</v>
      </c>
      <c r="D1137" s="47" t="s">
        <v>18</v>
      </c>
      <c r="E1137" s="49"/>
      <c r="F1137" s="50">
        <v>654902</v>
      </c>
      <c r="G1137" s="51">
        <f t="shared" si="54"/>
        <v>0</v>
      </c>
      <c r="H1137" s="128"/>
      <c r="I1137" s="1"/>
    </row>
    <row r="1138" spans="2:9" ht="48" hidden="1" x14ac:dyDescent="0.2">
      <c r="B1138" s="63" t="s">
        <v>2251</v>
      </c>
      <c r="C1138" s="48" t="s">
        <v>2252</v>
      </c>
      <c r="D1138" s="47" t="s">
        <v>18</v>
      </c>
      <c r="E1138" s="49"/>
      <c r="F1138" s="50">
        <v>587222</v>
      </c>
      <c r="G1138" s="51">
        <f t="shared" si="54"/>
        <v>0</v>
      </c>
      <c r="H1138" s="128"/>
      <c r="I1138" s="1"/>
    </row>
    <row r="1139" spans="2:9" ht="36" hidden="1" x14ac:dyDescent="0.2">
      <c r="B1139" s="63" t="s">
        <v>2253</v>
      </c>
      <c r="C1139" s="48" t="s">
        <v>2254</v>
      </c>
      <c r="D1139" s="47" t="s">
        <v>18</v>
      </c>
      <c r="E1139" s="49"/>
      <c r="F1139" s="50">
        <v>530569</v>
      </c>
      <c r="G1139" s="51">
        <f t="shared" si="54"/>
        <v>0</v>
      </c>
      <c r="H1139" s="128"/>
      <c r="I1139" s="1"/>
    </row>
    <row r="1140" spans="2:9" hidden="1" x14ac:dyDescent="0.2">
      <c r="B1140" s="63" t="s">
        <v>2255</v>
      </c>
      <c r="C1140" s="48" t="s">
        <v>2256</v>
      </c>
      <c r="D1140" s="47" t="s">
        <v>18</v>
      </c>
      <c r="E1140" s="49"/>
      <c r="F1140" s="50">
        <v>393590</v>
      </c>
      <c r="G1140" s="51">
        <f t="shared" si="54"/>
        <v>0</v>
      </c>
      <c r="H1140" s="128"/>
      <c r="I1140" s="1"/>
    </row>
    <row r="1141" spans="2:9" hidden="1" x14ac:dyDescent="0.2">
      <c r="B1141" s="63" t="s">
        <v>2257</v>
      </c>
      <c r="C1141" s="48" t="s">
        <v>2258</v>
      </c>
      <c r="D1141" s="47" t="s">
        <v>18</v>
      </c>
      <c r="E1141" s="49"/>
      <c r="F1141" s="50">
        <v>378919</v>
      </c>
      <c r="G1141" s="51">
        <f t="shared" si="54"/>
        <v>0</v>
      </c>
      <c r="H1141" s="128"/>
      <c r="I1141" s="1"/>
    </row>
    <row r="1142" spans="2:9" hidden="1" x14ac:dyDescent="0.2">
      <c r="B1142" s="63" t="s">
        <v>2259</v>
      </c>
      <c r="C1142" s="139" t="s">
        <v>2260</v>
      </c>
      <c r="D1142" s="47" t="s">
        <v>18</v>
      </c>
      <c r="E1142" s="49"/>
      <c r="F1142" s="50">
        <v>444008</v>
      </c>
      <c r="G1142" s="51">
        <f t="shared" si="54"/>
        <v>0</v>
      </c>
      <c r="H1142" s="128"/>
      <c r="I1142" s="1"/>
    </row>
    <row r="1143" spans="2:9" ht="24" hidden="1" x14ac:dyDescent="0.2">
      <c r="B1143" s="63" t="s">
        <v>2261</v>
      </c>
      <c r="C1143" s="48" t="s">
        <v>2262</v>
      </c>
      <c r="D1143" s="47" t="s">
        <v>18</v>
      </c>
      <c r="E1143" s="49"/>
      <c r="F1143" s="50">
        <v>690666</v>
      </c>
      <c r="G1143" s="51">
        <f t="shared" si="54"/>
        <v>0</v>
      </c>
      <c r="H1143" s="128"/>
      <c r="I1143" s="1"/>
    </row>
    <row r="1144" spans="2:9" ht="24" x14ac:dyDescent="0.2">
      <c r="B1144" s="63" t="s">
        <v>2263</v>
      </c>
      <c r="C1144" s="48" t="s">
        <v>2264</v>
      </c>
      <c r="D1144" s="47" t="s">
        <v>262</v>
      </c>
      <c r="E1144" s="49">
        <v>1</v>
      </c>
      <c r="F1144" s="50">
        <v>656986</v>
      </c>
      <c r="G1144" s="51">
        <f t="shared" si="54"/>
        <v>656986</v>
      </c>
      <c r="H1144" s="128"/>
      <c r="I1144" s="1"/>
    </row>
    <row r="1145" spans="2:9" ht="24" x14ac:dyDescent="0.2">
      <c r="B1145" s="63" t="s">
        <v>2265</v>
      </c>
      <c r="C1145" s="48" t="s">
        <v>2266</v>
      </c>
      <c r="D1145" s="47" t="s">
        <v>262</v>
      </c>
      <c r="E1145" s="49">
        <v>8</v>
      </c>
      <c r="F1145" s="50">
        <v>1183682</v>
      </c>
      <c r="G1145" s="51">
        <f t="shared" si="54"/>
        <v>9469456</v>
      </c>
      <c r="H1145" s="128"/>
      <c r="I1145" s="1"/>
    </row>
    <row r="1146" spans="2:9" ht="24" x14ac:dyDescent="0.2">
      <c r="B1146" s="63" t="s">
        <v>2267</v>
      </c>
      <c r="C1146" s="48" t="s">
        <v>2268</v>
      </c>
      <c r="D1146" s="47" t="s">
        <v>262</v>
      </c>
      <c r="E1146" s="49">
        <v>1</v>
      </c>
      <c r="F1146" s="50">
        <v>1417952</v>
      </c>
      <c r="G1146" s="51">
        <f t="shared" si="54"/>
        <v>1417952</v>
      </c>
      <c r="H1146" s="128"/>
      <c r="I1146" s="1"/>
    </row>
    <row r="1147" spans="2:9" ht="24" x14ac:dyDescent="0.2">
      <c r="B1147" s="63" t="s">
        <v>2269</v>
      </c>
      <c r="C1147" s="48" t="s">
        <v>2270</v>
      </c>
      <c r="D1147" s="47" t="s">
        <v>262</v>
      </c>
      <c r="E1147" s="49">
        <v>1</v>
      </c>
      <c r="F1147" s="50">
        <v>2854400</v>
      </c>
      <c r="G1147" s="51">
        <f t="shared" si="54"/>
        <v>2854400</v>
      </c>
      <c r="H1147" s="128"/>
      <c r="I1147" s="1"/>
    </row>
    <row r="1148" spans="2:9" ht="24" x14ac:dyDescent="0.2">
      <c r="B1148" s="63" t="s">
        <v>2271</v>
      </c>
      <c r="C1148" s="48" t="s">
        <v>2272</v>
      </c>
      <c r="D1148" s="47" t="s">
        <v>262</v>
      </c>
      <c r="E1148" s="49">
        <v>1</v>
      </c>
      <c r="F1148" s="50">
        <v>7213062</v>
      </c>
      <c r="G1148" s="51">
        <f t="shared" si="54"/>
        <v>7213062</v>
      </c>
      <c r="H1148" s="128"/>
      <c r="I1148" s="1"/>
    </row>
    <row r="1149" spans="2:9" ht="24" x14ac:dyDescent="0.2">
      <c r="B1149" s="63" t="s">
        <v>2273</v>
      </c>
      <c r="C1149" s="48" t="s">
        <v>2274</v>
      </c>
      <c r="D1149" s="47" t="s">
        <v>262</v>
      </c>
      <c r="E1149" s="49">
        <v>3</v>
      </c>
      <c r="F1149" s="50">
        <v>7379518</v>
      </c>
      <c r="G1149" s="51">
        <f t="shared" si="54"/>
        <v>22138554</v>
      </c>
      <c r="H1149" s="128"/>
      <c r="I1149" s="1"/>
    </row>
    <row r="1150" spans="2:9" ht="24" x14ac:dyDescent="0.2">
      <c r="B1150" s="63" t="s">
        <v>2275</v>
      </c>
      <c r="C1150" s="48" t="s">
        <v>2276</v>
      </c>
      <c r="D1150" s="47" t="s">
        <v>262</v>
      </c>
      <c r="E1150" s="49">
        <v>1</v>
      </c>
      <c r="F1150" s="50">
        <v>1103537</v>
      </c>
      <c r="G1150" s="51">
        <f t="shared" si="54"/>
        <v>1103537</v>
      </c>
      <c r="H1150" s="128"/>
      <c r="I1150" s="1"/>
    </row>
    <row r="1151" spans="2:9" ht="24" x14ac:dyDescent="0.2">
      <c r="B1151" s="63" t="s">
        <v>2277</v>
      </c>
      <c r="C1151" s="48" t="s">
        <v>2278</v>
      </c>
      <c r="D1151" s="47" t="s">
        <v>262</v>
      </c>
      <c r="E1151" s="49">
        <v>1</v>
      </c>
      <c r="F1151" s="50">
        <v>1208342</v>
      </c>
      <c r="G1151" s="51">
        <f t="shared" si="54"/>
        <v>1208342</v>
      </c>
      <c r="H1151" s="128"/>
      <c r="I1151" s="1"/>
    </row>
    <row r="1152" spans="2:9" ht="24" x14ac:dyDescent="0.2">
      <c r="B1152" s="63" t="s">
        <v>2279</v>
      </c>
      <c r="C1152" s="48" t="s">
        <v>2280</v>
      </c>
      <c r="D1152" s="47" t="s">
        <v>262</v>
      </c>
      <c r="E1152" s="49">
        <v>12</v>
      </c>
      <c r="F1152" s="50">
        <v>6867822</v>
      </c>
      <c r="G1152" s="51">
        <f t="shared" si="54"/>
        <v>82413864</v>
      </c>
      <c r="H1152" s="128"/>
      <c r="I1152" s="1"/>
    </row>
    <row r="1153" spans="2:9" ht="24" x14ac:dyDescent="0.2">
      <c r="B1153" s="63" t="s">
        <v>2281</v>
      </c>
      <c r="C1153" s="48" t="s">
        <v>2282</v>
      </c>
      <c r="D1153" s="47" t="s">
        <v>262</v>
      </c>
      <c r="E1153" s="49">
        <v>2</v>
      </c>
      <c r="F1153" s="50">
        <v>5104629</v>
      </c>
      <c r="G1153" s="51">
        <f t="shared" si="54"/>
        <v>10209258</v>
      </c>
      <c r="H1153" s="128"/>
      <c r="I1153" s="1"/>
    </row>
    <row r="1154" spans="2:9" ht="24" x14ac:dyDescent="0.2">
      <c r="B1154" s="63" t="s">
        <v>2283</v>
      </c>
      <c r="C1154" s="48" t="s">
        <v>2284</v>
      </c>
      <c r="D1154" s="47" t="s">
        <v>262</v>
      </c>
      <c r="E1154" s="49">
        <v>5</v>
      </c>
      <c r="F1154" s="50">
        <v>844606</v>
      </c>
      <c r="G1154" s="51">
        <f t="shared" si="54"/>
        <v>4223030</v>
      </c>
      <c r="H1154" s="128"/>
      <c r="I1154" s="1"/>
    </row>
    <row r="1155" spans="2:9" ht="24" x14ac:dyDescent="0.2">
      <c r="B1155" s="63" t="s">
        <v>2285</v>
      </c>
      <c r="C1155" s="48" t="s">
        <v>2286</v>
      </c>
      <c r="D1155" s="47" t="s">
        <v>262</v>
      </c>
      <c r="E1155" s="49">
        <v>6</v>
      </c>
      <c r="F1155" s="50">
        <v>1565913</v>
      </c>
      <c r="G1155" s="51">
        <f t="shared" si="54"/>
        <v>9395478</v>
      </c>
      <c r="H1155" s="128"/>
      <c r="I1155" s="1"/>
    </row>
    <row r="1156" spans="2:9" ht="24" x14ac:dyDescent="0.2">
      <c r="B1156" s="63" t="s">
        <v>2287</v>
      </c>
      <c r="C1156" s="48" t="s">
        <v>2288</v>
      </c>
      <c r="D1156" s="47" t="s">
        <v>262</v>
      </c>
      <c r="E1156" s="49">
        <v>2</v>
      </c>
      <c r="F1156" s="50">
        <v>1430282</v>
      </c>
      <c r="G1156" s="51">
        <f t="shared" si="54"/>
        <v>2860564</v>
      </c>
      <c r="H1156" s="128"/>
      <c r="I1156" s="1"/>
    </row>
    <row r="1157" spans="2:9" ht="24" x14ac:dyDescent="0.2">
      <c r="B1157" s="63" t="s">
        <v>2289</v>
      </c>
      <c r="C1157" s="48" t="s">
        <v>2290</v>
      </c>
      <c r="D1157" s="47" t="s">
        <v>262</v>
      </c>
      <c r="E1157" s="49">
        <v>2</v>
      </c>
      <c r="F1157" s="50">
        <v>1103537</v>
      </c>
      <c r="G1157" s="51">
        <f t="shared" si="54"/>
        <v>2207074</v>
      </c>
      <c r="H1157" s="128"/>
      <c r="I1157" s="1"/>
    </row>
    <row r="1158" spans="2:9" ht="24" x14ac:dyDescent="0.2">
      <c r="B1158" s="63" t="s">
        <v>2291</v>
      </c>
      <c r="C1158" s="48" t="s">
        <v>2292</v>
      </c>
      <c r="D1158" s="47" t="s">
        <v>262</v>
      </c>
      <c r="E1158" s="49">
        <v>2</v>
      </c>
      <c r="F1158" s="50">
        <v>1282322</v>
      </c>
      <c r="G1158" s="51">
        <f t="shared" si="54"/>
        <v>2564644</v>
      </c>
      <c r="H1158" s="128"/>
      <c r="I1158" s="1"/>
    </row>
    <row r="1159" spans="2:9" ht="48" x14ac:dyDescent="0.2">
      <c r="B1159" s="63" t="s">
        <v>2293</v>
      </c>
      <c r="C1159" s="48" t="s">
        <v>2294</v>
      </c>
      <c r="D1159" s="47" t="s">
        <v>262</v>
      </c>
      <c r="E1159" s="49">
        <v>4</v>
      </c>
      <c r="F1159" s="50">
        <v>2318044</v>
      </c>
      <c r="G1159" s="51">
        <f t="shared" si="54"/>
        <v>9272176</v>
      </c>
      <c r="H1159" s="128"/>
      <c r="I1159" s="1"/>
    </row>
    <row r="1160" spans="2:9" ht="24" x14ac:dyDescent="0.2">
      <c r="B1160" s="63" t="s">
        <v>2295</v>
      </c>
      <c r="C1160" s="48" t="s">
        <v>2296</v>
      </c>
      <c r="D1160" s="47" t="s">
        <v>262</v>
      </c>
      <c r="E1160" s="49">
        <v>5</v>
      </c>
      <c r="F1160" s="50">
        <v>918587</v>
      </c>
      <c r="G1160" s="51">
        <f t="shared" si="54"/>
        <v>4592935</v>
      </c>
      <c r="H1160" s="128"/>
      <c r="I1160" s="1"/>
    </row>
    <row r="1161" spans="2:9" ht="24" x14ac:dyDescent="0.2">
      <c r="B1161" s="63" t="s">
        <v>2297</v>
      </c>
      <c r="C1161" s="48" t="s">
        <v>2298</v>
      </c>
      <c r="D1161" s="47" t="s">
        <v>262</v>
      </c>
      <c r="E1161" s="49">
        <v>4</v>
      </c>
      <c r="F1161" s="50">
        <v>1134362</v>
      </c>
      <c r="G1161" s="51">
        <f t="shared" si="54"/>
        <v>4537448</v>
      </c>
      <c r="H1161" s="128"/>
      <c r="I1161" s="1"/>
    </row>
    <row r="1162" spans="2:9" ht="24" x14ac:dyDescent="0.2">
      <c r="B1162" s="63" t="s">
        <v>2299</v>
      </c>
      <c r="C1162" s="48" t="s">
        <v>2300</v>
      </c>
      <c r="D1162" s="47" t="s">
        <v>262</v>
      </c>
      <c r="E1162" s="49">
        <v>4</v>
      </c>
      <c r="F1162" s="50">
        <v>2509159</v>
      </c>
      <c r="G1162" s="51">
        <f t="shared" si="54"/>
        <v>10036636</v>
      </c>
      <c r="H1162" s="128"/>
      <c r="I1162" s="1"/>
    </row>
    <row r="1163" spans="2:9" ht="24" x14ac:dyDescent="0.2">
      <c r="B1163" s="63" t="s">
        <v>2301</v>
      </c>
      <c r="C1163" s="48" t="s">
        <v>2302</v>
      </c>
      <c r="D1163" s="47" t="s">
        <v>262</v>
      </c>
      <c r="E1163" s="49">
        <v>3</v>
      </c>
      <c r="F1163" s="50">
        <v>943247</v>
      </c>
      <c r="G1163" s="51">
        <f t="shared" si="54"/>
        <v>2829741</v>
      </c>
      <c r="H1163" s="128"/>
      <c r="I1163" s="1"/>
    </row>
    <row r="1164" spans="2:9" ht="24" x14ac:dyDescent="0.2">
      <c r="B1164" s="63" t="s">
        <v>2303</v>
      </c>
      <c r="C1164" s="48" t="s">
        <v>2304</v>
      </c>
      <c r="D1164" s="47" t="s">
        <v>262</v>
      </c>
      <c r="E1164" s="49">
        <v>3</v>
      </c>
      <c r="F1164" s="50">
        <v>10388043</v>
      </c>
      <c r="G1164" s="51">
        <f t="shared" si="54"/>
        <v>31164129</v>
      </c>
      <c r="H1164" s="128"/>
      <c r="I1164" s="1"/>
    </row>
    <row r="1165" spans="2:9" ht="24" x14ac:dyDescent="0.2">
      <c r="B1165" s="63" t="s">
        <v>2305</v>
      </c>
      <c r="C1165" s="48" t="s">
        <v>2306</v>
      </c>
      <c r="D1165" s="47" t="s">
        <v>262</v>
      </c>
      <c r="E1165" s="49">
        <v>3</v>
      </c>
      <c r="F1165" s="50">
        <v>7724758</v>
      </c>
      <c r="G1165" s="51">
        <f t="shared" si="54"/>
        <v>23174274</v>
      </c>
      <c r="H1165" s="128"/>
      <c r="I1165" s="1"/>
    </row>
    <row r="1166" spans="2:9" ht="24" x14ac:dyDescent="0.2">
      <c r="B1166" s="63" t="s">
        <v>2307</v>
      </c>
      <c r="C1166" s="48" t="s">
        <v>2308</v>
      </c>
      <c r="D1166" s="47" t="s">
        <v>262</v>
      </c>
      <c r="E1166" s="49">
        <v>3</v>
      </c>
      <c r="F1166" s="50">
        <v>10320227</v>
      </c>
      <c r="G1166" s="51">
        <f t="shared" si="54"/>
        <v>30960681</v>
      </c>
      <c r="H1166" s="128"/>
      <c r="I1166" s="1"/>
    </row>
    <row r="1167" spans="2:9" ht="24" x14ac:dyDescent="0.2">
      <c r="B1167" s="63" t="s">
        <v>2309</v>
      </c>
      <c r="C1167" s="48" t="s">
        <v>2310</v>
      </c>
      <c r="D1167" s="47" t="s">
        <v>262</v>
      </c>
      <c r="E1167" s="49">
        <v>3</v>
      </c>
      <c r="F1167" s="50">
        <v>9598921</v>
      </c>
      <c r="G1167" s="51">
        <f t="shared" si="54"/>
        <v>28796763</v>
      </c>
      <c r="H1167" s="128"/>
      <c r="I1167" s="1"/>
    </row>
    <row r="1168" spans="2:9" ht="24" x14ac:dyDescent="0.2">
      <c r="B1168" s="63" t="s">
        <v>2311</v>
      </c>
      <c r="C1168" s="48" t="s">
        <v>2312</v>
      </c>
      <c r="D1168" s="47" t="s">
        <v>262</v>
      </c>
      <c r="E1168" s="49">
        <v>6</v>
      </c>
      <c r="F1168" s="50">
        <v>7601458</v>
      </c>
      <c r="G1168" s="51">
        <f t="shared" si="54"/>
        <v>45608748</v>
      </c>
      <c r="H1168" s="128"/>
      <c r="I1168" s="1"/>
    </row>
    <row r="1169" spans="2:9" ht="24" x14ac:dyDescent="0.2">
      <c r="B1169" s="63" t="s">
        <v>2313</v>
      </c>
      <c r="C1169" s="48" t="s">
        <v>2314</v>
      </c>
      <c r="D1169" s="47" t="s">
        <v>262</v>
      </c>
      <c r="E1169" s="49">
        <v>3</v>
      </c>
      <c r="F1169" s="50">
        <v>7601458</v>
      </c>
      <c r="G1169" s="51">
        <f t="shared" si="54"/>
        <v>22804374</v>
      </c>
      <c r="H1169" s="128"/>
      <c r="I1169" s="1"/>
    </row>
    <row r="1170" spans="2:9" ht="24" x14ac:dyDescent="0.2">
      <c r="B1170" s="63" t="s">
        <v>2315</v>
      </c>
      <c r="C1170" s="48" t="s">
        <v>2316</v>
      </c>
      <c r="D1170" s="47" t="s">
        <v>262</v>
      </c>
      <c r="E1170" s="49">
        <v>3</v>
      </c>
      <c r="F1170" s="50">
        <v>9820862</v>
      </c>
      <c r="G1170" s="51">
        <f t="shared" si="54"/>
        <v>29462586</v>
      </c>
      <c r="H1170" s="128"/>
      <c r="I1170" s="1"/>
    </row>
    <row r="1171" spans="2:9" ht="24" x14ac:dyDescent="0.2">
      <c r="B1171" s="63" t="s">
        <v>2317</v>
      </c>
      <c r="C1171" s="48" t="s">
        <v>2318</v>
      </c>
      <c r="D1171" s="47" t="s">
        <v>262</v>
      </c>
      <c r="E1171" s="49">
        <v>15</v>
      </c>
      <c r="F1171" s="50">
        <v>1689213</v>
      </c>
      <c r="G1171" s="51">
        <f t="shared" si="54"/>
        <v>25338195</v>
      </c>
      <c r="H1171" s="128"/>
      <c r="I1171" s="1"/>
    </row>
    <row r="1172" spans="2:9" ht="24" x14ac:dyDescent="0.2">
      <c r="B1172" s="63" t="s">
        <v>2319</v>
      </c>
      <c r="C1172" s="48" t="s">
        <v>2320</v>
      </c>
      <c r="D1172" s="47" t="s">
        <v>262</v>
      </c>
      <c r="E1172" s="49">
        <v>3</v>
      </c>
      <c r="F1172" s="50">
        <v>1029557</v>
      </c>
      <c r="G1172" s="51">
        <f t="shared" si="54"/>
        <v>3088671</v>
      </c>
      <c r="H1172" s="128"/>
      <c r="I1172" s="1"/>
    </row>
    <row r="1173" spans="2:9" ht="24" x14ac:dyDescent="0.2">
      <c r="B1173" s="63" t="s">
        <v>2321</v>
      </c>
      <c r="C1173" s="48" t="s">
        <v>2322</v>
      </c>
      <c r="D1173" s="47" t="s">
        <v>262</v>
      </c>
      <c r="E1173" s="49">
        <v>4</v>
      </c>
      <c r="F1173" s="50">
        <v>437716</v>
      </c>
      <c r="G1173" s="51">
        <f t="shared" si="54"/>
        <v>1750864</v>
      </c>
      <c r="H1173" s="128"/>
      <c r="I1173" s="1"/>
    </row>
    <row r="1174" spans="2:9" x14ac:dyDescent="0.2">
      <c r="B1174" s="66" t="s">
        <v>2323</v>
      </c>
      <c r="C1174" s="42" t="s">
        <v>2324</v>
      </c>
      <c r="D1174" s="115"/>
      <c r="E1174" s="44">
        <v>0</v>
      </c>
      <c r="F1174" s="54"/>
      <c r="G1174" s="55"/>
      <c r="H1174" s="128"/>
      <c r="I1174" s="1"/>
    </row>
    <row r="1175" spans="2:9" hidden="1" x14ac:dyDescent="0.2">
      <c r="B1175" s="63" t="s">
        <v>2325</v>
      </c>
      <c r="C1175" s="48" t="s">
        <v>2326</v>
      </c>
      <c r="D1175" s="47" t="s">
        <v>9</v>
      </c>
      <c r="E1175" s="49"/>
      <c r="F1175" s="50">
        <v>102549</v>
      </c>
      <c r="G1175" s="51">
        <f t="shared" ref="G1175:G1198" si="55">+ROUND(F1175*E1175,0)</f>
        <v>0</v>
      </c>
      <c r="H1175" s="128"/>
      <c r="I1175" s="1"/>
    </row>
    <row r="1176" spans="2:9" ht="36" hidden="1" x14ac:dyDescent="0.2">
      <c r="B1176" s="63" t="s">
        <v>2327</v>
      </c>
      <c r="C1176" s="48" t="s">
        <v>2328</v>
      </c>
      <c r="D1176" s="47" t="s">
        <v>9</v>
      </c>
      <c r="E1176" s="49"/>
      <c r="F1176" s="50">
        <v>429470</v>
      </c>
      <c r="G1176" s="51">
        <f t="shared" si="55"/>
        <v>0</v>
      </c>
      <c r="H1176" s="128"/>
      <c r="I1176" s="1"/>
    </row>
    <row r="1177" spans="2:9" ht="60" hidden="1" x14ac:dyDescent="0.2">
      <c r="B1177" s="63" t="s">
        <v>2329</v>
      </c>
      <c r="C1177" s="48" t="s">
        <v>2330</v>
      </c>
      <c r="D1177" s="47" t="s">
        <v>9</v>
      </c>
      <c r="E1177" s="49"/>
      <c r="F1177" s="50">
        <v>1869253</v>
      </c>
      <c r="G1177" s="51">
        <f t="shared" si="55"/>
        <v>0</v>
      </c>
      <c r="H1177" s="128"/>
      <c r="I1177" s="1"/>
    </row>
    <row r="1178" spans="2:9" hidden="1" x14ac:dyDescent="0.2">
      <c r="B1178" s="63" t="s">
        <v>2331</v>
      </c>
      <c r="C1178" s="48" t="s">
        <v>2332</v>
      </c>
      <c r="D1178" s="47" t="s">
        <v>18</v>
      </c>
      <c r="E1178" s="49"/>
      <c r="F1178" s="50">
        <v>120421</v>
      </c>
      <c r="G1178" s="51">
        <f t="shared" si="55"/>
        <v>0</v>
      </c>
      <c r="H1178" s="128"/>
      <c r="I1178" s="1"/>
    </row>
    <row r="1179" spans="2:9" hidden="1" x14ac:dyDescent="0.2">
      <c r="B1179" s="63" t="s">
        <v>2333</v>
      </c>
      <c r="C1179" s="48" t="s">
        <v>2334</v>
      </c>
      <c r="D1179" s="47" t="s">
        <v>152</v>
      </c>
      <c r="E1179" s="49"/>
      <c r="F1179" s="50">
        <v>65645</v>
      </c>
      <c r="G1179" s="51">
        <f t="shared" si="55"/>
        <v>0</v>
      </c>
      <c r="H1179" s="128"/>
      <c r="I1179" s="1"/>
    </row>
    <row r="1180" spans="2:9" ht="72" hidden="1" x14ac:dyDescent="0.2">
      <c r="B1180" s="63" t="s">
        <v>2335</v>
      </c>
      <c r="C1180" s="48" t="s">
        <v>2336</v>
      </c>
      <c r="D1180" s="47" t="s">
        <v>152</v>
      </c>
      <c r="E1180" s="49"/>
      <c r="F1180" s="50">
        <v>620149</v>
      </c>
      <c r="G1180" s="51">
        <f t="shared" si="55"/>
        <v>0</v>
      </c>
      <c r="H1180" s="128"/>
      <c r="I1180" s="1"/>
    </row>
    <row r="1181" spans="2:9" ht="24" hidden="1" x14ac:dyDescent="0.2">
      <c r="B1181" s="63" t="s">
        <v>2337</v>
      </c>
      <c r="C1181" s="136" t="s">
        <v>2338</v>
      </c>
      <c r="D1181" s="140" t="s">
        <v>152</v>
      </c>
      <c r="E1181" s="49"/>
      <c r="F1181" s="50">
        <v>181185</v>
      </c>
      <c r="G1181" s="51">
        <f t="shared" si="55"/>
        <v>0</v>
      </c>
      <c r="H1181" s="128"/>
      <c r="I1181" s="1"/>
    </row>
    <row r="1182" spans="2:9" ht="24" x14ac:dyDescent="0.2">
      <c r="B1182" s="63" t="s">
        <v>2339</v>
      </c>
      <c r="C1182" s="77" t="s">
        <v>2340</v>
      </c>
      <c r="D1182" s="71" t="s">
        <v>18</v>
      </c>
      <c r="E1182" s="49">
        <v>18.399999999999999</v>
      </c>
      <c r="F1182" s="50">
        <v>849400</v>
      </c>
      <c r="G1182" s="51">
        <f t="shared" si="55"/>
        <v>15628960</v>
      </c>
      <c r="H1182" s="128"/>
      <c r="I1182" s="1"/>
    </row>
    <row r="1183" spans="2:9" ht="36" hidden="1" x14ac:dyDescent="0.2">
      <c r="B1183" s="63" t="s">
        <v>2341</v>
      </c>
      <c r="C1183" s="136" t="s">
        <v>2342</v>
      </c>
      <c r="D1183" s="71" t="s">
        <v>18</v>
      </c>
      <c r="E1183" s="49"/>
      <c r="F1183" s="50">
        <v>563445</v>
      </c>
      <c r="G1183" s="51">
        <f t="shared" si="55"/>
        <v>0</v>
      </c>
      <c r="H1183" s="128"/>
      <c r="I1183" s="1"/>
    </row>
    <row r="1184" spans="2:9" ht="48" hidden="1" x14ac:dyDescent="0.2">
      <c r="B1184" s="63" t="s">
        <v>2343</v>
      </c>
      <c r="C1184" s="136" t="s">
        <v>2344</v>
      </c>
      <c r="D1184" s="99" t="s">
        <v>1793</v>
      </c>
      <c r="E1184" s="49"/>
      <c r="F1184" s="50">
        <v>1243586</v>
      </c>
      <c r="G1184" s="51">
        <f t="shared" si="55"/>
        <v>0</v>
      </c>
      <c r="H1184" s="128"/>
      <c r="I1184" s="1"/>
    </row>
    <row r="1185" spans="2:9" x14ac:dyDescent="0.2">
      <c r="B1185" s="63" t="s">
        <v>2345</v>
      </c>
      <c r="C1185" s="48" t="s">
        <v>2346</v>
      </c>
      <c r="D1185" s="99" t="s">
        <v>326</v>
      </c>
      <c r="E1185" s="49">
        <v>42.52</v>
      </c>
      <c r="F1185" s="50">
        <v>369569</v>
      </c>
      <c r="G1185" s="51">
        <f t="shared" si="55"/>
        <v>15714074</v>
      </c>
      <c r="H1185" s="128"/>
      <c r="I1185" s="1"/>
    </row>
    <row r="1186" spans="2:9" ht="48" x14ac:dyDescent="0.2">
      <c r="B1186" s="63" t="s">
        <v>2347</v>
      </c>
      <c r="C1186" s="48" t="s">
        <v>2348</v>
      </c>
      <c r="D1186" s="99" t="s">
        <v>326</v>
      </c>
      <c r="E1186" s="49">
        <v>845.50600000000009</v>
      </c>
      <c r="F1186" s="50">
        <v>359423</v>
      </c>
      <c r="G1186" s="51">
        <f t="shared" si="55"/>
        <v>303894303</v>
      </c>
      <c r="H1186" s="128"/>
      <c r="I1186" s="1"/>
    </row>
    <row r="1187" spans="2:9" ht="28.5" customHeight="1" x14ac:dyDescent="0.2">
      <c r="B1187" s="63" t="s">
        <v>2349</v>
      </c>
      <c r="C1187" s="48" t="s">
        <v>2350</v>
      </c>
      <c r="D1187" s="99" t="s">
        <v>326</v>
      </c>
      <c r="E1187" s="49">
        <v>1008.91</v>
      </c>
      <c r="F1187" s="50">
        <v>117448</v>
      </c>
      <c r="G1187" s="51">
        <f t="shared" si="55"/>
        <v>118494462</v>
      </c>
      <c r="H1187" s="128"/>
      <c r="I1187" s="1"/>
    </row>
    <row r="1188" spans="2:9" ht="108" x14ac:dyDescent="0.2">
      <c r="B1188" s="63" t="s">
        <v>2351</v>
      </c>
      <c r="C1188" s="48" t="s">
        <v>2352</v>
      </c>
      <c r="D1188" s="141" t="s">
        <v>326</v>
      </c>
      <c r="E1188" s="142">
        <v>22.64</v>
      </c>
      <c r="F1188" s="50">
        <v>1097422</v>
      </c>
      <c r="G1188" s="51">
        <f t="shared" si="55"/>
        <v>24845634</v>
      </c>
      <c r="H1188" s="128"/>
      <c r="I1188" s="1"/>
    </row>
    <row r="1189" spans="2:9" ht="48" x14ac:dyDescent="0.2">
      <c r="B1189" s="63" t="s">
        <v>2353</v>
      </c>
      <c r="C1189" s="48" t="s">
        <v>2354</v>
      </c>
      <c r="D1189" s="141" t="s">
        <v>326</v>
      </c>
      <c r="E1189" s="142">
        <v>26.85</v>
      </c>
      <c r="F1189" s="50">
        <v>681003</v>
      </c>
      <c r="G1189" s="51">
        <f t="shared" si="55"/>
        <v>18284931</v>
      </c>
      <c r="H1189" s="128"/>
      <c r="I1189" s="1"/>
    </row>
    <row r="1190" spans="2:9" ht="48" x14ac:dyDescent="0.2">
      <c r="B1190" s="63" t="s">
        <v>2355</v>
      </c>
      <c r="C1190" s="48" t="s">
        <v>2356</v>
      </c>
      <c r="D1190" s="141" t="s">
        <v>326</v>
      </c>
      <c r="E1190" s="142">
        <v>5.15</v>
      </c>
      <c r="F1190" s="50">
        <v>712470</v>
      </c>
      <c r="G1190" s="51">
        <f t="shared" si="55"/>
        <v>3669221</v>
      </c>
      <c r="H1190" s="128"/>
      <c r="I1190" s="1"/>
    </row>
    <row r="1191" spans="2:9" ht="96" x14ac:dyDescent="0.2">
      <c r="B1191" s="63" t="s">
        <v>2357</v>
      </c>
      <c r="C1191" s="48" t="s">
        <v>2358</v>
      </c>
      <c r="D1191" s="141" t="s">
        <v>326</v>
      </c>
      <c r="E1191" s="142">
        <v>32.44</v>
      </c>
      <c r="F1191" s="50">
        <v>998598</v>
      </c>
      <c r="G1191" s="51">
        <f t="shared" si="55"/>
        <v>32394519</v>
      </c>
      <c r="H1191" s="128"/>
      <c r="I1191" s="1"/>
    </row>
    <row r="1192" spans="2:9" ht="96" x14ac:dyDescent="0.2">
      <c r="B1192" s="63" t="s">
        <v>2359</v>
      </c>
      <c r="C1192" s="48" t="s">
        <v>2360</v>
      </c>
      <c r="D1192" s="141" t="s">
        <v>326</v>
      </c>
      <c r="E1192" s="142">
        <v>5.6</v>
      </c>
      <c r="F1192" s="50">
        <v>1421474</v>
      </c>
      <c r="G1192" s="51">
        <f t="shared" si="55"/>
        <v>7960254</v>
      </c>
      <c r="H1192" s="128"/>
      <c r="I1192" s="1"/>
    </row>
    <row r="1193" spans="2:9" ht="48" x14ac:dyDescent="0.2">
      <c r="B1193" s="63" t="s">
        <v>2361</v>
      </c>
      <c r="C1193" s="48" t="s">
        <v>2362</v>
      </c>
      <c r="D1193" s="141" t="s">
        <v>326</v>
      </c>
      <c r="E1193" s="142">
        <v>24.75</v>
      </c>
      <c r="F1193" s="50">
        <v>1058367</v>
      </c>
      <c r="G1193" s="51">
        <f t="shared" si="55"/>
        <v>26194583</v>
      </c>
      <c r="H1193" s="128"/>
      <c r="I1193" s="1"/>
    </row>
    <row r="1194" spans="2:9" ht="48" x14ac:dyDescent="0.2">
      <c r="B1194" s="63" t="s">
        <v>2363</v>
      </c>
      <c r="C1194" s="48" t="s">
        <v>2364</v>
      </c>
      <c r="D1194" s="141" t="s">
        <v>326</v>
      </c>
      <c r="E1194" s="142">
        <v>3</v>
      </c>
      <c r="F1194" s="50">
        <v>758624</v>
      </c>
      <c r="G1194" s="51">
        <f t="shared" si="55"/>
        <v>2275872</v>
      </c>
      <c r="H1194" s="128"/>
      <c r="I1194" s="1"/>
    </row>
    <row r="1195" spans="2:9" ht="60" x14ac:dyDescent="0.2">
      <c r="B1195" s="63" t="s">
        <v>2365</v>
      </c>
      <c r="C1195" s="48" t="s">
        <v>2366</v>
      </c>
      <c r="D1195" s="141" t="s">
        <v>326</v>
      </c>
      <c r="E1195" s="49">
        <v>3</v>
      </c>
      <c r="F1195" s="50">
        <v>1146579</v>
      </c>
      <c r="G1195" s="51">
        <f t="shared" si="55"/>
        <v>3439737</v>
      </c>
      <c r="H1195" s="128"/>
      <c r="I1195" s="1"/>
    </row>
    <row r="1196" spans="2:9" ht="96" x14ac:dyDescent="0.2">
      <c r="B1196" s="63" t="s">
        <v>2367</v>
      </c>
      <c r="C1196" s="48" t="s">
        <v>2368</v>
      </c>
      <c r="D1196" s="141" t="s">
        <v>326</v>
      </c>
      <c r="E1196" s="49">
        <v>10.5</v>
      </c>
      <c r="F1196" s="50">
        <v>906257</v>
      </c>
      <c r="G1196" s="51">
        <f t="shared" si="55"/>
        <v>9515699</v>
      </c>
      <c r="H1196" s="128"/>
      <c r="I1196" s="1"/>
    </row>
    <row r="1197" spans="2:9" ht="36" x14ac:dyDescent="0.2">
      <c r="B1197" s="63" t="s">
        <v>2369</v>
      </c>
      <c r="C1197" s="48" t="s">
        <v>2370</v>
      </c>
      <c r="D1197" s="141" t="s">
        <v>326</v>
      </c>
      <c r="E1197" s="49">
        <v>35.04</v>
      </c>
      <c r="F1197" s="50">
        <v>1037047</v>
      </c>
      <c r="G1197" s="51">
        <f t="shared" si="55"/>
        <v>36338127</v>
      </c>
      <c r="H1197" s="128"/>
      <c r="I1197" s="1"/>
    </row>
    <row r="1198" spans="2:9" ht="48" x14ac:dyDescent="0.2">
      <c r="B1198" s="63" t="s">
        <v>2371</v>
      </c>
      <c r="C1198" s="48" t="s">
        <v>2372</v>
      </c>
      <c r="D1198" s="141" t="s">
        <v>326</v>
      </c>
      <c r="E1198" s="49">
        <v>2.4</v>
      </c>
      <c r="F1198" s="50">
        <v>807648</v>
      </c>
      <c r="G1198" s="51">
        <f t="shared" si="55"/>
        <v>1938355</v>
      </c>
      <c r="H1198" s="128"/>
      <c r="I1198" s="1"/>
    </row>
    <row r="1199" spans="2:9" x14ac:dyDescent="0.2">
      <c r="B1199" s="66" t="s">
        <v>2373</v>
      </c>
      <c r="C1199" s="42" t="s">
        <v>2374</v>
      </c>
      <c r="D1199" s="143"/>
      <c r="E1199" s="44">
        <v>0</v>
      </c>
      <c r="F1199" s="54"/>
      <c r="G1199" s="55"/>
      <c r="H1199" s="128"/>
      <c r="I1199" s="1"/>
    </row>
    <row r="1200" spans="2:9" ht="84" x14ac:dyDescent="0.2">
      <c r="B1200" s="63" t="s">
        <v>2375</v>
      </c>
      <c r="C1200" s="77" t="s">
        <v>2376</v>
      </c>
      <c r="D1200" s="47" t="s">
        <v>262</v>
      </c>
      <c r="E1200" s="49">
        <v>29</v>
      </c>
      <c r="F1200" s="50">
        <v>1009533</v>
      </c>
      <c r="G1200" s="51">
        <f t="shared" ref="G1200:G1250" si="56">+ROUND(F1200*E1200,0)</f>
        <v>29276457</v>
      </c>
      <c r="H1200" s="128"/>
      <c r="I1200" s="1"/>
    </row>
    <row r="1201" spans="2:9" ht="72" x14ac:dyDescent="0.2">
      <c r="B1201" s="63" t="s">
        <v>2377</v>
      </c>
      <c r="C1201" s="77" t="s">
        <v>2378</v>
      </c>
      <c r="D1201" s="47" t="s">
        <v>262</v>
      </c>
      <c r="E1201" s="49">
        <v>15</v>
      </c>
      <c r="F1201" s="50">
        <v>1009533</v>
      </c>
      <c r="G1201" s="51">
        <f t="shared" si="56"/>
        <v>15142995</v>
      </c>
      <c r="H1201" s="128"/>
      <c r="I1201" s="1"/>
    </row>
    <row r="1202" spans="2:9" ht="84" x14ac:dyDescent="0.2">
      <c r="B1202" s="63" t="s">
        <v>2379</v>
      </c>
      <c r="C1202" s="77" t="s">
        <v>2380</v>
      </c>
      <c r="D1202" s="47" t="s">
        <v>262</v>
      </c>
      <c r="E1202" s="49">
        <v>30</v>
      </c>
      <c r="F1202" s="50">
        <v>1062666</v>
      </c>
      <c r="G1202" s="51">
        <f t="shared" si="56"/>
        <v>31879980</v>
      </c>
      <c r="H1202" s="128"/>
      <c r="I1202" s="1"/>
    </row>
    <row r="1203" spans="2:9" ht="84" x14ac:dyDescent="0.2">
      <c r="B1203" s="63" t="s">
        <v>2381</v>
      </c>
      <c r="C1203" s="77" t="s">
        <v>2382</v>
      </c>
      <c r="D1203" s="47" t="s">
        <v>262</v>
      </c>
      <c r="E1203" s="49">
        <v>1</v>
      </c>
      <c r="F1203" s="50">
        <v>1275199</v>
      </c>
      <c r="G1203" s="51">
        <f t="shared" si="56"/>
        <v>1275199</v>
      </c>
      <c r="H1203" s="128"/>
      <c r="I1203" s="1"/>
    </row>
    <row r="1204" spans="2:9" ht="84" x14ac:dyDescent="0.2">
      <c r="B1204" s="63" t="s">
        <v>2383</v>
      </c>
      <c r="C1204" s="77" t="s">
        <v>2384</v>
      </c>
      <c r="D1204" s="47" t="s">
        <v>262</v>
      </c>
      <c r="E1204" s="49">
        <v>9</v>
      </c>
      <c r="F1204" s="50">
        <v>1275199</v>
      </c>
      <c r="G1204" s="51">
        <f t="shared" si="56"/>
        <v>11476791</v>
      </c>
      <c r="H1204" s="128"/>
      <c r="I1204" s="1"/>
    </row>
    <row r="1205" spans="2:9" ht="84" x14ac:dyDescent="0.2">
      <c r="B1205" s="63" t="s">
        <v>2385</v>
      </c>
      <c r="C1205" s="77" t="s">
        <v>2386</v>
      </c>
      <c r="D1205" s="47" t="s">
        <v>262</v>
      </c>
      <c r="E1205" s="49">
        <v>2</v>
      </c>
      <c r="F1205" s="50">
        <v>1700266</v>
      </c>
      <c r="G1205" s="51">
        <f t="shared" si="56"/>
        <v>3400532</v>
      </c>
      <c r="H1205" s="128"/>
      <c r="I1205" s="1"/>
    </row>
    <row r="1206" spans="2:9" ht="84" x14ac:dyDescent="0.2">
      <c r="B1206" s="63" t="s">
        <v>2387</v>
      </c>
      <c r="C1206" s="77" t="s">
        <v>2388</v>
      </c>
      <c r="D1206" s="47" t="s">
        <v>262</v>
      </c>
      <c r="E1206" s="49">
        <v>20</v>
      </c>
      <c r="F1206" s="50">
        <v>1700266</v>
      </c>
      <c r="G1206" s="51">
        <f t="shared" si="56"/>
        <v>34005320</v>
      </c>
      <c r="H1206" s="128"/>
      <c r="I1206" s="1"/>
    </row>
    <row r="1207" spans="2:9" ht="84" x14ac:dyDescent="0.2">
      <c r="B1207" s="63" t="s">
        <v>2389</v>
      </c>
      <c r="C1207" s="77" t="s">
        <v>2390</v>
      </c>
      <c r="D1207" s="47" t="s">
        <v>262</v>
      </c>
      <c r="E1207" s="49">
        <v>2</v>
      </c>
      <c r="F1207" s="50">
        <v>1700266</v>
      </c>
      <c r="G1207" s="51">
        <f t="shared" si="56"/>
        <v>3400532</v>
      </c>
      <c r="H1207" s="128"/>
      <c r="I1207" s="1"/>
    </row>
    <row r="1208" spans="2:9" ht="84" x14ac:dyDescent="0.2">
      <c r="B1208" s="63" t="s">
        <v>2391</v>
      </c>
      <c r="C1208" s="77" t="s">
        <v>2392</v>
      </c>
      <c r="D1208" s="47" t="s">
        <v>262</v>
      </c>
      <c r="E1208" s="49">
        <v>2</v>
      </c>
      <c r="F1208" s="50">
        <v>2125332</v>
      </c>
      <c r="G1208" s="51">
        <f t="shared" si="56"/>
        <v>4250664</v>
      </c>
      <c r="H1208" s="128"/>
      <c r="I1208" s="1"/>
    </row>
    <row r="1209" spans="2:9" ht="84" x14ac:dyDescent="0.2">
      <c r="B1209" s="63" t="s">
        <v>2393</v>
      </c>
      <c r="C1209" s="77" t="s">
        <v>2394</v>
      </c>
      <c r="D1209" s="47" t="s">
        <v>262</v>
      </c>
      <c r="E1209" s="49">
        <v>1</v>
      </c>
      <c r="F1209" s="50">
        <v>7960580</v>
      </c>
      <c r="G1209" s="51">
        <f t="shared" si="56"/>
        <v>7960580</v>
      </c>
      <c r="H1209" s="128"/>
      <c r="I1209" s="1"/>
    </row>
    <row r="1210" spans="2:9" ht="72" x14ac:dyDescent="0.2">
      <c r="B1210" s="63" t="s">
        <v>2395</v>
      </c>
      <c r="C1210" s="77" t="s">
        <v>2396</v>
      </c>
      <c r="D1210" s="47" t="s">
        <v>262</v>
      </c>
      <c r="E1210" s="49">
        <v>30</v>
      </c>
      <c r="F1210" s="50">
        <v>1091004</v>
      </c>
      <c r="G1210" s="51">
        <f t="shared" si="56"/>
        <v>32730120</v>
      </c>
      <c r="H1210" s="128"/>
      <c r="I1210" s="1"/>
    </row>
    <row r="1211" spans="2:9" ht="72" x14ac:dyDescent="0.2">
      <c r="B1211" s="63" t="s">
        <v>2397</v>
      </c>
      <c r="C1211" s="77" t="s">
        <v>2398</v>
      </c>
      <c r="D1211" s="47" t="s">
        <v>262</v>
      </c>
      <c r="E1211" s="49">
        <v>7</v>
      </c>
      <c r="F1211" s="50">
        <v>743866</v>
      </c>
      <c r="G1211" s="51">
        <f t="shared" si="56"/>
        <v>5207062</v>
      </c>
      <c r="H1211" s="128"/>
      <c r="I1211" s="1"/>
    </row>
    <row r="1212" spans="2:9" ht="84" x14ac:dyDescent="0.2">
      <c r="B1212" s="63" t="s">
        <v>2399</v>
      </c>
      <c r="C1212" s="77" t="s">
        <v>2400</v>
      </c>
      <c r="D1212" s="47" t="s">
        <v>262</v>
      </c>
      <c r="E1212" s="49">
        <v>1</v>
      </c>
      <c r="F1212" s="50">
        <v>690636</v>
      </c>
      <c r="G1212" s="51">
        <f t="shared" si="56"/>
        <v>690636</v>
      </c>
      <c r="H1212" s="128"/>
      <c r="I1212" s="1"/>
    </row>
    <row r="1213" spans="2:9" ht="84" x14ac:dyDescent="0.2">
      <c r="B1213" s="63" t="s">
        <v>2401</v>
      </c>
      <c r="C1213" s="77" t="s">
        <v>2402</v>
      </c>
      <c r="D1213" s="47" t="s">
        <v>262</v>
      </c>
      <c r="E1213" s="49">
        <v>1</v>
      </c>
      <c r="F1213" s="50">
        <v>651171</v>
      </c>
      <c r="G1213" s="51">
        <f t="shared" si="56"/>
        <v>651171</v>
      </c>
      <c r="H1213" s="128"/>
      <c r="I1213" s="1"/>
    </row>
    <row r="1214" spans="2:9" ht="36" x14ac:dyDescent="0.2">
      <c r="B1214" s="63" t="s">
        <v>2403</v>
      </c>
      <c r="C1214" s="77" t="s">
        <v>2404</v>
      </c>
      <c r="D1214" s="47" t="s">
        <v>262</v>
      </c>
      <c r="E1214" s="49">
        <v>1</v>
      </c>
      <c r="F1214" s="50">
        <v>184774</v>
      </c>
      <c r="G1214" s="51">
        <f t="shared" si="56"/>
        <v>184774</v>
      </c>
      <c r="H1214" s="128"/>
      <c r="I1214" s="1"/>
    </row>
    <row r="1215" spans="2:9" ht="36" x14ac:dyDescent="0.2">
      <c r="B1215" s="63" t="s">
        <v>2405</v>
      </c>
      <c r="C1215" s="77" t="s">
        <v>2406</v>
      </c>
      <c r="D1215" s="47" t="s">
        <v>262</v>
      </c>
      <c r="E1215" s="49">
        <v>8</v>
      </c>
      <c r="F1215" s="50">
        <v>184774</v>
      </c>
      <c r="G1215" s="51">
        <f t="shared" si="56"/>
        <v>1478192</v>
      </c>
      <c r="H1215" s="128"/>
      <c r="I1215" s="1"/>
    </row>
    <row r="1216" spans="2:9" ht="36" x14ac:dyDescent="0.2">
      <c r="B1216" s="63" t="s">
        <v>2407</v>
      </c>
      <c r="C1216" s="77" t="s">
        <v>2408</v>
      </c>
      <c r="D1216" s="47" t="s">
        <v>262</v>
      </c>
      <c r="E1216" s="49">
        <v>1</v>
      </c>
      <c r="F1216" s="50">
        <v>8187357</v>
      </c>
      <c r="G1216" s="51">
        <f t="shared" si="56"/>
        <v>8187357</v>
      </c>
      <c r="H1216" s="128"/>
      <c r="I1216" s="1"/>
    </row>
    <row r="1217" spans="2:9" ht="36" x14ac:dyDescent="0.2">
      <c r="B1217" s="63" t="s">
        <v>2409</v>
      </c>
      <c r="C1217" s="77" t="s">
        <v>2410</v>
      </c>
      <c r="D1217" s="47" t="s">
        <v>262</v>
      </c>
      <c r="E1217" s="49">
        <v>1</v>
      </c>
      <c r="F1217" s="50">
        <v>5920089</v>
      </c>
      <c r="G1217" s="51">
        <f t="shared" si="56"/>
        <v>5920089</v>
      </c>
      <c r="H1217" s="128"/>
      <c r="I1217" s="1"/>
    </row>
    <row r="1218" spans="2:9" ht="36" x14ac:dyDescent="0.2">
      <c r="B1218" s="63" t="s">
        <v>2411</v>
      </c>
      <c r="C1218" s="77" t="s">
        <v>2412</v>
      </c>
      <c r="D1218" s="47" t="s">
        <v>262</v>
      </c>
      <c r="E1218" s="49">
        <v>8</v>
      </c>
      <c r="F1218" s="50">
        <v>9412321</v>
      </c>
      <c r="G1218" s="51">
        <f t="shared" si="56"/>
        <v>75298568</v>
      </c>
      <c r="H1218" s="128"/>
      <c r="I1218" s="1"/>
    </row>
    <row r="1219" spans="2:9" ht="24" x14ac:dyDescent="0.2">
      <c r="B1219" s="63" t="s">
        <v>2413</v>
      </c>
      <c r="C1219" s="77" t="s">
        <v>2414</v>
      </c>
      <c r="D1219" s="47" t="s">
        <v>262</v>
      </c>
      <c r="E1219" s="49">
        <v>2</v>
      </c>
      <c r="F1219" s="50">
        <v>2238212</v>
      </c>
      <c r="G1219" s="51">
        <f t="shared" si="56"/>
        <v>4476424</v>
      </c>
      <c r="H1219" s="128"/>
      <c r="I1219" s="1"/>
    </row>
    <row r="1220" spans="2:9" ht="36" x14ac:dyDescent="0.2">
      <c r="B1220" s="63" t="s">
        <v>2415</v>
      </c>
      <c r="C1220" s="77" t="s">
        <v>2416</v>
      </c>
      <c r="D1220" s="47" t="s">
        <v>262</v>
      </c>
      <c r="E1220" s="49">
        <v>1</v>
      </c>
      <c r="F1220" s="50">
        <v>6924194</v>
      </c>
      <c r="G1220" s="51">
        <f t="shared" si="56"/>
        <v>6924194</v>
      </c>
      <c r="H1220" s="128"/>
      <c r="I1220" s="1"/>
    </row>
    <row r="1221" spans="2:9" ht="36" x14ac:dyDescent="0.2">
      <c r="B1221" s="63" t="s">
        <v>2417</v>
      </c>
      <c r="C1221" s="77" t="s">
        <v>2418</v>
      </c>
      <c r="D1221" s="47" t="s">
        <v>262</v>
      </c>
      <c r="E1221" s="49">
        <v>4</v>
      </c>
      <c r="F1221" s="50">
        <v>6776871</v>
      </c>
      <c r="G1221" s="51">
        <f t="shared" si="56"/>
        <v>27107484</v>
      </c>
      <c r="H1221" s="128"/>
      <c r="I1221" s="1"/>
    </row>
    <row r="1222" spans="2:9" ht="36" x14ac:dyDescent="0.2">
      <c r="B1222" s="63" t="s">
        <v>2419</v>
      </c>
      <c r="C1222" s="77" t="s">
        <v>2420</v>
      </c>
      <c r="D1222" s="47" t="s">
        <v>262</v>
      </c>
      <c r="E1222" s="49">
        <v>2</v>
      </c>
      <c r="F1222" s="50">
        <v>4359317</v>
      </c>
      <c r="G1222" s="51">
        <f t="shared" si="56"/>
        <v>8718634</v>
      </c>
      <c r="H1222" s="128"/>
      <c r="I1222" s="1"/>
    </row>
    <row r="1223" spans="2:9" ht="36" x14ac:dyDescent="0.2">
      <c r="B1223" s="63" t="s">
        <v>2421</v>
      </c>
      <c r="C1223" s="77" t="s">
        <v>2422</v>
      </c>
      <c r="D1223" s="47" t="s">
        <v>262</v>
      </c>
      <c r="E1223" s="49">
        <v>1</v>
      </c>
      <c r="F1223" s="50">
        <v>5865649</v>
      </c>
      <c r="G1223" s="51">
        <f t="shared" si="56"/>
        <v>5865649</v>
      </c>
      <c r="H1223" s="128"/>
      <c r="I1223" s="1"/>
    </row>
    <row r="1224" spans="2:9" ht="36" x14ac:dyDescent="0.2">
      <c r="B1224" s="63" t="s">
        <v>2423</v>
      </c>
      <c r="C1224" s="77" t="s">
        <v>2424</v>
      </c>
      <c r="D1224" s="47" t="s">
        <v>262</v>
      </c>
      <c r="E1224" s="49">
        <v>2</v>
      </c>
      <c r="F1224" s="50">
        <v>2020454</v>
      </c>
      <c r="G1224" s="51">
        <f t="shared" si="56"/>
        <v>4040908</v>
      </c>
      <c r="H1224" s="128"/>
      <c r="I1224" s="1"/>
    </row>
    <row r="1225" spans="2:9" ht="36" x14ac:dyDescent="0.2">
      <c r="B1225" s="63" t="s">
        <v>2425</v>
      </c>
      <c r="C1225" s="77" t="s">
        <v>2426</v>
      </c>
      <c r="D1225" s="47" t="s">
        <v>262</v>
      </c>
      <c r="E1225" s="49">
        <v>1</v>
      </c>
      <c r="F1225" s="50">
        <v>3752272</v>
      </c>
      <c r="G1225" s="51">
        <f t="shared" si="56"/>
        <v>3752272</v>
      </c>
      <c r="H1225" s="128"/>
      <c r="I1225" s="1"/>
    </row>
    <row r="1226" spans="2:9" ht="36" x14ac:dyDescent="0.2">
      <c r="B1226" s="63" t="s">
        <v>2427</v>
      </c>
      <c r="C1226" s="77" t="s">
        <v>2428</v>
      </c>
      <c r="D1226" s="47" t="s">
        <v>262</v>
      </c>
      <c r="E1226" s="49">
        <v>8</v>
      </c>
      <c r="F1226" s="50">
        <v>3011943</v>
      </c>
      <c r="G1226" s="51">
        <f t="shared" si="56"/>
        <v>24095544</v>
      </c>
      <c r="H1226" s="128"/>
      <c r="I1226" s="1"/>
    </row>
    <row r="1227" spans="2:9" ht="84" x14ac:dyDescent="0.2">
      <c r="B1227" s="63" t="s">
        <v>2429</v>
      </c>
      <c r="C1227" s="77" t="s">
        <v>2430</v>
      </c>
      <c r="D1227" s="47" t="s">
        <v>262</v>
      </c>
      <c r="E1227" s="49">
        <v>1</v>
      </c>
      <c r="F1227" s="50">
        <v>17768691</v>
      </c>
      <c r="G1227" s="51">
        <f t="shared" si="56"/>
        <v>17768691</v>
      </c>
      <c r="H1227" s="128"/>
      <c r="I1227" s="1"/>
    </row>
    <row r="1228" spans="2:9" ht="84" x14ac:dyDescent="0.2">
      <c r="B1228" s="63" t="s">
        <v>2431</v>
      </c>
      <c r="C1228" s="77" t="s">
        <v>2432</v>
      </c>
      <c r="D1228" s="47" t="s">
        <v>262</v>
      </c>
      <c r="E1228" s="49">
        <v>1</v>
      </c>
      <c r="F1228" s="50">
        <v>34332324</v>
      </c>
      <c r="G1228" s="51">
        <f t="shared" si="56"/>
        <v>34332324</v>
      </c>
      <c r="H1228" s="128"/>
      <c r="I1228" s="1"/>
    </row>
    <row r="1229" spans="2:9" ht="72" x14ac:dyDescent="0.2">
      <c r="B1229" s="63" t="s">
        <v>2433</v>
      </c>
      <c r="C1229" s="77" t="s">
        <v>2434</v>
      </c>
      <c r="D1229" s="47" t="s">
        <v>262</v>
      </c>
      <c r="E1229" s="49">
        <v>53</v>
      </c>
      <c r="F1229" s="50">
        <v>1295692</v>
      </c>
      <c r="G1229" s="51">
        <f t="shared" si="56"/>
        <v>68671676</v>
      </c>
      <c r="H1229" s="128"/>
      <c r="I1229" s="1"/>
    </row>
    <row r="1230" spans="2:9" ht="72" x14ac:dyDescent="0.2">
      <c r="B1230" s="63" t="s">
        <v>2435</v>
      </c>
      <c r="C1230" s="77" t="s">
        <v>2436</v>
      </c>
      <c r="D1230" s="47" t="s">
        <v>262</v>
      </c>
      <c r="E1230" s="49">
        <v>2</v>
      </c>
      <c r="F1230" s="50">
        <v>21305520</v>
      </c>
      <c r="G1230" s="51">
        <f t="shared" si="56"/>
        <v>42611040</v>
      </c>
      <c r="H1230" s="128"/>
      <c r="I1230" s="1"/>
    </row>
    <row r="1231" spans="2:9" ht="72" x14ac:dyDescent="0.2">
      <c r="B1231" s="63" t="s">
        <v>2437</v>
      </c>
      <c r="C1231" s="77" t="s">
        <v>2438</v>
      </c>
      <c r="D1231" s="47" t="s">
        <v>262</v>
      </c>
      <c r="E1231" s="49">
        <v>1</v>
      </c>
      <c r="F1231" s="50">
        <v>1178004</v>
      </c>
      <c r="G1231" s="51">
        <f t="shared" si="56"/>
        <v>1178004</v>
      </c>
      <c r="H1231" s="128"/>
      <c r="I1231" s="1"/>
    </row>
    <row r="1232" spans="2:9" ht="72" x14ac:dyDescent="0.2">
      <c r="B1232" s="63" t="s">
        <v>2439</v>
      </c>
      <c r="C1232" s="77" t="s">
        <v>2440</v>
      </c>
      <c r="D1232" s="47" t="s">
        <v>262</v>
      </c>
      <c r="E1232" s="49">
        <v>1</v>
      </c>
      <c r="F1232" s="50">
        <v>4537557</v>
      </c>
      <c r="G1232" s="51">
        <f t="shared" si="56"/>
        <v>4537557</v>
      </c>
      <c r="H1232" s="128"/>
      <c r="I1232" s="1"/>
    </row>
    <row r="1233" spans="2:9" ht="72" x14ac:dyDescent="0.2">
      <c r="B1233" s="63" t="s">
        <v>2441</v>
      </c>
      <c r="C1233" s="77" t="s">
        <v>2442</v>
      </c>
      <c r="D1233" s="47" t="s">
        <v>262</v>
      </c>
      <c r="E1233" s="49">
        <v>1</v>
      </c>
      <c r="F1233" s="50">
        <v>33236132</v>
      </c>
      <c r="G1233" s="51">
        <f t="shared" si="56"/>
        <v>33236132</v>
      </c>
      <c r="H1233" s="128"/>
      <c r="I1233" s="1"/>
    </row>
    <row r="1234" spans="2:9" ht="72" x14ac:dyDescent="0.2">
      <c r="B1234" s="63" t="s">
        <v>2443</v>
      </c>
      <c r="C1234" s="77" t="s">
        <v>2444</v>
      </c>
      <c r="D1234" s="47" t="s">
        <v>262</v>
      </c>
      <c r="E1234" s="49">
        <v>1</v>
      </c>
      <c r="F1234" s="50">
        <v>3535759</v>
      </c>
      <c r="G1234" s="51">
        <f t="shared" si="56"/>
        <v>3535759</v>
      </c>
      <c r="H1234" s="128"/>
      <c r="I1234" s="1"/>
    </row>
    <row r="1235" spans="2:9" ht="72" x14ac:dyDescent="0.2">
      <c r="B1235" s="63" t="s">
        <v>2445</v>
      </c>
      <c r="C1235" s="77" t="s">
        <v>2446</v>
      </c>
      <c r="D1235" s="47" t="s">
        <v>262</v>
      </c>
      <c r="E1235" s="49">
        <v>1</v>
      </c>
      <c r="F1235" s="50">
        <v>3535759</v>
      </c>
      <c r="G1235" s="51">
        <f t="shared" si="56"/>
        <v>3535759</v>
      </c>
      <c r="H1235" s="128"/>
      <c r="I1235" s="1"/>
    </row>
    <row r="1236" spans="2:9" ht="72" x14ac:dyDescent="0.2">
      <c r="B1236" s="63" t="s">
        <v>2447</v>
      </c>
      <c r="C1236" s="77" t="s">
        <v>2448</v>
      </c>
      <c r="D1236" s="47" t="s">
        <v>262</v>
      </c>
      <c r="E1236" s="49">
        <v>1</v>
      </c>
      <c r="F1236" s="50">
        <v>10165306</v>
      </c>
      <c r="G1236" s="51">
        <f t="shared" si="56"/>
        <v>10165306</v>
      </c>
      <c r="H1236" s="128"/>
      <c r="I1236" s="1"/>
    </row>
    <row r="1237" spans="2:9" ht="84" x14ac:dyDescent="0.2">
      <c r="B1237" s="63" t="s">
        <v>2449</v>
      </c>
      <c r="C1237" s="77" t="s">
        <v>2450</v>
      </c>
      <c r="D1237" s="47" t="s">
        <v>262</v>
      </c>
      <c r="E1237" s="49">
        <v>1</v>
      </c>
      <c r="F1237" s="50">
        <v>12080509</v>
      </c>
      <c r="G1237" s="51">
        <f t="shared" si="56"/>
        <v>12080509</v>
      </c>
      <c r="H1237" s="128"/>
      <c r="I1237" s="1"/>
    </row>
    <row r="1238" spans="2:9" ht="84" x14ac:dyDescent="0.2">
      <c r="B1238" s="63" t="s">
        <v>2451</v>
      </c>
      <c r="C1238" s="77" t="s">
        <v>2452</v>
      </c>
      <c r="D1238" s="47" t="s">
        <v>262</v>
      </c>
      <c r="E1238" s="49">
        <v>1</v>
      </c>
      <c r="F1238" s="50">
        <v>30274934</v>
      </c>
      <c r="G1238" s="51">
        <f t="shared" si="56"/>
        <v>30274934</v>
      </c>
      <c r="H1238" s="128"/>
      <c r="I1238" s="1"/>
    </row>
    <row r="1239" spans="2:9" ht="84" x14ac:dyDescent="0.2">
      <c r="B1239" s="63" t="s">
        <v>2453</v>
      </c>
      <c r="C1239" s="77" t="s">
        <v>2454</v>
      </c>
      <c r="D1239" s="47" t="s">
        <v>262</v>
      </c>
      <c r="E1239" s="49">
        <v>1</v>
      </c>
      <c r="F1239" s="50">
        <v>21921704</v>
      </c>
      <c r="G1239" s="51">
        <f t="shared" si="56"/>
        <v>21921704</v>
      </c>
      <c r="H1239" s="128"/>
      <c r="I1239" s="1"/>
    </row>
    <row r="1240" spans="2:9" ht="84" x14ac:dyDescent="0.2">
      <c r="B1240" s="63" t="s">
        <v>2455</v>
      </c>
      <c r="C1240" s="77" t="s">
        <v>2456</v>
      </c>
      <c r="D1240" s="47" t="s">
        <v>262</v>
      </c>
      <c r="E1240" s="49">
        <v>1</v>
      </c>
      <c r="F1240" s="50">
        <v>7955092</v>
      </c>
      <c r="G1240" s="51">
        <f t="shared" si="56"/>
        <v>7955092</v>
      </c>
      <c r="H1240" s="128"/>
      <c r="I1240" s="1"/>
    </row>
    <row r="1241" spans="2:9" ht="84" x14ac:dyDescent="0.2">
      <c r="B1241" s="63" t="s">
        <v>2457</v>
      </c>
      <c r="C1241" s="77" t="s">
        <v>2458</v>
      </c>
      <c r="D1241" s="47" t="s">
        <v>262</v>
      </c>
      <c r="E1241" s="49">
        <v>1</v>
      </c>
      <c r="F1241" s="50">
        <v>5437480</v>
      </c>
      <c r="G1241" s="51">
        <f t="shared" si="56"/>
        <v>5437480</v>
      </c>
      <c r="H1241" s="128"/>
      <c r="I1241" s="1"/>
    </row>
    <row r="1242" spans="2:9" ht="84" x14ac:dyDescent="0.2">
      <c r="B1242" s="63" t="s">
        <v>2459</v>
      </c>
      <c r="C1242" s="77" t="s">
        <v>2460</v>
      </c>
      <c r="D1242" s="47" t="s">
        <v>262</v>
      </c>
      <c r="E1242" s="49">
        <v>1</v>
      </c>
      <c r="F1242" s="50">
        <v>3067354</v>
      </c>
      <c r="G1242" s="51">
        <f t="shared" si="56"/>
        <v>3067354</v>
      </c>
      <c r="H1242" s="128"/>
      <c r="I1242" s="1"/>
    </row>
    <row r="1243" spans="2:9" ht="84" x14ac:dyDescent="0.2">
      <c r="B1243" s="63" t="s">
        <v>2461</v>
      </c>
      <c r="C1243" s="77" t="s">
        <v>2462</v>
      </c>
      <c r="D1243" s="47" t="s">
        <v>262</v>
      </c>
      <c r="E1243" s="49">
        <v>2</v>
      </c>
      <c r="F1243" s="50">
        <v>4699613</v>
      </c>
      <c r="G1243" s="51">
        <f t="shared" si="56"/>
        <v>9399226</v>
      </c>
      <c r="H1243" s="128"/>
      <c r="I1243" s="1"/>
    </row>
    <row r="1244" spans="2:9" ht="84" x14ac:dyDescent="0.2">
      <c r="B1244" s="63" t="s">
        <v>2463</v>
      </c>
      <c r="C1244" s="77" t="s">
        <v>2464</v>
      </c>
      <c r="D1244" s="47" t="s">
        <v>262</v>
      </c>
      <c r="E1244" s="49">
        <v>1</v>
      </c>
      <c r="F1244" s="50">
        <v>4447580</v>
      </c>
      <c r="G1244" s="51">
        <f t="shared" si="56"/>
        <v>4447580</v>
      </c>
      <c r="H1244" s="128"/>
      <c r="I1244" s="1"/>
    </row>
    <row r="1245" spans="2:9" ht="84" x14ac:dyDescent="0.2">
      <c r="B1245" s="63" t="s">
        <v>2465</v>
      </c>
      <c r="C1245" s="77" t="s">
        <v>2466</v>
      </c>
      <c r="D1245" s="47" t="s">
        <v>262</v>
      </c>
      <c r="E1245" s="49">
        <v>1</v>
      </c>
      <c r="F1245" s="50">
        <v>5437480</v>
      </c>
      <c r="G1245" s="51">
        <f t="shared" si="56"/>
        <v>5437480</v>
      </c>
      <c r="H1245" s="128"/>
      <c r="I1245" s="1"/>
    </row>
    <row r="1246" spans="2:9" ht="72" x14ac:dyDescent="0.2">
      <c r="B1246" s="63" t="s">
        <v>2467</v>
      </c>
      <c r="C1246" s="77" t="s">
        <v>2468</v>
      </c>
      <c r="D1246" s="47" t="s">
        <v>262</v>
      </c>
      <c r="E1246" s="49">
        <v>1</v>
      </c>
      <c r="F1246" s="50">
        <v>6036997</v>
      </c>
      <c r="G1246" s="51">
        <f t="shared" si="56"/>
        <v>6036997</v>
      </c>
      <c r="H1246" s="128"/>
      <c r="I1246" s="1"/>
    </row>
    <row r="1247" spans="2:9" ht="72" x14ac:dyDescent="0.2">
      <c r="B1247" s="63" t="s">
        <v>2469</v>
      </c>
      <c r="C1247" s="77" t="s">
        <v>2470</v>
      </c>
      <c r="D1247" s="47" t="s">
        <v>262</v>
      </c>
      <c r="E1247" s="49">
        <v>1</v>
      </c>
      <c r="F1247" s="50">
        <v>5995170</v>
      </c>
      <c r="G1247" s="51">
        <f t="shared" si="56"/>
        <v>5995170</v>
      </c>
      <c r="H1247" s="128"/>
      <c r="I1247" s="1"/>
    </row>
    <row r="1248" spans="2:9" ht="84" x14ac:dyDescent="0.2">
      <c r="B1248" s="63" t="s">
        <v>2471</v>
      </c>
      <c r="C1248" s="77" t="s">
        <v>2472</v>
      </c>
      <c r="D1248" s="47" t="s">
        <v>262</v>
      </c>
      <c r="E1248" s="49">
        <v>1</v>
      </c>
      <c r="F1248" s="50">
        <v>3694698</v>
      </c>
      <c r="G1248" s="51">
        <f t="shared" si="56"/>
        <v>3694698</v>
      </c>
      <c r="H1248" s="128"/>
      <c r="I1248" s="1"/>
    </row>
    <row r="1249" spans="2:9" ht="84" x14ac:dyDescent="0.2">
      <c r="B1249" s="63" t="s">
        <v>2473</v>
      </c>
      <c r="C1249" s="77" t="s">
        <v>2474</v>
      </c>
      <c r="D1249" s="47" t="s">
        <v>262</v>
      </c>
      <c r="E1249" s="49">
        <v>1</v>
      </c>
      <c r="F1249" s="50">
        <v>3555275</v>
      </c>
      <c r="G1249" s="51">
        <f t="shared" si="56"/>
        <v>3555275</v>
      </c>
      <c r="H1249" s="128"/>
      <c r="I1249" s="1"/>
    </row>
    <row r="1250" spans="2:9" ht="84" x14ac:dyDescent="0.2">
      <c r="B1250" s="63" t="s">
        <v>2475</v>
      </c>
      <c r="C1250" s="77" t="s">
        <v>2476</v>
      </c>
      <c r="D1250" s="47" t="s">
        <v>262</v>
      </c>
      <c r="E1250" s="49">
        <v>1</v>
      </c>
      <c r="F1250" s="50">
        <v>6334901</v>
      </c>
      <c r="G1250" s="51">
        <f t="shared" si="56"/>
        <v>6334901</v>
      </c>
      <c r="H1250" s="128"/>
      <c r="I1250" s="1"/>
    </row>
    <row r="1251" spans="2:9" x14ac:dyDescent="0.2">
      <c r="B1251" s="66" t="s">
        <v>2477</v>
      </c>
      <c r="C1251" s="42" t="s">
        <v>2478</v>
      </c>
      <c r="D1251" s="115"/>
      <c r="E1251" s="44">
        <v>0</v>
      </c>
      <c r="F1251" s="54"/>
      <c r="G1251" s="55"/>
      <c r="H1251" s="128"/>
      <c r="I1251" s="1"/>
    </row>
    <row r="1252" spans="2:9" ht="60" x14ac:dyDescent="0.2">
      <c r="B1252" s="63" t="s">
        <v>2479</v>
      </c>
      <c r="C1252" s="77" t="s">
        <v>2480</v>
      </c>
      <c r="D1252" s="47" t="s">
        <v>262</v>
      </c>
      <c r="E1252" s="49">
        <v>3</v>
      </c>
      <c r="F1252" s="50">
        <v>7023914</v>
      </c>
      <c r="G1252" s="51">
        <f t="shared" ref="G1252:G1255" si="57">+ROUND(F1252*E1252,0)</f>
        <v>21071742</v>
      </c>
      <c r="H1252" s="128"/>
      <c r="I1252" s="1"/>
    </row>
    <row r="1253" spans="2:9" ht="72" x14ac:dyDescent="0.2">
      <c r="B1253" s="63" t="s">
        <v>2481</v>
      </c>
      <c r="C1253" s="77" t="s">
        <v>2482</v>
      </c>
      <c r="D1253" s="47" t="s">
        <v>262</v>
      </c>
      <c r="E1253" s="49">
        <v>7</v>
      </c>
      <c r="F1253" s="50">
        <v>10297871</v>
      </c>
      <c r="G1253" s="51">
        <f t="shared" si="57"/>
        <v>72085097</v>
      </c>
      <c r="H1253" s="128"/>
      <c r="I1253" s="1"/>
    </row>
    <row r="1254" spans="2:9" ht="72" x14ac:dyDescent="0.2">
      <c r="B1254" s="63" t="s">
        <v>2483</v>
      </c>
      <c r="C1254" s="77" t="s">
        <v>2484</v>
      </c>
      <c r="D1254" s="47" t="s">
        <v>262</v>
      </c>
      <c r="E1254" s="49">
        <v>2</v>
      </c>
      <c r="F1254" s="50">
        <v>10297871</v>
      </c>
      <c r="G1254" s="51">
        <f t="shared" si="57"/>
        <v>20595742</v>
      </c>
      <c r="H1254" s="128"/>
      <c r="I1254" s="1"/>
    </row>
    <row r="1255" spans="2:9" x14ac:dyDescent="0.2">
      <c r="B1255" s="63" t="s">
        <v>2485</v>
      </c>
      <c r="C1255" s="77" t="s">
        <v>2486</v>
      </c>
      <c r="D1255" s="141" t="s">
        <v>18</v>
      </c>
      <c r="E1255" s="49">
        <v>250.29000000000002</v>
      </c>
      <c r="F1255" s="50">
        <v>586456</v>
      </c>
      <c r="G1255" s="51">
        <f t="shared" si="57"/>
        <v>146784072</v>
      </c>
      <c r="H1255" s="128"/>
      <c r="I1255" s="1"/>
    </row>
    <row r="1256" spans="2:9" x14ac:dyDescent="0.2">
      <c r="B1256" s="66" t="s">
        <v>2487</v>
      </c>
      <c r="C1256" s="42" t="s">
        <v>2488</v>
      </c>
      <c r="D1256" s="144"/>
      <c r="E1256" s="44">
        <v>0</v>
      </c>
      <c r="F1256" s="54"/>
      <c r="G1256" s="55"/>
      <c r="H1256" s="128"/>
      <c r="I1256" s="1"/>
    </row>
    <row r="1257" spans="2:9" ht="36" x14ac:dyDescent="0.2">
      <c r="B1257" s="63" t="s">
        <v>2489</v>
      </c>
      <c r="C1257" s="77" t="s">
        <v>2490</v>
      </c>
      <c r="D1257" s="141" t="s">
        <v>18</v>
      </c>
      <c r="E1257" s="49">
        <v>739.34</v>
      </c>
      <c r="F1257" s="50">
        <v>548212</v>
      </c>
      <c r="G1257" s="51">
        <f t="shared" ref="G1257:G1258" si="58">+ROUND(F1257*E1257,0)</f>
        <v>405315060</v>
      </c>
      <c r="H1257" s="128"/>
      <c r="I1257" s="1"/>
    </row>
    <row r="1258" spans="2:9" ht="36" x14ac:dyDescent="0.2">
      <c r="B1258" s="63" t="s">
        <v>2491</v>
      </c>
      <c r="C1258" s="77" t="s">
        <v>2492</v>
      </c>
      <c r="D1258" s="141" t="s">
        <v>18</v>
      </c>
      <c r="E1258" s="49">
        <v>441.82500000000005</v>
      </c>
      <c r="F1258" s="50">
        <v>575622</v>
      </c>
      <c r="G1258" s="51">
        <f t="shared" si="58"/>
        <v>254324190</v>
      </c>
      <c r="H1258" s="128"/>
      <c r="I1258" s="1"/>
    </row>
    <row r="1259" spans="2:9" x14ac:dyDescent="0.2">
      <c r="B1259" s="35">
        <v>13</v>
      </c>
      <c r="C1259" s="36" t="s">
        <v>2493</v>
      </c>
      <c r="D1259" s="35"/>
      <c r="E1259" s="37">
        <v>0</v>
      </c>
      <c r="F1259" s="38"/>
      <c r="G1259" s="39"/>
      <c r="H1259" s="128"/>
    </row>
    <row r="1260" spans="2:9" x14ac:dyDescent="0.2">
      <c r="B1260" s="41" t="s">
        <v>2494</v>
      </c>
      <c r="C1260" s="42" t="s">
        <v>2495</v>
      </c>
      <c r="D1260" s="43"/>
      <c r="E1260" s="44">
        <v>0</v>
      </c>
      <c r="F1260" s="54"/>
      <c r="G1260" s="55"/>
      <c r="H1260" s="128"/>
      <c r="I1260" s="1"/>
    </row>
    <row r="1261" spans="2:9" ht="24" x14ac:dyDescent="0.2">
      <c r="B1261" s="63" t="s">
        <v>2496</v>
      </c>
      <c r="C1261" s="101" t="s">
        <v>2497</v>
      </c>
      <c r="D1261" s="47" t="s">
        <v>18</v>
      </c>
      <c r="E1261" s="49">
        <v>2620.27</v>
      </c>
      <c r="F1261" s="50">
        <v>59421</v>
      </c>
      <c r="G1261" s="51">
        <f t="shared" ref="G1261:G1275" si="59">+ROUND(F1261*E1261,0)</f>
        <v>155699064</v>
      </c>
      <c r="H1261" s="128"/>
      <c r="I1261" s="1"/>
    </row>
    <row r="1262" spans="2:9" hidden="1" x14ac:dyDescent="0.2">
      <c r="B1262" s="63" t="s">
        <v>2498</v>
      </c>
      <c r="C1262" s="48" t="s">
        <v>2499</v>
      </c>
      <c r="D1262" s="47" t="s">
        <v>18</v>
      </c>
      <c r="E1262" s="49"/>
      <c r="F1262" s="50">
        <v>73398</v>
      </c>
      <c r="G1262" s="51">
        <f t="shared" si="59"/>
        <v>0</v>
      </c>
      <c r="H1262" s="128"/>
      <c r="I1262" s="1"/>
    </row>
    <row r="1263" spans="2:9" hidden="1" x14ac:dyDescent="0.2">
      <c r="B1263" s="63" t="s">
        <v>2500</v>
      </c>
      <c r="C1263" s="48" t="s">
        <v>2501</v>
      </c>
      <c r="D1263" s="47" t="s">
        <v>18</v>
      </c>
      <c r="E1263" s="49"/>
      <c r="F1263" s="50">
        <v>80965</v>
      </c>
      <c r="G1263" s="51">
        <f t="shared" si="59"/>
        <v>0</v>
      </c>
      <c r="H1263" s="128"/>
      <c r="I1263" s="1"/>
    </row>
    <row r="1264" spans="2:9" hidden="1" x14ac:dyDescent="0.2">
      <c r="B1264" s="63" t="s">
        <v>2502</v>
      </c>
      <c r="C1264" s="48" t="s">
        <v>2503</v>
      </c>
      <c r="D1264" s="47" t="s">
        <v>18</v>
      </c>
      <c r="E1264" s="49"/>
      <c r="F1264" s="50">
        <v>83353</v>
      </c>
      <c r="G1264" s="51">
        <f t="shared" si="59"/>
        <v>0</v>
      </c>
      <c r="H1264" s="128"/>
      <c r="I1264" s="1"/>
    </row>
    <row r="1265" spans="2:9" hidden="1" x14ac:dyDescent="0.2">
      <c r="B1265" s="63" t="s">
        <v>2504</v>
      </c>
      <c r="C1265" s="48" t="s">
        <v>2505</v>
      </c>
      <c r="D1265" s="47" t="s">
        <v>18</v>
      </c>
      <c r="E1265" s="49"/>
      <c r="F1265" s="50">
        <v>87038</v>
      </c>
      <c r="G1265" s="51">
        <f t="shared" si="59"/>
        <v>0</v>
      </c>
      <c r="H1265" s="128"/>
      <c r="I1265" s="1"/>
    </row>
    <row r="1266" spans="2:9" hidden="1" x14ac:dyDescent="0.2">
      <c r="B1266" s="84" t="s">
        <v>2506</v>
      </c>
      <c r="C1266" s="60" t="s">
        <v>2507</v>
      </c>
      <c r="D1266" s="85"/>
      <c r="E1266" s="49"/>
      <c r="F1266" s="50">
        <v>0</v>
      </c>
      <c r="G1266" s="51">
        <f t="shared" si="59"/>
        <v>0</v>
      </c>
      <c r="H1266" s="128"/>
      <c r="I1266" s="1"/>
    </row>
    <row r="1267" spans="2:9" ht="24" hidden="1" x14ac:dyDescent="0.2">
      <c r="B1267" s="63" t="s">
        <v>2508</v>
      </c>
      <c r="C1267" s="101" t="s">
        <v>2509</v>
      </c>
      <c r="D1267" s="47" t="s">
        <v>152</v>
      </c>
      <c r="E1267" s="49"/>
      <c r="F1267" s="50">
        <v>43238</v>
      </c>
      <c r="G1267" s="51">
        <f t="shared" si="59"/>
        <v>0</v>
      </c>
      <c r="H1267" s="128"/>
      <c r="I1267" s="1"/>
    </row>
    <row r="1268" spans="2:9" hidden="1" x14ac:dyDescent="0.2">
      <c r="B1268" s="63" t="s">
        <v>2510</v>
      </c>
      <c r="C1268" s="48" t="s">
        <v>2511</v>
      </c>
      <c r="D1268" s="47" t="s">
        <v>152</v>
      </c>
      <c r="E1268" s="49"/>
      <c r="F1268" s="50">
        <v>87317</v>
      </c>
      <c r="G1268" s="51">
        <f t="shared" si="59"/>
        <v>0</v>
      </c>
      <c r="H1268" s="128"/>
      <c r="I1268" s="1"/>
    </row>
    <row r="1269" spans="2:9" hidden="1" x14ac:dyDescent="0.2">
      <c r="B1269" s="63" t="s">
        <v>2512</v>
      </c>
      <c r="C1269" s="48" t="s">
        <v>2513</v>
      </c>
      <c r="D1269" s="47" t="s">
        <v>152</v>
      </c>
      <c r="E1269" s="49"/>
      <c r="F1269" s="50">
        <v>85168</v>
      </c>
      <c r="G1269" s="51">
        <f t="shared" si="59"/>
        <v>0</v>
      </c>
      <c r="H1269" s="128"/>
      <c r="I1269" s="1"/>
    </row>
    <row r="1270" spans="2:9" hidden="1" x14ac:dyDescent="0.2">
      <c r="B1270" s="63" t="s">
        <v>2514</v>
      </c>
      <c r="C1270" s="48" t="s">
        <v>2515</v>
      </c>
      <c r="D1270" s="47" t="s">
        <v>152</v>
      </c>
      <c r="E1270" s="49"/>
      <c r="F1270" s="50">
        <v>100166</v>
      </c>
      <c r="G1270" s="51">
        <f t="shared" si="59"/>
        <v>0</v>
      </c>
      <c r="H1270" s="128"/>
      <c r="I1270" s="1"/>
    </row>
    <row r="1271" spans="2:9" hidden="1" x14ac:dyDescent="0.2">
      <c r="B1271" s="63" t="s">
        <v>2516</v>
      </c>
      <c r="C1271" s="48" t="s">
        <v>2517</v>
      </c>
      <c r="D1271" s="47" t="s">
        <v>152</v>
      </c>
      <c r="E1271" s="62"/>
      <c r="F1271" s="50">
        <v>114666</v>
      </c>
      <c r="G1271" s="51">
        <f t="shared" si="59"/>
        <v>0</v>
      </c>
      <c r="H1271" s="128"/>
      <c r="I1271" s="1"/>
    </row>
    <row r="1272" spans="2:9" hidden="1" x14ac:dyDescent="0.2">
      <c r="B1272" s="84" t="s">
        <v>2518</v>
      </c>
      <c r="C1272" s="60" t="s">
        <v>2519</v>
      </c>
      <c r="D1272" s="85"/>
      <c r="E1272" s="49"/>
      <c r="F1272" s="50">
        <v>0</v>
      </c>
      <c r="G1272" s="51">
        <f t="shared" si="59"/>
        <v>0</v>
      </c>
      <c r="H1272" s="128"/>
      <c r="I1272" s="1"/>
    </row>
    <row r="1273" spans="2:9" hidden="1" x14ac:dyDescent="0.2">
      <c r="B1273" s="63" t="s">
        <v>2520</v>
      </c>
      <c r="C1273" s="48" t="s">
        <v>2521</v>
      </c>
      <c r="D1273" s="47" t="s">
        <v>18</v>
      </c>
      <c r="E1273" s="49"/>
      <c r="F1273" s="50">
        <v>774056</v>
      </c>
      <c r="G1273" s="51">
        <f t="shared" si="59"/>
        <v>0</v>
      </c>
      <c r="H1273" s="128"/>
      <c r="I1273" s="1"/>
    </row>
    <row r="1274" spans="2:9" ht="24" hidden="1" x14ac:dyDescent="0.2">
      <c r="B1274" s="63" t="s">
        <v>2522</v>
      </c>
      <c r="C1274" s="70" t="s">
        <v>2523</v>
      </c>
      <c r="D1274" s="71" t="s">
        <v>152</v>
      </c>
      <c r="E1274" s="49"/>
      <c r="F1274" s="50">
        <v>27452</v>
      </c>
      <c r="G1274" s="51">
        <f t="shared" si="59"/>
        <v>0</v>
      </c>
      <c r="H1274" s="128"/>
      <c r="I1274" s="1"/>
    </row>
    <row r="1275" spans="2:9" ht="24" hidden="1" x14ac:dyDescent="0.2">
      <c r="B1275" s="63" t="s">
        <v>2524</v>
      </c>
      <c r="C1275" s="70" t="s">
        <v>2525</v>
      </c>
      <c r="D1275" s="145" t="s">
        <v>152</v>
      </c>
      <c r="E1275" s="49"/>
      <c r="F1275" s="50">
        <v>71586</v>
      </c>
      <c r="G1275" s="51">
        <f t="shared" si="59"/>
        <v>0</v>
      </c>
      <c r="H1275" s="128"/>
      <c r="I1275" s="1"/>
    </row>
    <row r="1276" spans="2:9" x14ac:dyDescent="0.2">
      <c r="B1276" s="120">
        <v>14</v>
      </c>
      <c r="C1276" s="36" t="s">
        <v>2526</v>
      </c>
      <c r="D1276" s="146"/>
      <c r="E1276" s="37">
        <v>0</v>
      </c>
      <c r="F1276" s="38"/>
      <c r="G1276" s="39"/>
      <c r="H1276" s="128"/>
    </row>
    <row r="1277" spans="2:9" x14ac:dyDescent="0.2">
      <c r="B1277" s="123" t="s">
        <v>2527</v>
      </c>
      <c r="C1277" s="147" t="s">
        <v>2528</v>
      </c>
      <c r="D1277" s="123"/>
      <c r="E1277" s="44">
        <v>0</v>
      </c>
      <c r="F1277" s="54"/>
      <c r="G1277" s="55"/>
      <c r="H1277" s="128"/>
      <c r="I1277" s="1"/>
    </row>
    <row r="1278" spans="2:9" ht="48" hidden="1" x14ac:dyDescent="0.2">
      <c r="B1278" s="63" t="s">
        <v>2529</v>
      </c>
      <c r="C1278" s="90" t="s">
        <v>2530</v>
      </c>
      <c r="D1278" s="47" t="s">
        <v>9</v>
      </c>
      <c r="E1278" s="49"/>
      <c r="F1278" s="50">
        <v>170940</v>
      </c>
      <c r="G1278" s="51">
        <f t="shared" ref="G1278:G1334" si="60">+ROUND(F1278*E1278,0)</f>
        <v>0</v>
      </c>
      <c r="H1278" s="128"/>
      <c r="I1278" s="1"/>
    </row>
    <row r="1279" spans="2:9" ht="60" hidden="1" x14ac:dyDescent="0.2">
      <c r="B1279" s="63" t="s">
        <v>2531</v>
      </c>
      <c r="C1279" s="106" t="s">
        <v>2532</v>
      </c>
      <c r="D1279" s="107" t="s">
        <v>9</v>
      </c>
      <c r="E1279" s="49"/>
      <c r="F1279" s="50">
        <v>166521</v>
      </c>
      <c r="G1279" s="51">
        <f t="shared" si="60"/>
        <v>0</v>
      </c>
      <c r="H1279" s="128"/>
      <c r="I1279" s="1"/>
    </row>
    <row r="1280" spans="2:9" hidden="1" x14ac:dyDescent="0.2">
      <c r="B1280" s="63" t="s">
        <v>2533</v>
      </c>
      <c r="C1280" s="106" t="s">
        <v>2534</v>
      </c>
      <c r="D1280" s="107" t="s">
        <v>9</v>
      </c>
      <c r="E1280" s="49"/>
      <c r="F1280" s="50">
        <v>151039</v>
      </c>
      <c r="G1280" s="51">
        <f t="shared" si="60"/>
        <v>0</v>
      </c>
      <c r="H1280" s="128"/>
      <c r="I1280" s="1"/>
    </row>
    <row r="1281" spans="2:9" ht="60" hidden="1" x14ac:dyDescent="0.2">
      <c r="B1281" s="63" t="s">
        <v>2535</v>
      </c>
      <c r="C1281" s="90" t="s">
        <v>2536</v>
      </c>
      <c r="D1281" s="47" t="s">
        <v>9</v>
      </c>
      <c r="E1281" s="49"/>
      <c r="F1281" s="50">
        <v>84998</v>
      </c>
      <c r="G1281" s="51">
        <f t="shared" si="60"/>
        <v>0</v>
      </c>
      <c r="H1281" s="128"/>
      <c r="I1281" s="1"/>
    </row>
    <row r="1282" spans="2:9" ht="48" hidden="1" x14ac:dyDescent="0.2">
      <c r="B1282" s="63" t="s">
        <v>2537</v>
      </c>
      <c r="C1282" s="90" t="s">
        <v>2538</v>
      </c>
      <c r="D1282" s="47" t="s">
        <v>9</v>
      </c>
      <c r="E1282" s="49"/>
      <c r="F1282" s="50">
        <v>66861</v>
      </c>
      <c r="G1282" s="51">
        <f t="shared" si="60"/>
        <v>0</v>
      </c>
      <c r="H1282" s="128"/>
      <c r="I1282" s="1"/>
    </row>
    <row r="1283" spans="2:9" ht="48" hidden="1" x14ac:dyDescent="0.2">
      <c r="B1283" s="63" t="s">
        <v>2539</v>
      </c>
      <c r="C1283" s="90" t="s">
        <v>2540</v>
      </c>
      <c r="D1283" s="47" t="s">
        <v>9</v>
      </c>
      <c r="E1283" s="49"/>
      <c r="F1283" s="50">
        <v>328487</v>
      </c>
      <c r="G1283" s="51">
        <f t="shared" si="60"/>
        <v>0</v>
      </c>
      <c r="H1283" s="128"/>
      <c r="I1283" s="1"/>
    </row>
    <row r="1284" spans="2:9" ht="48" hidden="1" x14ac:dyDescent="0.2">
      <c r="B1284" s="63" t="s">
        <v>2541</v>
      </c>
      <c r="C1284" s="148" t="s">
        <v>2542</v>
      </c>
      <c r="D1284" s="47" t="s">
        <v>9</v>
      </c>
      <c r="E1284" s="49"/>
      <c r="F1284" s="50">
        <v>741305</v>
      </c>
      <c r="G1284" s="51">
        <f t="shared" si="60"/>
        <v>0</v>
      </c>
      <c r="H1284" s="128"/>
      <c r="I1284" s="1"/>
    </row>
    <row r="1285" spans="2:9" ht="48" hidden="1" x14ac:dyDescent="0.2">
      <c r="B1285" s="63" t="s">
        <v>2543</v>
      </c>
      <c r="C1285" s="148" t="s">
        <v>2544</v>
      </c>
      <c r="D1285" s="47" t="s">
        <v>9</v>
      </c>
      <c r="E1285" s="49"/>
      <c r="F1285" s="50">
        <v>2347189</v>
      </c>
      <c r="G1285" s="51">
        <f t="shared" si="60"/>
        <v>0</v>
      </c>
      <c r="H1285" s="128"/>
      <c r="I1285" s="1"/>
    </row>
    <row r="1286" spans="2:9" ht="48" hidden="1" x14ac:dyDescent="0.2">
      <c r="B1286" s="63" t="s">
        <v>2545</v>
      </c>
      <c r="C1286" s="90" t="s">
        <v>2546</v>
      </c>
      <c r="D1286" s="47" t="s">
        <v>9</v>
      </c>
      <c r="E1286" s="49"/>
      <c r="F1286" s="50">
        <v>319962</v>
      </c>
      <c r="G1286" s="51">
        <f t="shared" si="60"/>
        <v>0</v>
      </c>
      <c r="H1286" s="128"/>
      <c r="I1286" s="1"/>
    </row>
    <row r="1287" spans="2:9" ht="48" hidden="1" x14ac:dyDescent="0.2">
      <c r="B1287" s="63" t="s">
        <v>2547</v>
      </c>
      <c r="C1287" s="90" t="s">
        <v>2548</v>
      </c>
      <c r="D1287" s="47" t="s">
        <v>9</v>
      </c>
      <c r="E1287" s="49"/>
      <c r="F1287" s="50">
        <v>1451133</v>
      </c>
      <c r="G1287" s="51">
        <f t="shared" si="60"/>
        <v>0</v>
      </c>
      <c r="H1287" s="128"/>
      <c r="I1287" s="1"/>
    </row>
    <row r="1288" spans="2:9" ht="48" hidden="1" x14ac:dyDescent="0.2">
      <c r="B1288" s="63" t="s">
        <v>2549</v>
      </c>
      <c r="C1288" s="90" t="s">
        <v>2550</v>
      </c>
      <c r="D1288" s="47" t="s">
        <v>9</v>
      </c>
      <c r="E1288" s="49"/>
      <c r="F1288" s="50">
        <v>1612736</v>
      </c>
      <c r="G1288" s="51">
        <f t="shared" si="60"/>
        <v>0</v>
      </c>
      <c r="H1288" s="128"/>
      <c r="I1288" s="1"/>
    </row>
    <row r="1289" spans="2:9" ht="48" hidden="1" x14ac:dyDescent="0.2">
      <c r="B1289" s="63" t="s">
        <v>2551</v>
      </c>
      <c r="C1289" s="90" t="s">
        <v>2552</v>
      </c>
      <c r="D1289" s="47" t="s">
        <v>9</v>
      </c>
      <c r="E1289" s="49"/>
      <c r="F1289" s="50">
        <v>147026</v>
      </c>
      <c r="G1289" s="51">
        <f t="shared" si="60"/>
        <v>0</v>
      </c>
      <c r="H1289" s="128"/>
      <c r="I1289" s="1"/>
    </row>
    <row r="1290" spans="2:9" ht="48" hidden="1" x14ac:dyDescent="0.2">
      <c r="B1290" s="63" t="s">
        <v>2553</v>
      </c>
      <c r="C1290" s="148" t="s">
        <v>2554</v>
      </c>
      <c r="D1290" s="47" t="s">
        <v>9</v>
      </c>
      <c r="E1290" s="49"/>
      <c r="F1290" s="50">
        <v>150706</v>
      </c>
      <c r="G1290" s="51">
        <f t="shared" si="60"/>
        <v>0</v>
      </c>
      <c r="H1290" s="128"/>
      <c r="I1290" s="1"/>
    </row>
    <row r="1291" spans="2:9" ht="48" hidden="1" x14ac:dyDescent="0.2">
      <c r="B1291" s="63" t="s">
        <v>2555</v>
      </c>
      <c r="C1291" s="148" t="s">
        <v>2556</v>
      </c>
      <c r="D1291" s="47" t="s">
        <v>9</v>
      </c>
      <c r="E1291" s="49"/>
      <c r="F1291" s="50">
        <v>1291729</v>
      </c>
      <c r="G1291" s="51">
        <f t="shared" si="60"/>
        <v>0</v>
      </c>
      <c r="H1291" s="128"/>
      <c r="I1291" s="1"/>
    </row>
    <row r="1292" spans="2:9" ht="48" hidden="1" x14ac:dyDescent="0.2">
      <c r="B1292" s="63" t="s">
        <v>2557</v>
      </c>
      <c r="C1292" s="106" t="s">
        <v>2558</v>
      </c>
      <c r="D1292" s="107" t="s">
        <v>9</v>
      </c>
      <c r="E1292" s="49"/>
      <c r="F1292" s="50">
        <v>239380</v>
      </c>
      <c r="G1292" s="51">
        <f t="shared" si="60"/>
        <v>0</v>
      </c>
      <c r="H1292" s="128"/>
      <c r="I1292" s="1"/>
    </row>
    <row r="1293" spans="2:9" ht="48" x14ac:dyDescent="0.2">
      <c r="B1293" s="63" t="s">
        <v>2559</v>
      </c>
      <c r="C1293" s="148" t="s">
        <v>2560</v>
      </c>
      <c r="D1293" s="47" t="s">
        <v>262</v>
      </c>
      <c r="E1293" s="49">
        <v>11</v>
      </c>
      <c r="F1293" s="50">
        <v>77000</v>
      </c>
      <c r="G1293" s="51">
        <f t="shared" si="60"/>
        <v>847000</v>
      </c>
      <c r="H1293" s="128"/>
      <c r="I1293" s="1"/>
    </row>
    <row r="1294" spans="2:9" ht="48" hidden="1" x14ac:dyDescent="0.2">
      <c r="B1294" s="63" t="s">
        <v>2561</v>
      </c>
      <c r="C1294" s="148" t="s">
        <v>2562</v>
      </c>
      <c r="D1294" s="47" t="s">
        <v>9</v>
      </c>
      <c r="E1294" s="49"/>
      <c r="F1294" s="50">
        <v>172754</v>
      </c>
      <c r="G1294" s="51">
        <f t="shared" si="60"/>
        <v>0</v>
      </c>
      <c r="H1294" s="128"/>
      <c r="I1294" s="1"/>
    </row>
    <row r="1295" spans="2:9" ht="60" hidden="1" x14ac:dyDescent="0.2">
      <c r="B1295" s="63" t="s">
        <v>2563</v>
      </c>
      <c r="C1295" s="106" t="s">
        <v>2564</v>
      </c>
      <c r="D1295" s="107" t="s">
        <v>9</v>
      </c>
      <c r="E1295" s="49"/>
      <c r="F1295" s="50">
        <v>197364</v>
      </c>
      <c r="G1295" s="51">
        <f t="shared" si="60"/>
        <v>0</v>
      </c>
      <c r="H1295" s="128"/>
      <c r="I1295" s="1">
        <f>13580*1.19</f>
        <v>16160.199999999999</v>
      </c>
    </row>
    <row r="1296" spans="2:9" ht="60" hidden="1" x14ac:dyDescent="0.2">
      <c r="B1296" s="63" t="s">
        <v>2565</v>
      </c>
      <c r="C1296" s="106" t="s">
        <v>2566</v>
      </c>
      <c r="D1296" s="107" t="s">
        <v>9</v>
      </c>
      <c r="E1296" s="49"/>
      <c r="F1296" s="50">
        <v>116193</v>
      </c>
      <c r="G1296" s="51">
        <f t="shared" si="60"/>
        <v>0</v>
      </c>
      <c r="H1296" s="128"/>
      <c r="I1296" s="1"/>
    </row>
    <row r="1297" spans="2:9" ht="36" hidden="1" x14ac:dyDescent="0.2">
      <c r="B1297" s="63" t="s">
        <v>2567</v>
      </c>
      <c r="C1297" s="106" t="s">
        <v>2568</v>
      </c>
      <c r="D1297" s="107" t="s">
        <v>9</v>
      </c>
      <c r="E1297" s="49"/>
      <c r="F1297" s="50">
        <v>148886</v>
      </c>
      <c r="G1297" s="51">
        <f t="shared" si="60"/>
        <v>0</v>
      </c>
      <c r="H1297" s="128"/>
      <c r="I1297" s="1"/>
    </row>
    <row r="1298" spans="2:9" ht="36" hidden="1" x14ac:dyDescent="0.2">
      <c r="B1298" s="63" t="s">
        <v>2569</v>
      </c>
      <c r="C1298" s="106" t="s">
        <v>2570</v>
      </c>
      <c r="D1298" s="107" t="s">
        <v>9</v>
      </c>
      <c r="E1298" s="49"/>
      <c r="F1298" s="50">
        <v>203428</v>
      </c>
      <c r="G1298" s="51">
        <f t="shared" si="60"/>
        <v>0</v>
      </c>
      <c r="H1298" s="128"/>
      <c r="I1298" s="1"/>
    </row>
    <row r="1299" spans="2:9" ht="36" x14ac:dyDescent="0.2">
      <c r="B1299" s="63" t="s">
        <v>2571</v>
      </c>
      <c r="C1299" s="106" t="s">
        <v>2572</v>
      </c>
      <c r="D1299" s="107" t="s">
        <v>9</v>
      </c>
      <c r="E1299" s="49">
        <v>163</v>
      </c>
      <c r="F1299" s="50">
        <v>283876</v>
      </c>
      <c r="G1299" s="51">
        <f t="shared" si="60"/>
        <v>46271788</v>
      </c>
      <c r="H1299" s="128"/>
      <c r="I1299" s="1"/>
    </row>
    <row r="1300" spans="2:9" ht="24" x14ac:dyDescent="0.2">
      <c r="B1300" s="63" t="s">
        <v>2573</v>
      </c>
      <c r="C1300" s="108" t="s">
        <v>2574</v>
      </c>
      <c r="D1300" s="47" t="s">
        <v>262</v>
      </c>
      <c r="E1300" s="49">
        <v>11</v>
      </c>
      <c r="F1300" s="50">
        <v>223313</v>
      </c>
      <c r="G1300" s="51">
        <f t="shared" si="60"/>
        <v>2456443</v>
      </c>
      <c r="H1300" s="128"/>
      <c r="I1300" s="1"/>
    </row>
    <row r="1301" spans="2:9" hidden="1" x14ac:dyDescent="0.2">
      <c r="B1301" s="63" t="s">
        <v>2575</v>
      </c>
      <c r="C1301" s="106" t="s">
        <v>2576</v>
      </c>
      <c r="D1301" s="107" t="s">
        <v>9</v>
      </c>
      <c r="E1301" s="49"/>
      <c r="F1301" s="50">
        <v>223313</v>
      </c>
      <c r="G1301" s="51">
        <f t="shared" si="60"/>
        <v>0</v>
      </c>
      <c r="H1301" s="128"/>
      <c r="I1301" s="1"/>
    </row>
    <row r="1302" spans="2:9" ht="24" x14ac:dyDescent="0.2">
      <c r="B1302" s="63" t="s">
        <v>2577</v>
      </c>
      <c r="C1302" s="108" t="s">
        <v>2578</v>
      </c>
      <c r="D1302" s="47" t="s">
        <v>262</v>
      </c>
      <c r="E1302" s="49">
        <v>91</v>
      </c>
      <c r="F1302" s="50">
        <v>126995</v>
      </c>
      <c r="G1302" s="51">
        <f t="shared" si="60"/>
        <v>11556545</v>
      </c>
      <c r="H1302" s="128"/>
      <c r="I1302" s="1"/>
    </row>
    <row r="1303" spans="2:9" x14ac:dyDescent="0.2">
      <c r="B1303" s="63" t="s">
        <v>2579</v>
      </c>
      <c r="C1303" s="108" t="s">
        <v>2580</v>
      </c>
      <c r="D1303" s="47" t="s">
        <v>262</v>
      </c>
      <c r="E1303" s="49">
        <v>170</v>
      </c>
      <c r="F1303" s="50">
        <v>53651</v>
      </c>
      <c r="G1303" s="51">
        <f t="shared" si="60"/>
        <v>9120670</v>
      </c>
      <c r="H1303" s="128"/>
      <c r="I1303" s="1"/>
    </row>
    <row r="1304" spans="2:9" x14ac:dyDescent="0.2">
      <c r="B1304" s="63" t="s">
        <v>2581</v>
      </c>
      <c r="C1304" s="108" t="s">
        <v>2582</v>
      </c>
      <c r="D1304" s="47" t="s">
        <v>262</v>
      </c>
      <c r="E1304" s="49">
        <v>85</v>
      </c>
      <c r="F1304" s="50">
        <v>158686</v>
      </c>
      <c r="G1304" s="51">
        <f t="shared" si="60"/>
        <v>13488310</v>
      </c>
      <c r="H1304" s="128"/>
      <c r="I1304" s="1"/>
    </row>
    <row r="1305" spans="2:9" x14ac:dyDescent="0.2">
      <c r="B1305" s="63" t="s">
        <v>2583</v>
      </c>
      <c r="C1305" s="108" t="s">
        <v>2584</v>
      </c>
      <c r="D1305" s="47" t="s">
        <v>262</v>
      </c>
      <c r="E1305" s="49">
        <v>597</v>
      </c>
      <c r="F1305" s="50">
        <v>217540</v>
      </c>
      <c r="G1305" s="51">
        <f t="shared" si="60"/>
        <v>129871380</v>
      </c>
      <c r="H1305" s="128"/>
      <c r="I1305" s="1"/>
    </row>
    <row r="1306" spans="2:9" ht="24" x14ac:dyDescent="0.2">
      <c r="B1306" s="63" t="s">
        <v>2585</v>
      </c>
      <c r="C1306" s="108" t="s">
        <v>2586</v>
      </c>
      <c r="D1306" s="47" t="s">
        <v>262</v>
      </c>
      <c r="E1306" s="49">
        <v>28</v>
      </c>
      <c r="F1306" s="50">
        <v>55875</v>
      </c>
      <c r="G1306" s="51">
        <f t="shared" si="60"/>
        <v>1564500</v>
      </c>
      <c r="H1306" s="128"/>
      <c r="I1306" s="1"/>
    </row>
    <row r="1307" spans="2:9" ht="24" x14ac:dyDescent="0.2">
      <c r="B1307" s="63" t="s">
        <v>2587</v>
      </c>
      <c r="C1307" s="108" t="s">
        <v>2588</v>
      </c>
      <c r="D1307" s="47" t="s">
        <v>262</v>
      </c>
      <c r="E1307" s="49">
        <v>27</v>
      </c>
      <c r="F1307" s="50">
        <v>62612</v>
      </c>
      <c r="G1307" s="51">
        <f t="shared" si="60"/>
        <v>1690524</v>
      </c>
      <c r="H1307" s="128"/>
      <c r="I1307" s="1"/>
    </row>
    <row r="1308" spans="2:9" x14ac:dyDescent="0.2">
      <c r="B1308" s="63" t="s">
        <v>2589</v>
      </c>
      <c r="C1308" s="108" t="s">
        <v>2590</v>
      </c>
      <c r="D1308" s="47" t="s">
        <v>262</v>
      </c>
      <c r="E1308" s="49">
        <v>439</v>
      </c>
      <c r="F1308" s="50">
        <v>104539</v>
      </c>
      <c r="G1308" s="51">
        <f t="shared" si="60"/>
        <v>45892621</v>
      </c>
      <c r="H1308" s="128"/>
      <c r="I1308" s="1"/>
    </row>
    <row r="1309" spans="2:9" x14ac:dyDescent="0.2">
      <c r="B1309" s="63" t="s">
        <v>2591</v>
      </c>
      <c r="C1309" s="108" t="s">
        <v>2592</v>
      </c>
      <c r="D1309" s="47" t="s">
        <v>262</v>
      </c>
      <c r="E1309" s="49">
        <v>46</v>
      </c>
      <c r="F1309" s="50">
        <v>140032</v>
      </c>
      <c r="G1309" s="51">
        <f t="shared" si="60"/>
        <v>6441472</v>
      </c>
      <c r="H1309" s="128"/>
      <c r="I1309" s="1"/>
    </row>
    <row r="1310" spans="2:9" x14ac:dyDescent="0.2">
      <c r="B1310" s="63" t="s">
        <v>2593</v>
      </c>
      <c r="C1310" s="108" t="s">
        <v>2594</v>
      </c>
      <c r="D1310" s="47" t="s">
        <v>262</v>
      </c>
      <c r="E1310" s="49">
        <v>22</v>
      </c>
      <c r="F1310" s="50">
        <v>809528</v>
      </c>
      <c r="G1310" s="51">
        <f t="shared" si="60"/>
        <v>17809616</v>
      </c>
      <c r="H1310" s="128"/>
      <c r="I1310" s="1"/>
    </row>
    <row r="1311" spans="2:9" x14ac:dyDescent="0.2">
      <c r="B1311" s="63" t="s">
        <v>2595</v>
      </c>
      <c r="C1311" s="108" t="s">
        <v>2596</v>
      </c>
      <c r="D1311" s="47" t="s">
        <v>262</v>
      </c>
      <c r="E1311" s="49">
        <v>22</v>
      </c>
      <c r="F1311" s="50">
        <v>54557</v>
      </c>
      <c r="G1311" s="51">
        <f t="shared" si="60"/>
        <v>1200254</v>
      </c>
      <c r="H1311" s="128"/>
      <c r="I1311" s="1"/>
    </row>
    <row r="1312" spans="2:9" x14ac:dyDescent="0.2">
      <c r="B1312" s="63" t="s">
        <v>2597</v>
      </c>
      <c r="C1312" s="108" t="s">
        <v>2598</v>
      </c>
      <c r="D1312" s="47" t="s">
        <v>262</v>
      </c>
      <c r="E1312" s="49">
        <v>2</v>
      </c>
      <c r="F1312" s="50">
        <v>58179</v>
      </c>
      <c r="G1312" s="51">
        <f t="shared" si="60"/>
        <v>116358</v>
      </c>
      <c r="H1312" s="128"/>
      <c r="I1312" s="1"/>
    </row>
    <row r="1313" spans="2:9" x14ac:dyDescent="0.2">
      <c r="B1313" s="63" t="s">
        <v>2599</v>
      </c>
      <c r="C1313" s="108" t="s">
        <v>2600</v>
      </c>
      <c r="D1313" s="47" t="s">
        <v>262</v>
      </c>
      <c r="E1313" s="49">
        <v>7</v>
      </c>
      <c r="F1313" s="50">
        <v>404065</v>
      </c>
      <c r="G1313" s="51">
        <f t="shared" si="60"/>
        <v>2828455</v>
      </c>
      <c r="H1313" s="128"/>
      <c r="I1313" s="1"/>
    </row>
    <row r="1314" spans="2:9" x14ac:dyDescent="0.2">
      <c r="B1314" s="63" t="s">
        <v>2601</v>
      </c>
      <c r="C1314" s="108" t="s">
        <v>2602</v>
      </c>
      <c r="D1314" s="47" t="s">
        <v>262</v>
      </c>
      <c r="E1314" s="49">
        <v>4</v>
      </c>
      <c r="F1314" s="50">
        <v>73390</v>
      </c>
      <c r="G1314" s="51">
        <f t="shared" si="60"/>
        <v>293560</v>
      </c>
      <c r="H1314" s="128"/>
      <c r="I1314" s="1"/>
    </row>
    <row r="1315" spans="2:9" x14ac:dyDescent="0.2">
      <c r="B1315" s="63" t="s">
        <v>2603</v>
      </c>
      <c r="C1315" s="108" t="s">
        <v>2604</v>
      </c>
      <c r="D1315" s="47" t="s">
        <v>262</v>
      </c>
      <c r="E1315" s="49">
        <v>11</v>
      </c>
      <c r="F1315" s="50">
        <v>145103</v>
      </c>
      <c r="G1315" s="51">
        <f t="shared" si="60"/>
        <v>1596133</v>
      </c>
      <c r="H1315" s="128"/>
      <c r="I1315" s="1"/>
    </row>
    <row r="1316" spans="2:9" x14ac:dyDescent="0.2">
      <c r="B1316" s="63" t="s">
        <v>2605</v>
      </c>
      <c r="C1316" s="108" t="s">
        <v>2606</v>
      </c>
      <c r="D1316" s="47" t="s">
        <v>262</v>
      </c>
      <c r="E1316" s="49">
        <v>12</v>
      </c>
      <c r="F1316" s="50">
        <v>376717</v>
      </c>
      <c r="G1316" s="51">
        <f t="shared" si="60"/>
        <v>4520604</v>
      </c>
      <c r="H1316" s="128"/>
      <c r="I1316" s="1"/>
    </row>
    <row r="1317" spans="2:9" ht="24" x14ac:dyDescent="0.2">
      <c r="B1317" s="63" t="s">
        <v>2607</v>
      </c>
      <c r="C1317" s="108" t="s">
        <v>2608</v>
      </c>
      <c r="D1317" s="47" t="s">
        <v>262</v>
      </c>
      <c r="E1317" s="49">
        <v>13</v>
      </c>
      <c r="F1317" s="50">
        <v>80131</v>
      </c>
      <c r="G1317" s="51">
        <f t="shared" si="60"/>
        <v>1041703</v>
      </c>
      <c r="H1317" s="128"/>
      <c r="I1317" s="1"/>
    </row>
    <row r="1318" spans="2:9" x14ac:dyDescent="0.2">
      <c r="B1318" s="63" t="s">
        <v>2609</v>
      </c>
      <c r="C1318" s="108" t="s">
        <v>2610</v>
      </c>
      <c r="D1318" s="47" t="s">
        <v>262</v>
      </c>
      <c r="E1318" s="49">
        <v>4</v>
      </c>
      <c r="F1318" s="50">
        <v>1845861</v>
      </c>
      <c r="G1318" s="51">
        <f t="shared" si="60"/>
        <v>7383444</v>
      </c>
      <c r="H1318" s="128"/>
      <c r="I1318" s="1"/>
    </row>
    <row r="1319" spans="2:9" x14ac:dyDescent="0.2">
      <c r="B1319" s="63" t="s">
        <v>2611</v>
      </c>
      <c r="C1319" s="108" t="s">
        <v>2612</v>
      </c>
      <c r="D1319" s="47" t="s">
        <v>262</v>
      </c>
      <c r="E1319" s="49">
        <v>2</v>
      </c>
      <c r="F1319" s="50">
        <v>1592332</v>
      </c>
      <c r="G1319" s="51">
        <f t="shared" si="60"/>
        <v>3184664</v>
      </c>
      <c r="H1319" s="128"/>
      <c r="I1319" s="1"/>
    </row>
    <row r="1320" spans="2:9" x14ac:dyDescent="0.2">
      <c r="B1320" s="63" t="s">
        <v>2613</v>
      </c>
      <c r="C1320" s="108" t="s">
        <v>2614</v>
      </c>
      <c r="D1320" s="47" t="s">
        <v>262</v>
      </c>
      <c r="E1320" s="49">
        <v>2</v>
      </c>
      <c r="F1320" s="50">
        <v>1207141</v>
      </c>
      <c r="G1320" s="51">
        <f t="shared" si="60"/>
        <v>2414282</v>
      </c>
      <c r="H1320" s="128"/>
      <c r="I1320" s="1"/>
    </row>
    <row r="1321" spans="2:9" x14ac:dyDescent="0.2">
      <c r="B1321" s="63" t="s">
        <v>2615</v>
      </c>
      <c r="C1321" s="108" t="s">
        <v>2616</v>
      </c>
      <c r="D1321" s="47" t="s">
        <v>262</v>
      </c>
      <c r="E1321" s="49">
        <v>2</v>
      </c>
      <c r="F1321" s="50">
        <v>1321630</v>
      </c>
      <c r="G1321" s="51">
        <f t="shared" si="60"/>
        <v>2643260</v>
      </c>
      <c r="H1321" s="128"/>
      <c r="I1321" s="1"/>
    </row>
    <row r="1322" spans="2:9" ht="24" x14ac:dyDescent="0.2">
      <c r="B1322" s="63" t="s">
        <v>2617</v>
      </c>
      <c r="C1322" s="108" t="s">
        <v>2618</v>
      </c>
      <c r="D1322" s="47" t="s">
        <v>262</v>
      </c>
      <c r="E1322" s="49">
        <v>6</v>
      </c>
      <c r="F1322" s="50">
        <v>473313</v>
      </c>
      <c r="G1322" s="51">
        <f t="shared" si="60"/>
        <v>2839878</v>
      </c>
      <c r="H1322" s="128"/>
      <c r="I1322" s="1"/>
    </row>
    <row r="1323" spans="2:9" ht="24" x14ac:dyDescent="0.2">
      <c r="B1323" s="63" t="s">
        <v>2619</v>
      </c>
      <c r="C1323" s="108" t="s">
        <v>2620</v>
      </c>
      <c r="D1323" s="47" t="s">
        <v>262</v>
      </c>
      <c r="E1323" s="49">
        <v>11</v>
      </c>
      <c r="F1323" s="50">
        <v>596412</v>
      </c>
      <c r="G1323" s="51">
        <f t="shared" si="60"/>
        <v>6560532</v>
      </c>
      <c r="H1323" s="128"/>
      <c r="I1323" s="1"/>
    </row>
    <row r="1324" spans="2:9" x14ac:dyDescent="0.2">
      <c r="B1324" s="63" t="s">
        <v>2621</v>
      </c>
      <c r="C1324" s="108" t="s">
        <v>2622</v>
      </c>
      <c r="D1324" s="47" t="s">
        <v>262</v>
      </c>
      <c r="E1324" s="49">
        <v>20</v>
      </c>
      <c r="F1324" s="50">
        <v>307853</v>
      </c>
      <c r="G1324" s="51">
        <f t="shared" si="60"/>
        <v>6157060</v>
      </c>
      <c r="H1324" s="128"/>
      <c r="I1324" s="1"/>
    </row>
    <row r="1325" spans="2:9" hidden="1" x14ac:dyDescent="0.2">
      <c r="B1325" s="84" t="s">
        <v>2623</v>
      </c>
      <c r="C1325" s="149" t="s">
        <v>2624</v>
      </c>
      <c r="D1325" s="85"/>
      <c r="E1325" s="49"/>
      <c r="F1325" s="50">
        <v>0</v>
      </c>
      <c r="G1325" s="51">
        <f t="shared" si="60"/>
        <v>0</v>
      </c>
      <c r="H1325" s="128"/>
      <c r="I1325" s="1"/>
    </row>
    <row r="1326" spans="2:9" hidden="1" x14ac:dyDescent="0.2">
      <c r="B1326" s="63" t="s">
        <v>2625</v>
      </c>
      <c r="C1326" s="48" t="s">
        <v>2626</v>
      </c>
      <c r="D1326" s="47" t="s">
        <v>9</v>
      </c>
      <c r="E1326" s="49"/>
      <c r="F1326" s="50">
        <v>167586</v>
      </c>
      <c r="G1326" s="51">
        <f t="shared" si="60"/>
        <v>0</v>
      </c>
      <c r="H1326" s="128"/>
      <c r="I1326" s="1"/>
    </row>
    <row r="1327" spans="2:9" ht="48" hidden="1" x14ac:dyDescent="0.2">
      <c r="B1327" s="63" t="s">
        <v>2627</v>
      </c>
      <c r="C1327" s="106" t="s">
        <v>2628</v>
      </c>
      <c r="D1327" s="107" t="s">
        <v>9</v>
      </c>
      <c r="E1327" s="49"/>
      <c r="F1327" s="50">
        <v>228083</v>
      </c>
      <c r="G1327" s="51">
        <f t="shared" si="60"/>
        <v>0</v>
      </c>
      <c r="H1327" s="128"/>
      <c r="I1327" s="1"/>
    </row>
    <row r="1328" spans="2:9" ht="24" hidden="1" x14ac:dyDescent="0.2">
      <c r="B1328" s="63" t="s">
        <v>2629</v>
      </c>
      <c r="C1328" s="106" t="s">
        <v>2630</v>
      </c>
      <c r="D1328" s="107" t="s">
        <v>9</v>
      </c>
      <c r="E1328" s="49"/>
      <c r="F1328" s="50">
        <v>1951226</v>
      </c>
      <c r="G1328" s="51">
        <f t="shared" si="60"/>
        <v>0</v>
      </c>
      <c r="H1328" s="128"/>
      <c r="I1328" s="1"/>
    </row>
    <row r="1329" spans="2:9" ht="24" hidden="1" x14ac:dyDescent="0.2">
      <c r="B1329" s="63" t="s">
        <v>2631</v>
      </c>
      <c r="C1329" s="106" t="s">
        <v>2632</v>
      </c>
      <c r="D1329" s="107" t="s">
        <v>9</v>
      </c>
      <c r="E1329" s="49"/>
      <c r="F1329" s="50">
        <v>98405</v>
      </c>
      <c r="G1329" s="51">
        <f t="shared" si="60"/>
        <v>0</v>
      </c>
      <c r="H1329" s="128"/>
      <c r="I1329" s="1"/>
    </row>
    <row r="1330" spans="2:9" ht="60" hidden="1" x14ac:dyDescent="0.2">
      <c r="B1330" s="63" t="s">
        <v>2633</v>
      </c>
      <c r="C1330" s="106" t="s">
        <v>2634</v>
      </c>
      <c r="D1330" s="107" t="s">
        <v>9</v>
      </c>
      <c r="E1330" s="49"/>
      <c r="F1330" s="50">
        <v>101561</v>
      </c>
      <c r="G1330" s="51">
        <f t="shared" si="60"/>
        <v>0</v>
      </c>
      <c r="H1330" s="128"/>
      <c r="I1330" s="1"/>
    </row>
    <row r="1331" spans="2:9" x14ac:dyDescent="0.2">
      <c r="B1331" s="63" t="s">
        <v>2635</v>
      </c>
      <c r="C1331" s="150" t="s">
        <v>2636</v>
      </c>
      <c r="D1331" s="47" t="s">
        <v>262</v>
      </c>
      <c r="E1331" s="49">
        <v>309</v>
      </c>
      <c r="F1331" s="50">
        <v>164532</v>
      </c>
      <c r="G1331" s="51">
        <f t="shared" si="60"/>
        <v>50840388</v>
      </c>
      <c r="H1331" s="128"/>
      <c r="I1331" s="1"/>
    </row>
    <row r="1332" spans="2:9" hidden="1" x14ac:dyDescent="0.2">
      <c r="B1332" s="63" t="s">
        <v>2637</v>
      </c>
      <c r="C1332" s="106" t="s">
        <v>2638</v>
      </c>
      <c r="D1332" s="107" t="s">
        <v>9</v>
      </c>
      <c r="E1332" s="49"/>
      <c r="F1332" s="50">
        <v>105671</v>
      </c>
      <c r="G1332" s="51">
        <f t="shared" si="60"/>
        <v>0</v>
      </c>
      <c r="H1332" s="128"/>
      <c r="I1332" s="1"/>
    </row>
    <row r="1333" spans="2:9" ht="24" x14ac:dyDescent="0.2">
      <c r="B1333" s="63" t="s">
        <v>2639</v>
      </c>
      <c r="C1333" s="108" t="s">
        <v>2640</v>
      </c>
      <c r="D1333" s="47" t="s">
        <v>262</v>
      </c>
      <c r="E1333" s="49">
        <v>15</v>
      </c>
      <c r="F1333" s="50">
        <v>1207141</v>
      </c>
      <c r="G1333" s="51">
        <f t="shared" si="60"/>
        <v>18107115</v>
      </c>
      <c r="H1333" s="128"/>
      <c r="I1333" s="1"/>
    </row>
    <row r="1334" spans="2:9" x14ac:dyDescent="0.2">
      <c r="B1334" s="63" t="s">
        <v>2641</v>
      </c>
      <c r="C1334" s="108" t="s">
        <v>2642</v>
      </c>
      <c r="D1334" s="47" t="s">
        <v>262</v>
      </c>
      <c r="E1334" s="49">
        <v>1</v>
      </c>
      <c r="F1334" s="50">
        <v>1321630</v>
      </c>
      <c r="G1334" s="51">
        <f t="shared" si="60"/>
        <v>1321630</v>
      </c>
      <c r="H1334" s="128"/>
      <c r="I1334" s="1"/>
    </row>
    <row r="1335" spans="2:9" x14ac:dyDescent="0.2">
      <c r="B1335" s="35">
        <v>15</v>
      </c>
      <c r="C1335" s="36" t="s">
        <v>2643</v>
      </c>
      <c r="D1335" s="36"/>
      <c r="E1335" s="37">
        <v>0</v>
      </c>
      <c r="F1335" s="38"/>
      <c r="G1335" s="39"/>
      <c r="H1335" s="128"/>
    </row>
    <row r="1336" spans="2:9" x14ac:dyDescent="0.2">
      <c r="B1336" s="41" t="s">
        <v>2644</v>
      </c>
      <c r="C1336" s="42" t="s">
        <v>2645</v>
      </c>
      <c r="D1336" s="43"/>
      <c r="E1336" s="44">
        <v>0</v>
      </c>
      <c r="F1336" s="54"/>
      <c r="G1336" s="55"/>
      <c r="H1336" s="128"/>
      <c r="I1336" s="1"/>
    </row>
    <row r="1337" spans="2:9" hidden="1" x14ac:dyDescent="0.2">
      <c r="B1337" s="63" t="s">
        <v>2646</v>
      </c>
      <c r="C1337" s="77" t="s">
        <v>2647</v>
      </c>
      <c r="D1337" s="47" t="s">
        <v>9</v>
      </c>
      <c r="E1337" s="49"/>
      <c r="F1337" s="50">
        <v>246300</v>
      </c>
      <c r="G1337" s="51">
        <f t="shared" ref="G1337:G1379" si="61">+ROUND(F1337*E1337,0)</f>
        <v>0</v>
      </c>
      <c r="H1337" s="128"/>
      <c r="I1337" s="1"/>
    </row>
    <row r="1338" spans="2:9" ht="24" x14ac:dyDescent="0.2">
      <c r="B1338" s="63" t="s">
        <v>2648</v>
      </c>
      <c r="C1338" s="48" t="s">
        <v>2649</v>
      </c>
      <c r="D1338" s="47" t="s">
        <v>262</v>
      </c>
      <c r="E1338" s="49">
        <v>99</v>
      </c>
      <c r="F1338" s="50">
        <v>369367</v>
      </c>
      <c r="G1338" s="51">
        <f t="shared" si="61"/>
        <v>36567333</v>
      </c>
      <c r="H1338" s="128"/>
      <c r="I1338" s="1"/>
    </row>
    <row r="1339" spans="2:9" ht="24" hidden="1" x14ac:dyDescent="0.2">
      <c r="B1339" s="63" t="s">
        <v>2650</v>
      </c>
      <c r="C1339" s="151" t="s">
        <v>2651</v>
      </c>
      <c r="D1339" s="93" t="s">
        <v>9</v>
      </c>
      <c r="E1339" s="49"/>
      <c r="F1339" s="50">
        <v>714544</v>
      </c>
      <c r="G1339" s="51">
        <f t="shared" si="61"/>
        <v>0</v>
      </c>
      <c r="H1339" s="128"/>
      <c r="I1339" s="1"/>
    </row>
    <row r="1340" spans="2:9" ht="24" x14ac:dyDescent="0.2">
      <c r="B1340" s="63" t="s">
        <v>2652</v>
      </c>
      <c r="C1340" s="151" t="s">
        <v>2653</v>
      </c>
      <c r="D1340" s="93" t="s">
        <v>262</v>
      </c>
      <c r="E1340" s="49">
        <v>24</v>
      </c>
      <c r="F1340" s="50">
        <v>658155</v>
      </c>
      <c r="G1340" s="51">
        <f t="shared" si="61"/>
        <v>15795720</v>
      </c>
      <c r="H1340" s="128"/>
      <c r="I1340" s="1"/>
    </row>
    <row r="1341" spans="2:9" ht="24" hidden="1" x14ac:dyDescent="0.2">
      <c r="B1341" s="63" t="s">
        <v>2654</v>
      </c>
      <c r="C1341" s="106" t="s">
        <v>2655</v>
      </c>
      <c r="D1341" s="107" t="s">
        <v>9</v>
      </c>
      <c r="E1341" s="49"/>
      <c r="F1341" s="50">
        <v>529327</v>
      </c>
      <c r="G1341" s="51">
        <f t="shared" si="61"/>
        <v>0</v>
      </c>
      <c r="H1341" s="128"/>
      <c r="I1341" s="1"/>
    </row>
    <row r="1342" spans="2:9" ht="36" x14ac:dyDescent="0.2">
      <c r="B1342" s="63" t="s">
        <v>2656</v>
      </c>
      <c r="C1342" s="48" t="s">
        <v>2657</v>
      </c>
      <c r="D1342" s="47" t="s">
        <v>262</v>
      </c>
      <c r="E1342" s="49">
        <v>5</v>
      </c>
      <c r="F1342" s="50">
        <v>952945</v>
      </c>
      <c r="G1342" s="51">
        <f t="shared" si="61"/>
        <v>4764725</v>
      </c>
      <c r="H1342" s="128"/>
      <c r="I1342" s="1"/>
    </row>
    <row r="1343" spans="2:9" hidden="1" x14ac:dyDescent="0.2">
      <c r="B1343" s="63" t="s">
        <v>2658</v>
      </c>
      <c r="C1343" s="48" t="s">
        <v>2659</v>
      </c>
      <c r="D1343" s="93" t="s">
        <v>9</v>
      </c>
      <c r="E1343" s="49"/>
      <c r="F1343" s="50">
        <v>631262</v>
      </c>
      <c r="G1343" s="51">
        <f t="shared" si="61"/>
        <v>0</v>
      </c>
      <c r="H1343" s="128"/>
      <c r="I1343" s="1"/>
    </row>
    <row r="1344" spans="2:9" ht="36" x14ac:dyDescent="0.2">
      <c r="B1344" s="63" t="s">
        <v>2660</v>
      </c>
      <c r="C1344" s="151" t="s">
        <v>2661</v>
      </c>
      <c r="D1344" s="47" t="s">
        <v>262</v>
      </c>
      <c r="E1344" s="49">
        <v>79</v>
      </c>
      <c r="F1344" s="50">
        <v>1088008</v>
      </c>
      <c r="G1344" s="51">
        <f t="shared" si="61"/>
        <v>85952632</v>
      </c>
      <c r="H1344" s="128"/>
      <c r="I1344" s="1"/>
    </row>
    <row r="1345" spans="2:9" hidden="1" x14ac:dyDescent="0.2">
      <c r="B1345" s="63" t="s">
        <v>2662</v>
      </c>
      <c r="C1345" s="151" t="s">
        <v>2663</v>
      </c>
      <c r="D1345" s="47" t="s">
        <v>9</v>
      </c>
      <c r="E1345" s="76"/>
      <c r="F1345" s="50">
        <v>448349</v>
      </c>
      <c r="G1345" s="51">
        <f t="shared" si="61"/>
        <v>0</v>
      </c>
      <c r="H1345" s="128"/>
      <c r="I1345" s="1"/>
    </row>
    <row r="1346" spans="2:9" hidden="1" x14ac:dyDescent="0.2">
      <c r="B1346" s="63" t="s">
        <v>2664</v>
      </c>
      <c r="C1346" s="151" t="s">
        <v>2665</v>
      </c>
      <c r="D1346" s="47" t="s">
        <v>9</v>
      </c>
      <c r="E1346" s="49"/>
      <c r="F1346" s="50">
        <v>448349</v>
      </c>
      <c r="G1346" s="51">
        <f t="shared" si="61"/>
        <v>0</v>
      </c>
      <c r="H1346" s="128"/>
      <c r="I1346" s="1"/>
    </row>
    <row r="1347" spans="2:9" ht="24" x14ac:dyDescent="0.2">
      <c r="B1347" s="63" t="s">
        <v>2666</v>
      </c>
      <c r="C1347" s="77" t="s">
        <v>2667</v>
      </c>
      <c r="D1347" s="47" t="s">
        <v>262</v>
      </c>
      <c r="E1347" s="49">
        <v>12</v>
      </c>
      <c r="F1347" s="50">
        <v>832305</v>
      </c>
      <c r="G1347" s="51">
        <f t="shared" si="61"/>
        <v>9987660</v>
      </c>
      <c r="H1347" s="128"/>
      <c r="I1347" s="1"/>
    </row>
    <row r="1348" spans="2:9" ht="24" x14ac:dyDescent="0.2">
      <c r="B1348" s="63" t="s">
        <v>2668</v>
      </c>
      <c r="C1348" s="48" t="s">
        <v>2669</v>
      </c>
      <c r="D1348" s="47" t="s">
        <v>262</v>
      </c>
      <c r="E1348" s="49">
        <v>99</v>
      </c>
      <c r="F1348" s="50">
        <v>323095</v>
      </c>
      <c r="G1348" s="51">
        <f t="shared" si="61"/>
        <v>31986405</v>
      </c>
      <c r="H1348" s="128"/>
      <c r="I1348" s="1"/>
    </row>
    <row r="1349" spans="2:9" x14ac:dyDescent="0.2">
      <c r="B1349" s="63" t="s">
        <v>2670</v>
      </c>
      <c r="C1349" s="77" t="s">
        <v>2671</v>
      </c>
      <c r="D1349" s="47" t="s">
        <v>262</v>
      </c>
      <c r="E1349" s="49">
        <v>1</v>
      </c>
      <c r="F1349" s="50">
        <v>216149</v>
      </c>
      <c r="G1349" s="51">
        <f t="shared" si="61"/>
        <v>216149</v>
      </c>
      <c r="H1349" s="128"/>
      <c r="I1349" s="1"/>
    </row>
    <row r="1350" spans="2:9" ht="24" hidden="1" x14ac:dyDescent="0.2">
      <c r="B1350" s="63" t="s">
        <v>2672</v>
      </c>
      <c r="C1350" s="48" t="s">
        <v>2673</v>
      </c>
      <c r="D1350" s="47" t="s">
        <v>9</v>
      </c>
      <c r="E1350" s="49"/>
      <c r="F1350" s="50">
        <v>239775</v>
      </c>
      <c r="G1350" s="51">
        <f t="shared" si="61"/>
        <v>0</v>
      </c>
      <c r="H1350" s="128"/>
      <c r="I1350" s="1"/>
    </row>
    <row r="1351" spans="2:9" x14ac:dyDescent="0.2">
      <c r="B1351" s="63" t="s">
        <v>2674</v>
      </c>
      <c r="C1351" s="48" t="s">
        <v>2675</v>
      </c>
      <c r="D1351" s="47" t="s">
        <v>9</v>
      </c>
      <c r="E1351" s="49">
        <v>23</v>
      </c>
      <c r="F1351" s="50">
        <v>79917</v>
      </c>
      <c r="G1351" s="51">
        <f t="shared" si="61"/>
        <v>1838091</v>
      </c>
      <c r="H1351" s="128"/>
      <c r="I1351" s="1"/>
    </row>
    <row r="1352" spans="2:9" ht="24" hidden="1" x14ac:dyDescent="0.2">
      <c r="B1352" s="63" t="s">
        <v>2676</v>
      </c>
      <c r="C1352" s="48" t="s">
        <v>2677</v>
      </c>
      <c r="D1352" s="47" t="s">
        <v>9</v>
      </c>
      <c r="E1352" s="49"/>
      <c r="F1352" s="50">
        <v>382005</v>
      </c>
      <c r="G1352" s="51">
        <f t="shared" si="61"/>
        <v>0</v>
      </c>
      <c r="H1352" s="128"/>
      <c r="I1352" s="1"/>
    </row>
    <row r="1353" spans="2:9" ht="24" hidden="1" x14ac:dyDescent="0.2">
      <c r="B1353" s="63" t="s">
        <v>2678</v>
      </c>
      <c r="C1353" s="48" t="s">
        <v>2679</v>
      </c>
      <c r="D1353" s="47" t="s">
        <v>9</v>
      </c>
      <c r="E1353" s="49"/>
      <c r="F1353" s="50">
        <v>217431</v>
      </c>
      <c r="G1353" s="51">
        <f t="shared" si="61"/>
        <v>0</v>
      </c>
      <c r="H1353" s="128"/>
      <c r="I1353" s="1"/>
    </row>
    <row r="1354" spans="2:9" hidden="1" x14ac:dyDescent="0.2">
      <c r="B1354" s="63" t="s">
        <v>2680</v>
      </c>
      <c r="C1354" s="48" t="s">
        <v>2681</v>
      </c>
      <c r="D1354" s="47" t="s">
        <v>9</v>
      </c>
      <c r="E1354" s="49"/>
      <c r="F1354" s="50">
        <v>1481573</v>
      </c>
      <c r="G1354" s="51">
        <f t="shared" si="61"/>
        <v>0</v>
      </c>
      <c r="H1354" s="128"/>
      <c r="I1354" s="1"/>
    </row>
    <row r="1355" spans="2:9" x14ac:dyDescent="0.2">
      <c r="B1355" s="63" t="s">
        <v>2682</v>
      </c>
      <c r="C1355" s="48" t="s">
        <v>2683</v>
      </c>
      <c r="D1355" s="47" t="s">
        <v>9</v>
      </c>
      <c r="E1355" s="49">
        <v>3</v>
      </c>
      <c r="F1355" s="50">
        <v>1219266</v>
      </c>
      <c r="G1355" s="51">
        <f t="shared" si="61"/>
        <v>3657798</v>
      </c>
      <c r="H1355" s="128"/>
      <c r="I1355" s="1"/>
    </row>
    <row r="1356" spans="2:9" hidden="1" x14ac:dyDescent="0.2">
      <c r="B1356" s="84" t="s">
        <v>2684</v>
      </c>
      <c r="C1356" s="60" t="s">
        <v>2685</v>
      </c>
      <c r="D1356" s="85"/>
      <c r="E1356" s="49"/>
      <c r="F1356" s="50">
        <v>0</v>
      </c>
      <c r="G1356" s="51">
        <f t="shared" si="61"/>
        <v>0</v>
      </c>
      <c r="H1356" s="128"/>
      <c r="I1356" s="1"/>
    </row>
    <row r="1357" spans="2:9" ht="24" hidden="1" x14ac:dyDescent="0.2">
      <c r="B1357" s="63" t="s">
        <v>2686</v>
      </c>
      <c r="C1357" s="70" t="s">
        <v>2687</v>
      </c>
      <c r="D1357" s="71" t="s">
        <v>1793</v>
      </c>
      <c r="E1357" s="49"/>
      <c r="F1357" s="50">
        <v>203251</v>
      </c>
      <c r="G1357" s="51">
        <f t="shared" si="61"/>
        <v>0</v>
      </c>
      <c r="H1357" s="128"/>
      <c r="I1357" s="1"/>
    </row>
    <row r="1358" spans="2:9" ht="24" hidden="1" x14ac:dyDescent="0.2">
      <c r="B1358" s="63" t="s">
        <v>2688</v>
      </c>
      <c r="C1358" s="70" t="s">
        <v>2689</v>
      </c>
      <c r="D1358" s="71" t="s">
        <v>9</v>
      </c>
      <c r="E1358" s="49"/>
      <c r="F1358" s="50">
        <v>321165</v>
      </c>
      <c r="G1358" s="51">
        <f t="shared" si="61"/>
        <v>0</v>
      </c>
      <c r="H1358" s="128"/>
      <c r="I1358" s="1"/>
    </row>
    <row r="1359" spans="2:9" ht="24" x14ac:dyDescent="0.2">
      <c r="B1359" s="63" t="s">
        <v>2690</v>
      </c>
      <c r="C1359" s="48" t="s">
        <v>2691</v>
      </c>
      <c r="D1359" s="47" t="s">
        <v>262</v>
      </c>
      <c r="E1359" s="49">
        <v>5</v>
      </c>
      <c r="F1359" s="50">
        <v>558981</v>
      </c>
      <c r="G1359" s="51">
        <f t="shared" si="61"/>
        <v>2794905</v>
      </c>
      <c r="H1359" s="128"/>
      <c r="I1359" s="1"/>
    </row>
    <row r="1360" spans="2:9" ht="24" x14ac:dyDescent="0.2">
      <c r="B1360" s="63" t="s">
        <v>2692</v>
      </c>
      <c r="C1360" s="48" t="s">
        <v>2693</v>
      </c>
      <c r="D1360" s="47" t="s">
        <v>262</v>
      </c>
      <c r="E1360" s="49">
        <v>84</v>
      </c>
      <c r="F1360" s="50">
        <v>166418</v>
      </c>
      <c r="G1360" s="51">
        <f t="shared" si="61"/>
        <v>13979112</v>
      </c>
      <c r="H1360" s="128"/>
      <c r="I1360" s="1"/>
    </row>
    <row r="1361" spans="2:9" hidden="1" x14ac:dyDescent="0.2">
      <c r="B1361" s="63" t="s">
        <v>2694</v>
      </c>
      <c r="C1361" s="48" t="s">
        <v>2695</v>
      </c>
      <c r="D1361" s="47" t="s">
        <v>9</v>
      </c>
      <c r="E1361" s="49"/>
      <c r="F1361" s="50">
        <v>22085</v>
      </c>
      <c r="G1361" s="51">
        <f t="shared" si="61"/>
        <v>0</v>
      </c>
      <c r="H1361" s="128"/>
      <c r="I1361" s="1"/>
    </row>
    <row r="1362" spans="2:9" hidden="1" x14ac:dyDescent="0.2">
      <c r="B1362" s="63" t="s">
        <v>2696</v>
      </c>
      <c r="C1362" s="48" t="s">
        <v>2697</v>
      </c>
      <c r="D1362" s="47" t="s">
        <v>9</v>
      </c>
      <c r="E1362" s="49"/>
      <c r="F1362" s="50">
        <v>9463</v>
      </c>
      <c r="G1362" s="51">
        <f t="shared" si="61"/>
        <v>0</v>
      </c>
      <c r="H1362" s="128"/>
      <c r="I1362" s="1"/>
    </row>
    <row r="1363" spans="2:9" hidden="1" x14ac:dyDescent="0.2">
      <c r="B1363" s="63" t="s">
        <v>2698</v>
      </c>
      <c r="C1363" s="48" t="s">
        <v>2699</v>
      </c>
      <c r="D1363" s="47" t="s">
        <v>9</v>
      </c>
      <c r="E1363" s="49"/>
      <c r="F1363" s="50">
        <v>9282</v>
      </c>
      <c r="G1363" s="51">
        <f t="shared" si="61"/>
        <v>0</v>
      </c>
      <c r="H1363" s="128"/>
      <c r="I1363" s="1"/>
    </row>
    <row r="1364" spans="2:9" hidden="1" x14ac:dyDescent="0.2">
      <c r="B1364" s="63" t="s">
        <v>2700</v>
      </c>
      <c r="C1364" s="48" t="s">
        <v>2701</v>
      </c>
      <c r="D1364" s="47" t="s">
        <v>9</v>
      </c>
      <c r="E1364" s="49"/>
      <c r="F1364" s="50">
        <v>40888</v>
      </c>
      <c r="G1364" s="51">
        <f t="shared" si="61"/>
        <v>0</v>
      </c>
      <c r="H1364" s="128"/>
      <c r="I1364" s="1"/>
    </row>
    <row r="1365" spans="2:9" hidden="1" x14ac:dyDescent="0.2">
      <c r="B1365" s="63" t="s">
        <v>2702</v>
      </c>
      <c r="C1365" s="48" t="s">
        <v>2703</v>
      </c>
      <c r="D1365" s="47" t="s">
        <v>9</v>
      </c>
      <c r="E1365" s="49"/>
      <c r="F1365" s="50">
        <v>24672</v>
      </c>
      <c r="G1365" s="51">
        <f t="shared" si="61"/>
        <v>0</v>
      </c>
      <c r="H1365" s="128"/>
      <c r="I1365" s="1"/>
    </row>
    <row r="1366" spans="2:9" hidden="1" x14ac:dyDescent="0.2">
      <c r="B1366" s="63" t="s">
        <v>2704</v>
      </c>
      <c r="C1366" s="48" t="s">
        <v>2705</v>
      </c>
      <c r="D1366" s="47" t="s">
        <v>9</v>
      </c>
      <c r="E1366" s="49"/>
      <c r="F1366" s="50">
        <v>18589</v>
      </c>
      <c r="G1366" s="51">
        <f t="shared" si="61"/>
        <v>0</v>
      </c>
      <c r="H1366" s="128"/>
      <c r="I1366" s="1"/>
    </row>
    <row r="1367" spans="2:9" hidden="1" x14ac:dyDescent="0.2">
      <c r="B1367" s="63" t="s">
        <v>2706</v>
      </c>
      <c r="C1367" s="48" t="s">
        <v>2707</v>
      </c>
      <c r="D1367" s="47" t="s">
        <v>9</v>
      </c>
      <c r="E1367" s="49"/>
      <c r="F1367" s="50">
        <v>31837</v>
      </c>
      <c r="G1367" s="51">
        <f t="shared" si="61"/>
        <v>0</v>
      </c>
      <c r="H1367" s="128"/>
      <c r="I1367" s="1"/>
    </row>
    <row r="1368" spans="2:9" hidden="1" x14ac:dyDescent="0.2">
      <c r="B1368" s="63" t="s">
        <v>2708</v>
      </c>
      <c r="C1368" s="48" t="s">
        <v>2709</v>
      </c>
      <c r="D1368" s="47" t="s">
        <v>9</v>
      </c>
      <c r="E1368" s="49"/>
      <c r="F1368" s="50">
        <v>24624</v>
      </c>
      <c r="G1368" s="51">
        <f t="shared" si="61"/>
        <v>0</v>
      </c>
      <c r="H1368" s="128"/>
      <c r="I1368" s="1"/>
    </row>
    <row r="1369" spans="2:9" hidden="1" x14ac:dyDescent="0.2">
      <c r="B1369" s="63" t="s">
        <v>2710</v>
      </c>
      <c r="C1369" s="48" t="s">
        <v>2711</v>
      </c>
      <c r="D1369" s="47" t="s">
        <v>9</v>
      </c>
      <c r="E1369" s="49"/>
      <c r="F1369" s="50">
        <v>41436</v>
      </c>
      <c r="G1369" s="51">
        <f t="shared" si="61"/>
        <v>0</v>
      </c>
      <c r="H1369" s="128"/>
      <c r="I1369" s="1"/>
    </row>
    <row r="1370" spans="2:9" hidden="1" x14ac:dyDescent="0.2">
      <c r="B1370" s="84" t="s">
        <v>2712</v>
      </c>
      <c r="C1370" s="60" t="s">
        <v>2713</v>
      </c>
      <c r="D1370" s="85"/>
      <c r="E1370" s="49"/>
      <c r="F1370" s="50">
        <v>0</v>
      </c>
      <c r="G1370" s="51">
        <f t="shared" si="61"/>
        <v>0</v>
      </c>
      <c r="H1370" s="128"/>
      <c r="I1370" s="1"/>
    </row>
    <row r="1371" spans="2:9" hidden="1" x14ac:dyDescent="0.2">
      <c r="B1371" s="63" t="s">
        <v>2714</v>
      </c>
      <c r="C1371" s="48" t="s">
        <v>2715</v>
      </c>
      <c r="D1371" s="47" t="s">
        <v>9</v>
      </c>
      <c r="E1371" s="49"/>
      <c r="F1371" s="50">
        <v>23329</v>
      </c>
      <c r="G1371" s="51">
        <f t="shared" si="61"/>
        <v>0</v>
      </c>
      <c r="H1371" s="128"/>
      <c r="I1371" s="1"/>
    </row>
    <row r="1372" spans="2:9" x14ac:dyDescent="0.2">
      <c r="B1372" s="63" t="s">
        <v>2716</v>
      </c>
      <c r="C1372" s="48" t="s">
        <v>2717</v>
      </c>
      <c r="D1372" s="47" t="s">
        <v>262</v>
      </c>
      <c r="E1372" s="49">
        <v>17</v>
      </c>
      <c r="F1372" s="50">
        <v>36778</v>
      </c>
      <c r="G1372" s="51">
        <f t="shared" si="61"/>
        <v>625226</v>
      </c>
      <c r="H1372" s="128"/>
      <c r="I1372" s="1"/>
    </row>
    <row r="1373" spans="2:9" ht="24" hidden="1" x14ac:dyDescent="0.2">
      <c r="B1373" s="63" t="s">
        <v>2718</v>
      </c>
      <c r="C1373" s="48" t="s">
        <v>2719</v>
      </c>
      <c r="D1373" s="47" t="s">
        <v>9</v>
      </c>
      <c r="E1373" s="49"/>
      <c r="F1373" s="50">
        <v>742996</v>
      </c>
      <c r="G1373" s="51">
        <f t="shared" si="61"/>
        <v>0</v>
      </c>
      <c r="H1373" s="128"/>
      <c r="I1373" s="1"/>
    </row>
    <row r="1374" spans="2:9" ht="24" hidden="1" x14ac:dyDescent="0.2">
      <c r="B1374" s="63" t="s">
        <v>2720</v>
      </c>
      <c r="C1374" s="48" t="s">
        <v>2721</v>
      </c>
      <c r="D1374" s="47" t="s">
        <v>9</v>
      </c>
      <c r="E1374" s="49"/>
      <c r="F1374" s="50">
        <v>2059404</v>
      </c>
      <c r="G1374" s="51">
        <f t="shared" si="61"/>
        <v>0</v>
      </c>
      <c r="H1374" s="128"/>
      <c r="I1374" s="1"/>
    </row>
    <row r="1375" spans="2:9" ht="24" hidden="1" x14ac:dyDescent="0.2">
      <c r="B1375" s="63" t="s">
        <v>2722</v>
      </c>
      <c r="C1375" s="48" t="s">
        <v>2723</v>
      </c>
      <c r="D1375" s="47" t="s">
        <v>9</v>
      </c>
      <c r="E1375" s="49"/>
      <c r="F1375" s="50">
        <v>4378289</v>
      </c>
      <c r="G1375" s="51">
        <f t="shared" si="61"/>
        <v>0</v>
      </c>
      <c r="H1375" s="128"/>
      <c r="I1375" s="1"/>
    </row>
    <row r="1376" spans="2:9" hidden="1" x14ac:dyDescent="0.2">
      <c r="B1376" s="63" t="s">
        <v>2724</v>
      </c>
      <c r="C1376" s="48" t="s">
        <v>2725</v>
      </c>
      <c r="D1376" s="47" t="s">
        <v>9</v>
      </c>
      <c r="E1376" s="49"/>
      <c r="F1376" s="50">
        <v>15317</v>
      </c>
      <c r="G1376" s="51">
        <f t="shared" si="61"/>
        <v>0</v>
      </c>
      <c r="H1376" s="128"/>
      <c r="I1376" s="1"/>
    </row>
    <row r="1377" spans="2:9" ht="60" x14ac:dyDescent="0.2">
      <c r="B1377" s="63" t="s">
        <v>2726</v>
      </c>
      <c r="C1377" s="48" t="s">
        <v>2727</v>
      </c>
      <c r="D1377" s="47" t="s">
        <v>262</v>
      </c>
      <c r="E1377" s="49">
        <v>48</v>
      </c>
      <c r="F1377" s="50">
        <v>199231</v>
      </c>
      <c r="G1377" s="51">
        <f t="shared" si="61"/>
        <v>9563088</v>
      </c>
      <c r="H1377" s="128"/>
      <c r="I1377" s="1"/>
    </row>
    <row r="1378" spans="2:9" ht="36" x14ac:dyDescent="0.2">
      <c r="B1378" s="63" t="s">
        <v>2728</v>
      </c>
      <c r="C1378" s="77" t="s">
        <v>2729</v>
      </c>
      <c r="D1378" s="47" t="s">
        <v>262</v>
      </c>
      <c r="E1378" s="49">
        <v>1</v>
      </c>
      <c r="F1378" s="50">
        <v>169171</v>
      </c>
      <c r="G1378" s="51">
        <f t="shared" si="61"/>
        <v>169171</v>
      </c>
      <c r="H1378" s="128"/>
      <c r="I1378" s="1"/>
    </row>
    <row r="1379" spans="2:9" x14ac:dyDescent="0.2">
      <c r="B1379" s="63" t="s">
        <v>2730</v>
      </c>
      <c r="C1379" s="77" t="s">
        <v>2731</v>
      </c>
      <c r="D1379" s="47" t="s">
        <v>262</v>
      </c>
      <c r="E1379" s="49">
        <v>32</v>
      </c>
      <c r="F1379" s="50">
        <v>68186</v>
      </c>
      <c r="G1379" s="51">
        <f t="shared" si="61"/>
        <v>2181952</v>
      </c>
      <c r="H1379" s="128"/>
      <c r="I1379" s="1"/>
    </row>
    <row r="1380" spans="2:9" ht="25.5" customHeight="1" x14ac:dyDescent="0.2">
      <c r="B1380" s="66" t="s">
        <v>2732</v>
      </c>
      <c r="C1380" s="42" t="s">
        <v>2733</v>
      </c>
      <c r="D1380" s="53"/>
      <c r="E1380" s="44">
        <v>0</v>
      </c>
      <c r="F1380" s="54"/>
      <c r="G1380" s="55"/>
      <c r="H1380" s="128"/>
      <c r="I1380" s="1"/>
    </row>
    <row r="1381" spans="2:9" ht="36" hidden="1" x14ac:dyDescent="0.2">
      <c r="B1381" s="63" t="s">
        <v>2734</v>
      </c>
      <c r="C1381" s="48" t="s">
        <v>2735</v>
      </c>
      <c r="D1381" s="47" t="s">
        <v>9</v>
      </c>
      <c r="E1381" s="49"/>
      <c r="F1381" s="50">
        <v>2572231</v>
      </c>
      <c r="G1381" s="51">
        <f t="shared" ref="G1381:G1384" si="62">+ROUND(F1381*E1381,0)</f>
        <v>0</v>
      </c>
      <c r="H1381" s="128"/>
      <c r="I1381" s="1"/>
    </row>
    <row r="1382" spans="2:9" x14ac:dyDescent="0.2">
      <c r="B1382" s="63" t="s">
        <v>2736</v>
      </c>
      <c r="C1382" s="48" t="s">
        <v>2737</v>
      </c>
      <c r="D1382" s="47" t="s">
        <v>9</v>
      </c>
      <c r="E1382" s="49">
        <v>7</v>
      </c>
      <c r="F1382" s="50">
        <v>58441</v>
      </c>
      <c r="G1382" s="51">
        <f t="shared" si="62"/>
        <v>409087</v>
      </c>
      <c r="H1382" s="128"/>
      <c r="I1382" s="1"/>
    </row>
    <row r="1383" spans="2:9" hidden="1" x14ac:dyDescent="0.2">
      <c r="B1383" s="63" t="s">
        <v>2738</v>
      </c>
      <c r="C1383" s="70" t="s">
        <v>2739</v>
      </c>
      <c r="D1383" s="107" t="s">
        <v>9</v>
      </c>
      <c r="E1383" s="49"/>
      <c r="F1383" s="50">
        <v>177843</v>
      </c>
      <c r="G1383" s="51">
        <f t="shared" si="62"/>
        <v>0</v>
      </c>
      <c r="H1383" s="128"/>
      <c r="I1383" s="1"/>
    </row>
    <row r="1384" spans="2:9" x14ac:dyDescent="0.2">
      <c r="B1384" s="63" t="s">
        <v>2740</v>
      </c>
      <c r="C1384" s="77" t="s">
        <v>2741</v>
      </c>
      <c r="D1384" s="47" t="s">
        <v>262</v>
      </c>
      <c r="E1384" s="49">
        <v>11</v>
      </c>
      <c r="F1384" s="50">
        <v>204657</v>
      </c>
      <c r="G1384" s="51">
        <f t="shared" si="62"/>
        <v>2251227</v>
      </c>
      <c r="H1384" s="128"/>
      <c r="I1384" s="1"/>
    </row>
    <row r="1385" spans="2:9" x14ac:dyDescent="0.2">
      <c r="B1385" s="35">
        <v>16</v>
      </c>
      <c r="C1385" s="36" t="s">
        <v>2742</v>
      </c>
      <c r="D1385" s="36"/>
      <c r="E1385" s="37">
        <v>0</v>
      </c>
      <c r="F1385" s="38"/>
      <c r="G1385" s="39"/>
      <c r="H1385" s="128"/>
    </row>
    <row r="1386" spans="2:9" x14ac:dyDescent="0.2">
      <c r="B1386" s="41" t="s">
        <v>2743</v>
      </c>
      <c r="C1386" s="42" t="s">
        <v>2744</v>
      </c>
      <c r="D1386" s="43"/>
      <c r="E1386" s="44">
        <v>0</v>
      </c>
      <c r="F1386" s="54"/>
      <c r="G1386" s="55"/>
      <c r="H1386" s="128"/>
      <c r="I1386" s="1"/>
    </row>
    <row r="1387" spans="2:9" ht="30" hidden="1" customHeight="1" x14ac:dyDescent="0.2">
      <c r="B1387" s="63" t="s">
        <v>2745</v>
      </c>
      <c r="C1387" s="90" t="s">
        <v>2746</v>
      </c>
      <c r="D1387" s="152" t="s">
        <v>18</v>
      </c>
      <c r="E1387" s="49"/>
      <c r="F1387" s="50">
        <v>81426</v>
      </c>
      <c r="G1387" s="51">
        <f t="shared" ref="G1387:G1398" si="63">+ROUND(F1387*E1387,0)</f>
        <v>0</v>
      </c>
      <c r="H1387" s="128"/>
      <c r="I1387" s="1"/>
    </row>
    <row r="1388" spans="2:9" hidden="1" x14ac:dyDescent="0.2">
      <c r="B1388" s="63" t="s">
        <v>2747</v>
      </c>
      <c r="C1388" s="48" t="s">
        <v>2748</v>
      </c>
      <c r="D1388" s="47" t="s">
        <v>18</v>
      </c>
      <c r="E1388" s="49"/>
      <c r="F1388" s="50">
        <v>66808</v>
      </c>
      <c r="G1388" s="51">
        <f t="shared" si="63"/>
        <v>0</v>
      </c>
      <c r="H1388" s="128"/>
      <c r="I1388" s="1"/>
    </row>
    <row r="1389" spans="2:9" ht="24" x14ac:dyDescent="0.2">
      <c r="B1389" s="63" t="s">
        <v>2749</v>
      </c>
      <c r="C1389" s="48" t="s">
        <v>2750</v>
      </c>
      <c r="D1389" s="47" t="s">
        <v>18</v>
      </c>
      <c r="E1389" s="49">
        <v>47.46</v>
      </c>
      <c r="F1389" s="50">
        <v>92428</v>
      </c>
      <c r="G1389" s="51">
        <f t="shared" si="63"/>
        <v>4386633</v>
      </c>
      <c r="H1389" s="128"/>
      <c r="I1389" s="1"/>
    </row>
    <row r="1390" spans="2:9" ht="24" hidden="1" x14ac:dyDescent="0.2">
      <c r="B1390" s="63" t="s">
        <v>2751</v>
      </c>
      <c r="C1390" s="48" t="s">
        <v>2752</v>
      </c>
      <c r="D1390" s="47" t="s">
        <v>18</v>
      </c>
      <c r="E1390" s="49"/>
      <c r="F1390" s="50">
        <v>152869</v>
      </c>
      <c r="G1390" s="51">
        <f t="shared" si="63"/>
        <v>0</v>
      </c>
      <c r="H1390" s="128"/>
      <c r="I1390" s="1"/>
    </row>
    <row r="1391" spans="2:9" hidden="1" x14ac:dyDescent="0.2">
      <c r="B1391" s="63" t="s">
        <v>2753</v>
      </c>
      <c r="C1391" s="48" t="s">
        <v>2754</v>
      </c>
      <c r="D1391" s="47" t="s">
        <v>18</v>
      </c>
      <c r="E1391" s="49"/>
      <c r="F1391" s="50">
        <v>68472</v>
      </c>
      <c r="G1391" s="51">
        <f t="shared" si="63"/>
        <v>0</v>
      </c>
      <c r="H1391" s="128"/>
      <c r="I1391" s="1"/>
    </row>
    <row r="1392" spans="2:9" ht="36" x14ac:dyDescent="0.2">
      <c r="B1392" s="63" t="s">
        <v>2755</v>
      </c>
      <c r="C1392" s="48" t="s">
        <v>2756</v>
      </c>
      <c r="D1392" s="47" t="s">
        <v>18</v>
      </c>
      <c r="E1392" s="49">
        <v>604.04999999999995</v>
      </c>
      <c r="F1392" s="50">
        <v>112810</v>
      </c>
      <c r="G1392" s="51">
        <f t="shared" si="63"/>
        <v>68142881</v>
      </c>
      <c r="H1392" s="128"/>
      <c r="I1392" s="1"/>
    </row>
    <row r="1393" spans="2:9" ht="24" x14ac:dyDescent="0.2">
      <c r="B1393" s="63" t="s">
        <v>2757</v>
      </c>
      <c r="C1393" s="77" t="s">
        <v>2758</v>
      </c>
      <c r="D1393" s="47" t="s">
        <v>18</v>
      </c>
      <c r="E1393" s="49">
        <v>253.8535</v>
      </c>
      <c r="F1393" s="50">
        <v>147894</v>
      </c>
      <c r="G1393" s="51">
        <f t="shared" si="63"/>
        <v>37543410</v>
      </c>
      <c r="H1393" s="128"/>
      <c r="I1393" s="1"/>
    </row>
    <row r="1394" spans="2:9" ht="24" x14ac:dyDescent="0.2">
      <c r="B1394" s="63" t="s">
        <v>2759</v>
      </c>
      <c r="C1394" s="77" t="s">
        <v>2760</v>
      </c>
      <c r="D1394" s="47" t="s">
        <v>18</v>
      </c>
      <c r="E1394" s="49">
        <v>71.441500000000005</v>
      </c>
      <c r="F1394" s="50">
        <v>100010</v>
      </c>
      <c r="G1394" s="51">
        <f t="shared" si="63"/>
        <v>7144864</v>
      </c>
      <c r="H1394" s="128"/>
      <c r="I1394" s="1"/>
    </row>
    <row r="1395" spans="2:9" x14ac:dyDescent="0.2">
      <c r="B1395" s="63" t="s">
        <v>2761</v>
      </c>
      <c r="C1395" s="77" t="s">
        <v>2762</v>
      </c>
      <c r="D1395" s="47" t="s">
        <v>18</v>
      </c>
      <c r="E1395" s="49">
        <v>199.51102500000002</v>
      </c>
      <c r="F1395" s="50">
        <v>1049382</v>
      </c>
      <c r="G1395" s="51">
        <f t="shared" si="63"/>
        <v>209363278</v>
      </c>
      <c r="H1395" s="128"/>
      <c r="I1395" s="1"/>
    </row>
    <row r="1396" spans="2:9" hidden="1" x14ac:dyDescent="0.2">
      <c r="B1396" s="84" t="s">
        <v>2763</v>
      </c>
      <c r="C1396" s="60" t="s">
        <v>2764</v>
      </c>
      <c r="D1396" s="85"/>
      <c r="E1396" s="49"/>
      <c r="F1396" s="50">
        <v>0</v>
      </c>
      <c r="G1396" s="51">
        <f t="shared" si="63"/>
        <v>0</v>
      </c>
      <c r="H1396" s="128"/>
      <c r="I1396" s="1"/>
    </row>
    <row r="1397" spans="2:9" ht="24" x14ac:dyDescent="0.2">
      <c r="B1397" s="63" t="s">
        <v>2765</v>
      </c>
      <c r="C1397" s="48" t="s">
        <v>2766</v>
      </c>
      <c r="D1397" s="47" t="s">
        <v>18</v>
      </c>
      <c r="E1397" s="49">
        <v>99.78</v>
      </c>
      <c r="F1397" s="50">
        <v>1110764</v>
      </c>
      <c r="G1397" s="51">
        <f t="shared" si="63"/>
        <v>110832032</v>
      </c>
      <c r="H1397" s="128"/>
      <c r="I1397" s="1"/>
    </row>
    <row r="1398" spans="2:9" ht="24" hidden="1" x14ac:dyDescent="0.2">
      <c r="B1398" s="63" t="s">
        <v>2767</v>
      </c>
      <c r="C1398" s="48" t="s">
        <v>2768</v>
      </c>
      <c r="D1398" s="47" t="s">
        <v>18</v>
      </c>
      <c r="E1398" s="49"/>
      <c r="F1398" s="50">
        <v>628197</v>
      </c>
      <c r="G1398" s="51">
        <f t="shared" si="63"/>
        <v>0</v>
      </c>
      <c r="H1398" s="128"/>
      <c r="I1398" s="1"/>
    </row>
    <row r="1399" spans="2:9" x14ac:dyDescent="0.2">
      <c r="B1399" s="35">
        <v>17</v>
      </c>
      <c r="C1399" s="36" t="s">
        <v>2769</v>
      </c>
      <c r="D1399" s="36"/>
      <c r="E1399" s="37">
        <v>0</v>
      </c>
      <c r="F1399" s="38"/>
      <c r="G1399" s="39"/>
      <c r="H1399" s="128"/>
    </row>
    <row r="1400" spans="2:9" x14ac:dyDescent="0.2">
      <c r="B1400" s="41" t="s">
        <v>2770</v>
      </c>
      <c r="C1400" s="42" t="s">
        <v>2771</v>
      </c>
      <c r="D1400" s="43"/>
      <c r="E1400" s="44">
        <v>0</v>
      </c>
      <c r="F1400" s="54"/>
      <c r="G1400" s="55"/>
      <c r="H1400" s="128"/>
      <c r="I1400" s="1"/>
    </row>
    <row r="1401" spans="2:9" hidden="1" x14ac:dyDescent="0.2">
      <c r="B1401" s="63" t="s">
        <v>2772</v>
      </c>
      <c r="C1401" s="48" t="s">
        <v>2773</v>
      </c>
      <c r="D1401" s="47" t="s">
        <v>18</v>
      </c>
      <c r="E1401" s="153"/>
      <c r="F1401" s="50">
        <v>7799</v>
      </c>
      <c r="G1401" s="51">
        <f t="shared" ref="G1401:G1414" si="64">+ROUND(F1401*E1401,0)</f>
        <v>0</v>
      </c>
      <c r="H1401" s="128"/>
      <c r="I1401" s="1"/>
    </row>
    <row r="1402" spans="2:9" ht="24" hidden="1" x14ac:dyDescent="0.2">
      <c r="B1402" s="63" t="s">
        <v>2774</v>
      </c>
      <c r="C1402" s="48" t="s">
        <v>2775</v>
      </c>
      <c r="D1402" s="47" t="s">
        <v>18</v>
      </c>
      <c r="E1402" s="49"/>
      <c r="F1402" s="50">
        <v>14322</v>
      </c>
      <c r="G1402" s="51">
        <f t="shared" si="64"/>
        <v>0</v>
      </c>
      <c r="H1402" s="128"/>
      <c r="I1402" s="1"/>
    </row>
    <row r="1403" spans="2:9" hidden="1" x14ac:dyDescent="0.2">
      <c r="B1403" s="63" t="s">
        <v>2776</v>
      </c>
      <c r="C1403" s="48" t="s">
        <v>2777</v>
      </c>
      <c r="D1403" s="47" t="s">
        <v>152</v>
      </c>
      <c r="E1403" s="49"/>
      <c r="F1403" s="50">
        <v>4843</v>
      </c>
      <c r="G1403" s="51">
        <f t="shared" si="64"/>
        <v>0</v>
      </c>
      <c r="H1403" s="128"/>
      <c r="I1403" s="1"/>
    </row>
    <row r="1404" spans="2:9" hidden="1" x14ac:dyDescent="0.2">
      <c r="B1404" s="63" t="s">
        <v>2778</v>
      </c>
      <c r="C1404" s="48" t="s">
        <v>2779</v>
      </c>
      <c r="D1404" s="47" t="s">
        <v>18</v>
      </c>
      <c r="E1404" s="49"/>
      <c r="F1404" s="50">
        <v>12498</v>
      </c>
      <c r="G1404" s="51">
        <f t="shared" si="64"/>
        <v>0</v>
      </c>
      <c r="H1404" s="128"/>
      <c r="I1404" s="1"/>
    </row>
    <row r="1405" spans="2:9" x14ac:dyDescent="0.2">
      <c r="B1405" s="63" t="s">
        <v>2780</v>
      </c>
      <c r="C1405" s="48" t="s">
        <v>2781</v>
      </c>
      <c r="D1405" s="47" t="s">
        <v>18</v>
      </c>
      <c r="E1405" s="49">
        <v>663.77</v>
      </c>
      <c r="F1405" s="50">
        <v>13977</v>
      </c>
      <c r="G1405" s="51">
        <f t="shared" si="64"/>
        <v>9277513</v>
      </c>
      <c r="H1405" s="128"/>
      <c r="I1405" s="1"/>
    </row>
    <row r="1406" spans="2:9" hidden="1" x14ac:dyDescent="0.2">
      <c r="B1406" s="63" t="s">
        <v>2782</v>
      </c>
      <c r="C1406" s="48" t="s">
        <v>2783</v>
      </c>
      <c r="D1406" s="47" t="s">
        <v>18</v>
      </c>
      <c r="E1406" s="49"/>
      <c r="F1406" s="50">
        <v>55859</v>
      </c>
      <c r="G1406" s="51">
        <f t="shared" si="64"/>
        <v>0</v>
      </c>
      <c r="H1406" s="128"/>
      <c r="I1406" s="1"/>
    </row>
    <row r="1407" spans="2:9" hidden="1" x14ac:dyDescent="0.2">
      <c r="B1407" s="84" t="s">
        <v>2784</v>
      </c>
      <c r="C1407" s="60" t="s">
        <v>2785</v>
      </c>
      <c r="D1407" s="85"/>
      <c r="E1407" s="49"/>
      <c r="F1407" s="50">
        <v>0</v>
      </c>
      <c r="G1407" s="51">
        <f t="shared" si="64"/>
        <v>0</v>
      </c>
      <c r="H1407" s="128"/>
      <c r="I1407" s="1"/>
    </row>
    <row r="1408" spans="2:9" hidden="1" x14ac:dyDescent="0.2">
      <c r="B1408" s="63" t="s">
        <v>2786</v>
      </c>
      <c r="C1408" s="48" t="s">
        <v>2787</v>
      </c>
      <c r="D1408" s="47" t="s">
        <v>18</v>
      </c>
      <c r="E1408" s="49"/>
      <c r="F1408" s="50">
        <v>9928</v>
      </c>
      <c r="G1408" s="51">
        <f t="shared" si="64"/>
        <v>0</v>
      </c>
      <c r="H1408" s="128"/>
      <c r="I1408" s="1"/>
    </row>
    <row r="1409" spans="2:9" hidden="1" x14ac:dyDescent="0.2">
      <c r="B1409" s="63" t="s">
        <v>2788</v>
      </c>
      <c r="C1409" s="48" t="s">
        <v>2789</v>
      </c>
      <c r="D1409" s="47" t="s">
        <v>152</v>
      </c>
      <c r="E1409" s="49"/>
      <c r="F1409" s="50">
        <v>9305</v>
      </c>
      <c r="G1409" s="51">
        <f t="shared" si="64"/>
        <v>0</v>
      </c>
      <c r="H1409" s="128"/>
      <c r="I1409" s="1"/>
    </row>
    <row r="1410" spans="2:9" hidden="1" x14ac:dyDescent="0.2">
      <c r="B1410" s="63" t="s">
        <v>2790</v>
      </c>
      <c r="C1410" s="48" t="s">
        <v>2791</v>
      </c>
      <c r="D1410" s="47" t="s">
        <v>18</v>
      </c>
      <c r="E1410" s="49"/>
      <c r="F1410" s="50">
        <v>21612</v>
      </c>
      <c r="G1410" s="51">
        <f t="shared" si="64"/>
        <v>0</v>
      </c>
      <c r="H1410" s="128"/>
      <c r="I1410" s="1"/>
    </row>
    <row r="1411" spans="2:9" hidden="1" x14ac:dyDescent="0.2">
      <c r="B1411" s="63" t="s">
        <v>2792</v>
      </c>
      <c r="C1411" s="48" t="s">
        <v>2793</v>
      </c>
      <c r="D1411" s="47" t="s">
        <v>152</v>
      </c>
      <c r="E1411" s="153"/>
      <c r="F1411" s="50">
        <v>9764</v>
      </c>
      <c r="G1411" s="51">
        <f t="shared" si="64"/>
        <v>0</v>
      </c>
      <c r="H1411" s="128"/>
      <c r="I1411" s="1"/>
    </row>
    <row r="1412" spans="2:9" hidden="1" x14ac:dyDescent="0.2">
      <c r="B1412" s="63" t="s">
        <v>2794</v>
      </c>
      <c r="C1412" s="48" t="s">
        <v>2795</v>
      </c>
      <c r="D1412" s="47" t="s">
        <v>152</v>
      </c>
      <c r="E1412" s="49"/>
      <c r="F1412" s="50">
        <v>13845</v>
      </c>
      <c r="G1412" s="51">
        <f t="shared" si="64"/>
        <v>0</v>
      </c>
      <c r="H1412" s="128"/>
      <c r="I1412" s="1"/>
    </row>
    <row r="1413" spans="2:9" hidden="1" x14ac:dyDescent="0.2">
      <c r="B1413" s="63" t="s">
        <v>2796</v>
      </c>
      <c r="C1413" s="48" t="s">
        <v>2797</v>
      </c>
      <c r="D1413" s="47" t="s">
        <v>18</v>
      </c>
      <c r="E1413" s="49"/>
      <c r="F1413" s="50">
        <v>26094</v>
      </c>
      <c r="G1413" s="51">
        <f t="shared" si="64"/>
        <v>0</v>
      </c>
      <c r="H1413" s="128"/>
      <c r="I1413" s="1"/>
    </row>
    <row r="1414" spans="2:9" hidden="1" x14ac:dyDescent="0.2">
      <c r="B1414" s="63" t="s">
        <v>2798</v>
      </c>
      <c r="C1414" s="48" t="s">
        <v>2799</v>
      </c>
      <c r="D1414" s="47" t="s">
        <v>18</v>
      </c>
      <c r="E1414" s="49"/>
      <c r="F1414" s="50">
        <v>94287</v>
      </c>
      <c r="G1414" s="51">
        <f t="shared" si="64"/>
        <v>0</v>
      </c>
      <c r="H1414" s="128"/>
      <c r="I1414" s="1"/>
    </row>
    <row r="1415" spans="2:9" x14ac:dyDescent="0.2">
      <c r="B1415" s="66" t="s">
        <v>2800</v>
      </c>
      <c r="C1415" s="42" t="s">
        <v>2801</v>
      </c>
      <c r="D1415" s="53"/>
      <c r="E1415" s="44">
        <v>0</v>
      </c>
      <c r="F1415" s="54"/>
      <c r="G1415" s="55"/>
      <c r="H1415" s="128"/>
      <c r="I1415" s="1"/>
    </row>
    <row r="1416" spans="2:9" hidden="1" x14ac:dyDescent="0.2">
      <c r="B1416" s="63" t="s">
        <v>2802</v>
      </c>
      <c r="C1416" s="48" t="s">
        <v>2803</v>
      </c>
      <c r="D1416" s="47" t="s">
        <v>18</v>
      </c>
      <c r="E1416" s="49"/>
      <c r="F1416" s="50">
        <v>22671</v>
      </c>
      <c r="G1416" s="51">
        <f t="shared" ref="G1416:G1429" si="65">+ROUND(F1416*E1416,0)</f>
        <v>0</v>
      </c>
      <c r="H1416" s="128"/>
      <c r="I1416" s="1"/>
    </row>
    <row r="1417" spans="2:9" ht="24" x14ac:dyDescent="0.2">
      <c r="B1417" s="63" t="s">
        <v>2804</v>
      </c>
      <c r="C1417" s="48" t="s">
        <v>2805</v>
      </c>
      <c r="D1417" s="47" t="s">
        <v>18</v>
      </c>
      <c r="E1417" s="49">
        <v>685</v>
      </c>
      <c r="F1417" s="50">
        <v>25028</v>
      </c>
      <c r="G1417" s="51">
        <f t="shared" si="65"/>
        <v>17144180</v>
      </c>
      <c r="H1417" s="128"/>
      <c r="I1417" s="1"/>
    </row>
    <row r="1418" spans="2:9" x14ac:dyDescent="0.2">
      <c r="B1418" s="63" t="s">
        <v>2806</v>
      </c>
      <c r="C1418" s="48" t="s">
        <v>2807</v>
      </c>
      <c r="D1418" s="47" t="s">
        <v>152</v>
      </c>
      <c r="E1418" s="49">
        <v>14015</v>
      </c>
      <c r="F1418" s="50">
        <v>3720</v>
      </c>
      <c r="G1418" s="51">
        <f t="shared" si="65"/>
        <v>52135800</v>
      </c>
      <c r="H1418" s="128"/>
      <c r="I1418" s="1"/>
    </row>
    <row r="1419" spans="2:9" hidden="1" x14ac:dyDescent="0.2">
      <c r="B1419" s="63" t="s">
        <v>2808</v>
      </c>
      <c r="C1419" s="48" t="s">
        <v>2809</v>
      </c>
      <c r="D1419" s="47" t="s">
        <v>18</v>
      </c>
      <c r="E1419" s="49"/>
      <c r="F1419" s="50">
        <v>26242</v>
      </c>
      <c r="G1419" s="51">
        <f t="shared" si="65"/>
        <v>0</v>
      </c>
      <c r="H1419" s="128"/>
      <c r="I1419" s="1"/>
    </row>
    <row r="1420" spans="2:9" hidden="1" x14ac:dyDescent="0.2">
      <c r="B1420" s="63" t="s">
        <v>2810</v>
      </c>
      <c r="C1420" s="48" t="s">
        <v>2811</v>
      </c>
      <c r="D1420" s="47" t="s">
        <v>152</v>
      </c>
      <c r="E1420" s="49"/>
      <c r="F1420" s="50">
        <v>6855</v>
      </c>
      <c r="G1420" s="51">
        <f t="shared" si="65"/>
        <v>0</v>
      </c>
      <c r="H1420" s="128"/>
      <c r="I1420" s="1"/>
    </row>
    <row r="1421" spans="2:9" hidden="1" x14ac:dyDescent="0.2">
      <c r="B1421" s="63" t="s">
        <v>2812</v>
      </c>
      <c r="C1421" s="48" t="s">
        <v>2813</v>
      </c>
      <c r="D1421" s="47" t="s">
        <v>18</v>
      </c>
      <c r="E1421" s="49"/>
      <c r="F1421" s="50">
        <v>23036</v>
      </c>
      <c r="G1421" s="51">
        <f t="shared" si="65"/>
        <v>0</v>
      </c>
      <c r="H1421" s="128"/>
      <c r="I1421" s="1"/>
    </row>
    <row r="1422" spans="2:9" ht="24" x14ac:dyDescent="0.2">
      <c r="B1422" s="63" t="s">
        <v>2814</v>
      </c>
      <c r="C1422" s="48" t="s">
        <v>2815</v>
      </c>
      <c r="D1422" s="47" t="s">
        <v>18</v>
      </c>
      <c r="E1422" s="49">
        <v>778</v>
      </c>
      <c r="F1422" s="50">
        <v>23326</v>
      </c>
      <c r="G1422" s="51">
        <f t="shared" si="65"/>
        <v>18147628</v>
      </c>
      <c r="H1422" s="128"/>
      <c r="I1422" s="1"/>
    </row>
    <row r="1423" spans="2:9" x14ac:dyDescent="0.2">
      <c r="B1423" s="63" t="s">
        <v>2816</v>
      </c>
      <c r="C1423" s="48" t="s">
        <v>2817</v>
      </c>
      <c r="D1423" s="47" t="s">
        <v>18</v>
      </c>
      <c r="E1423" s="49">
        <v>10141.459999999999</v>
      </c>
      <c r="F1423" s="50">
        <v>18851</v>
      </c>
      <c r="G1423" s="51">
        <f t="shared" si="65"/>
        <v>191176662</v>
      </c>
      <c r="H1423" s="128"/>
      <c r="I1423" s="1"/>
    </row>
    <row r="1424" spans="2:9" ht="24" hidden="1" x14ac:dyDescent="0.2">
      <c r="B1424" s="63" t="s">
        <v>2818</v>
      </c>
      <c r="C1424" s="70" t="s">
        <v>2819</v>
      </c>
      <c r="D1424" s="71" t="s">
        <v>18</v>
      </c>
      <c r="E1424" s="49"/>
      <c r="F1424" s="50">
        <v>11667</v>
      </c>
      <c r="G1424" s="51">
        <f t="shared" si="65"/>
        <v>0</v>
      </c>
      <c r="H1424" s="128"/>
      <c r="I1424" s="1"/>
    </row>
    <row r="1425" spans="2:9" hidden="1" x14ac:dyDescent="0.2">
      <c r="B1425" s="63" t="s">
        <v>2820</v>
      </c>
      <c r="C1425" s="70" t="s">
        <v>2821</v>
      </c>
      <c r="D1425" s="71" t="s">
        <v>18</v>
      </c>
      <c r="E1425" s="49"/>
      <c r="F1425" s="50">
        <v>29741</v>
      </c>
      <c r="G1425" s="51">
        <f t="shared" si="65"/>
        <v>0</v>
      </c>
      <c r="H1425" s="128"/>
      <c r="I1425" s="1"/>
    </row>
    <row r="1426" spans="2:9" hidden="1" x14ac:dyDescent="0.2">
      <c r="B1426" s="63" t="s">
        <v>2822</v>
      </c>
      <c r="C1426" s="70" t="s">
        <v>2823</v>
      </c>
      <c r="D1426" s="71" t="s">
        <v>152</v>
      </c>
      <c r="E1426" s="49"/>
      <c r="F1426" s="50">
        <v>4771</v>
      </c>
      <c r="G1426" s="51">
        <f t="shared" si="65"/>
        <v>0</v>
      </c>
      <c r="H1426" s="128"/>
      <c r="I1426" s="1"/>
    </row>
    <row r="1427" spans="2:9" hidden="1" x14ac:dyDescent="0.2">
      <c r="B1427" s="63" t="s">
        <v>2824</v>
      </c>
      <c r="C1427" s="70" t="s">
        <v>2825</v>
      </c>
      <c r="D1427" s="71" t="s">
        <v>152</v>
      </c>
      <c r="E1427" s="49"/>
      <c r="F1427" s="50">
        <v>6040</v>
      </c>
      <c r="G1427" s="51">
        <f t="shared" si="65"/>
        <v>0</v>
      </c>
      <c r="H1427" s="128"/>
      <c r="I1427" s="1"/>
    </row>
    <row r="1428" spans="2:9" hidden="1" x14ac:dyDescent="0.2">
      <c r="B1428" s="63" t="s">
        <v>2826</v>
      </c>
      <c r="C1428" s="70" t="s">
        <v>2827</v>
      </c>
      <c r="D1428" s="71" t="s">
        <v>152</v>
      </c>
      <c r="E1428" s="49"/>
      <c r="F1428" s="50">
        <v>7969</v>
      </c>
      <c r="G1428" s="51">
        <f t="shared" si="65"/>
        <v>0</v>
      </c>
      <c r="H1428" s="128"/>
      <c r="I1428" s="1"/>
    </row>
    <row r="1429" spans="2:9" x14ac:dyDescent="0.2">
      <c r="B1429" s="63" t="s">
        <v>2828</v>
      </c>
      <c r="C1429" s="77" t="s">
        <v>2829</v>
      </c>
      <c r="D1429" s="71" t="s">
        <v>18</v>
      </c>
      <c r="E1429" s="49">
        <v>1</v>
      </c>
      <c r="F1429" s="50">
        <v>262730</v>
      </c>
      <c r="G1429" s="51">
        <f t="shared" si="65"/>
        <v>262730</v>
      </c>
      <c r="H1429" s="128"/>
      <c r="I1429" s="1"/>
    </row>
    <row r="1430" spans="2:9" x14ac:dyDescent="0.2">
      <c r="B1430" s="35">
        <v>18</v>
      </c>
      <c r="C1430" s="36" t="s">
        <v>2830</v>
      </c>
      <c r="D1430" s="36"/>
      <c r="E1430" s="37">
        <v>0</v>
      </c>
      <c r="F1430" s="38"/>
      <c r="G1430" s="39"/>
      <c r="H1430" s="128"/>
    </row>
    <row r="1431" spans="2:9" x14ac:dyDescent="0.2">
      <c r="B1431" s="41" t="s">
        <v>2831</v>
      </c>
      <c r="C1431" s="42" t="s">
        <v>2832</v>
      </c>
      <c r="D1431" s="43"/>
      <c r="E1431" s="44">
        <v>0</v>
      </c>
      <c r="F1431" s="54"/>
      <c r="G1431" s="55"/>
      <c r="H1431" s="128"/>
      <c r="I1431" s="1"/>
    </row>
    <row r="1432" spans="2:9" ht="24" hidden="1" x14ac:dyDescent="0.2">
      <c r="B1432" s="63" t="s">
        <v>2833</v>
      </c>
      <c r="C1432" s="48" t="s">
        <v>2834</v>
      </c>
      <c r="D1432" s="47" t="s">
        <v>9</v>
      </c>
      <c r="E1432" s="49"/>
      <c r="F1432" s="50">
        <v>202145</v>
      </c>
      <c r="G1432" s="51">
        <f t="shared" ref="G1432:G1437" si="66">+ROUND(F1432*E1432,0)</f>
        <v>0</v>
      </c>
      <c r="H1432" s="128"/>
      <c r="I1432" s="1"/>
    </row>
    <row r="1433" spans="2:9" ht="24" hidden="1" x14ac:dyDescent="0.2">
      <c r="B1433" s="63" t="s">
        <v>2835</v>
      </c>
      <c r="C1433" s="48" t="s">
        <v>2836</v>
      </c>
      <c r="D1433" s="47" t="s">
        <v>9</v>
      </c>
      <c r="E1433" s="49"/>
      <c r="F1433" s="50">
        <v>111180</v>
      </c>
      <c r="G1433" s="51">
        <f t="shared" si="66"/>
        <v>0</v>
      </c>
      <c r="H1433" s="128"/>
      <c r="I1433" s="1"/>
    </row>
    <row r="1434" spans="2:9" ht="24" hidden="1" x14ac:dyDescent="0.2">
      <c r="B1434" s="63" t="s">
        <v>2837</v>
      </c>
      <c r="C1434" s="48" t="s">
        <v>2838</v>
      </c>
      <c r="D1434" s="47" t="s">
        <v>9</v>
      </c>
      <c r="E1434" s="49"/>
      <c r="F1434" s="50">
        <v>134056</v>
      </c>
      <c r="G1434" s="51">
        <f t="shared" si="66"/>
        <v>0</v>
      </c>
      <c r="H1434" s="128"/>
      <c r="I1434" s="1"/>
    </row>
    <row r="1435" spans="2:9" ht="24" hidden="1" x14ac:dyDescent="0.2">
      <c r="B1435" s="63" t="s">
        <v>2839</v>
      </c>
      <c r="C1435" s="48" t="s">
        <v>2840</v>
      </c>
      <c r="D1435" s="47" t="s">
        <v>9</v>
      </c>
      <c r="E1435" s="49"/>
      <c r="F1435" s="50">
        <v>89270</v>
      </c>
      <c r="G1435" s="51">
        <f t="shared" si="66"/>
        <v>0</v>
      </c>
      <c r="H1435" s="128"/>
      <c r="I1435" s="1"/>
    </row>
    <row r="1436" spans="2:9" hidden="1" x14ac:dyDescent="0.2">
      <c r="B1436" s="84" t="s">
        <v>2841</v>
      </c>
      <c r="C1436" s="60" t="s">
        <v>2842</v>
      </c>
      <c r="D1436" s="85"/>
      <c r="E1436" s="49"/>
      <c r="F1436" s="50">
        <v>0</v>
      </c>
      <c r="G1436" s="51">
        <f t="shared" si="66"/>
        <v>0</v>
      </c>
      <c r="H1436" s="128"/>
      <c r="I1436" s="1"/>
    </row>
    <row r="1437" spans="2:9" hidden="1" x14ac:dyDescent="0.2">
      <c r="B1437" s="63" t="s">
        <v>2843</v>
      </c>
      <c r="C1437" s="48" t="s">
        <v>2844</v>
      </c>
      <c r="D1437" s="47" t="s">
        <v>9</v>
      </c>
      <c r="E1437" s="49"/>
      <c r="F1437" s="50">
        <v>80227</v>
      </c>
      <c r="G1437" s="51">
        <f t="shared" si="66"/>
        <v>0</v>
      </c>
      <c r="H1437" s="128"/>
      <c r="I1437" s="1"/>
    </row>
    <row r="1438" spans="2:9" x14ac:dyDescent="0.2">
      <c r="B1438" s="66" t="s">
        <v>2845</v>
      </c>
      <c r="C1438" s="42" t="s">
        <v>2846</v>
      </c>
      <c r="D1438" s="53"/>
      <c r="E1438" s="44">
        <v>0</v>
      </c>
      <c r="F1438" s="54"/>
      <c r="G1438" s="55"/>
      <c r="H1438" s="128"/>
      <c r="I1438" s="1"/>
    </row>
    <row r="1439" spans="2:9" hidden="1" x14ac:dyDescent="0.2">
      <c r="B1439" s="63" t="s">
        <v>2847</v>
      </c>
      <c r="C1439" s="48" t="s">
        <v>2848</v>
      </c>
      <c r="D1439" s="47" t="s">
        <v>18</v>
      </c>
      <c r="E1439" s="49"/>
      <c r="F1439" s="50">
        <v>310125</v>
      </c>
      <c r="G1439" s="51">
        <f t="shared" ref="G1439:G1443" si="67">+ROUND(F1439*E1439,0)</f>
        <v>0</v>
      </c>
      <c r="H1439" s="128"/>
      <c r="I1439" s="1"/>
    </row>
    <row r="1440" spans="2:9" x14ac:dyDescent="0.2">
      <c r="B1440" s="63" t="s">
        <v>2849</v>
      </c>
      <c r="C1440" s="48" t="s">
        <v>2850</v>
      </c>
      <c r="D1440" s="47" t="s">
        <v>18</v>
      </c>
      <c r="E1440" s="49">
        <v>17.989999999999998</v>
      </c>
      <c r="F1440" s="50">
        <v>333613</v>
      </c>
      <c r="G1440" s="51">
        <f t="shared" si="67"/>
        <v>6001698</v>
      </c>
      <c r="H1440" s="128"/>
      <c r="I1440" s="1"/>
    </row>
    <row r="1441" spans="1:9" hidden="1" x14ac:dyDescent="0.2">
      <c r="B1441" s="63" t="s">
        <v>2851</v>
      </c>
      <c r="C1441" s="48" t="s">
        <v>2852</v>
      </c>
      <c r="D1441" s="47" t="s">
        <v>18</v>
      </c>
      <c r="E1441" s="49"/>
      <c r="F1441" s="50">
        <v>504892</v>
      </c>
      <c r="G1441" s="51">
        <f t="shared" si="67"/>
        <v>0</v>
      </c>
      <c r="H1441" s="128"/>
      <c r="I1441" s="1"/>
    </row>
    <row r="1442" spans="1:9" hidden="1" x14ac:dyDescent="0.2">
      <c r="B1442" s="63" t="s">
        <v>2853</v>
      </c>
      <c r="C1442" s="48" t="s">
        <v>2854</v>
      </c>
      <c r="D1442" s="47" t="s">
        <v>18</v>
      </c>
      <c r="E1442" s="153"/>
      <c r="F1442" s="50">
        <v>482513</v>
      </c>
      <c r="G1442" s="51">
        <f t="shared" si="67"/>
        <v>0</v>
      </c>
      <c r="H1442" s="128"/>
      <c r="I1442" s="1"/>
    </row>
    <row r="1443" spans="1:9" ht="48" x14ac:dyDescent="0.2">
      <c r="B1443" s="63" t="s">
        <v>2855</v>
      </c>
      <c r="C1443" s="48" t="s">
        <v>2856</v>
      </c>
      <c r="D1443" s="47" t="s">
        <v>18</v>
      </c>
      <c r="E1443" s="49">
        <v>77.5</v>
      </c>
      <c r="F1443" s="50">
        <v>250857</v>
      </c>
      <c r="G1443" s="51">
        <f t="shared" si="67"/>
        <v>19441418</v>
      </c>
      <c r="H1443" s="128"/>
      <c r="I1443" s="1"/>
    </row>
    <row r="1444" spans="1:9" x14ac:dyDescent="0.2">
      <c r="B1444" s="35">
        <v>19</v>
      </c>
      <c r="C1444" s="36" t="s">
        <v>2857</v>
      </c>
      <c r="D1444" s="36"/>
      <c r="E1444" s="37">
        <v>0</v>
      </c>
      <c r="F1444" s="38"/>
      <c r="G1444" s="39"/>
      <c r="H1444" s="128"/>
    </row>
    <row r="1445" spans="1:9" x14ac:dyDescent="0.2">
      <c r="B1445" s="66" t="s">
        <v>2858</v>
      </c>
      <c r="C1445" s="42" t="s">
        <v>2859</v>
      </c>
      <c r="D1445" s="53"/>
      <c r="E1445" s="44">
        <v>0</v>
      </c>
      <c r="F1445" s="54"/>
      <c r="G1445" s="55"/>
      <c r="H1445" s="128"/>
      <c r="I1445" s="1"/>
    </row>
    <row r="1446" spans="1:9" ht="24" hidden="1" x14ac:dyDescent="0.2">
      <c r="B1446" s="63" t="s">
        <v>2860</v>
      </c>
      <c r="C1446" s="48" t="s">
        <v>2861</v>
      </c>
      <c r="D1446" s="47" t="s">
        <v>18</v>
      </c>
      <c r="E1446" s="49"/>
      <c r="F1446" s="50">
        <v>78480</v>
      </c>
      <c r="G1446" s="51">
        <f t="shared" ref="G1446:G1482" si="68">+ROUND(F1446*E1446,0)</f>
        <v>0</v>
      </c>
      <c r="H1446" s="128"/>
      <c r="I1446" s="1"/>
    </row>
    <row r="1447" spans="1:9" ht="24" hidden="1" x14ac:dyDescent="0.2">
      <c r="B1447" s="63" t="s">
        <v>2862</v>
      </c>
      <c r="C1447" s="48" t="s">
        <v>2863</v>
      </c>
      <c r="D1447" s="47" t="s">
        <v>18</v>
      </c>
      <c r="E1447" s="49"/>
      <c r="F1447" s="50">
        <v>95315</v>
      </c>
      <c r="G1447" s="51">
        <f t="shared" si="68"/>
        <v>0</v>
      </c>
      <c r="H1447" s="128"/>
      <c r="I1447" s="1"/>
    </row>
    <row r="1448" spans="1:9" hidden="1" x14ac:dyDescent="0.2">
      <c r="B1448" s="63" t="s">
        <v>2864</v>
      </c>
      <c r="C1448" s="48" t="s">
        <v>2865</v>
      </c>
      <c r="D1448" s="47" t="s">
        <v>18</v>
      </c>
      <c r="E1448" s="49"/>
      <c r="F1448" s="50">
        <v>49620</v>
      </c>
      <c r="G1448" s="51">
        <f t="shared" si="68"/>
        <v>0</v>
      </c>
      <c r="H1448" s="128"/>
      <c r="I1448" s="1"/>
    </row>
    <row r="1449" spans="1:9" hidden="1" x14ac:dyDescent="0.2">
      <c r="B1449" s="63" t="s">
        <v>2866</v>
      </c>
      <c r="C1449" s="48" t="s">
        <v>2867</v>
      </c>
      <c r="D1449" s="47" t="s">
        <v>18</v>
      </c>
      <c r="E1449" s="49"/>
      <c r="F1449" s="50">
        <v>79977</v>
      </c>
      <c r="G1449" s="51">
        <f t="shared" si="68"/>
        <v>0</v>
      </c>
      <c r="H1449" s="128"/>
      <c r="I1449" s="1"/>
    </row>
    <row r="1450" spans="1:9" hidden="1" x14ac:dyDescent="0.2">
      <c r="B1450" s="63" t="s">
        <v>2868</v>
      </c>
      <c r="C1450" s="48" t="s">
        <v>2869</v>
      </c>
      <c r="D1450" s="47" t="s">
        <v>18</v>
      </c>
      <c r="E1450" s="49"/>
      <c r="F1450" s="50">
        <v>83327</v>
      </c>
      <c r="G1450" s="51">
        <f t="shared" si="68"/>
        <v>0</v>
      </c>
      <c r="H1450" s="128"/>
      <c r="I1450" s="1"/>
    </row>
    <row r="1451" spans="1:9" hidden="1" x14ac:dyDescent="0.2">
      <c r="B1451" s="63" t="s">
        <v>2870</v>
      </c>
      <c r="C1451" s="48" t="s">
        <v>2871</v>
      </c>
      <c r="D1451" s="47" t="s">
        <v>152</v>
      </c>
      <c r="E1451" s="49"/>
      <c r="F1451" s="50">
        <v>4520</v>
      </c>
      <c r="G1451" s="51">
        <f t="shared" si="68"/>
        <v>0</v>
      </c>
      <c r="H1451" s="128"/>
      <c r="I1451" s="1"/>
    </row>
    <row r="1452" spans="1:9" ht="24" hidden="1" x14ac:dyDescent="0.2">
      <c r="B1452" s="63" t="s">
        <v>2872</v>
      </c>
      <c r="C1452" s="48" t="s">
        <v>2873</v>
      </c>
      <c r="D1452" s="47" t="s">
        <v>18</v>
      </c>
      <c r="E1452" s="49"/>
      <c r="F1452" s="50">
        <v>68079</v>
      </c>
      <c r="G1452" s="51">
        <f t="shared" si="68"/>
        <v>0</v>
      </c>
      <c r="H1452" s="128"/>
      <c r="I1452" s="1"/>
    </row>
    <row r="1453" spans="1:9" ht="24" hidden="1" x14ac:dyDescent="0.2">
      <c r="B1453" s="63" t="s">
        <v>2874</v>
      </c>
      <c r="C1453" s="48" t="s">
        <v>2875</v>
      </c>
      <c r="D1453" s="47" t="s">
        <v>18</v>
      </c>
      <c r="E1453" s="49"/>
      <c r="F1453" s="50">
        <v>98645</v>
      </c>
      <c r="G1453" s="51">
        <f t="shared" si="68"/>
        <v>0</v>
      </c>
      <c r="H1453" s="128"/>
      <c r="I1453" s="1"/>
    </row>
    <row r="1454" spans="1:9" ht="24" hidden="1" x14ac:dyDescent="0.2">
      <c r="B1454" s="63" t="s">
        <v>2876</v>
      </c>
      <c r="C1454" s="48" t="s">
        <v>2877</v>
      </c>
      <c r="D1454" s="47" t="s">
        <v>18</v>
      </c>
      <c r="E1454" s="49"/>
      <c r="F1454" s="50">
        <v>223909</v>
      </c>
      <c r="G1454" s="51">
        <f t="shared" si="68"/>
        <v>0</v>
      </c>
      <c r="H1454" s="128"/>
      <c r="I1454" s="1"/>
    </row>
    <row r="1455" spans="1:9" ht="24" hidden="1" x14ac:dyDescent="0.2">
      <c r="B1455" s="63" t="s">
        <v>2878</v>
      </c>
      <c r="C1455" s="48" t="s">
        <v>2879</v>
      </c>
      <c r="D1455" s="47" t="s">
        <v>18</v>
      </c>
      <c r="E1455" s="49"/>
      <c r="F1455" s="50">
        <v>226653</v>
      </c>
      <c r="G1455" s="51">
        <f t="shared" si="68"/>
        <v>0</v>
      </c>
      <c r="H1455" s="128"/>
      <c r="I1455" s="1"/>
    </row>
    <row r="1456" spans="1:9" s="33" customFormat="1" hidden="1" x14ac:dyDescent="0.2">
      <c r="A1456" s="1"/>
      <c r="B1456" s="63" t="s">
        <v>2880</v>
      </c>
      <c r="C1456" s="48" t="s">
        <v>2881</v>
      </c>
      <c r="D1456" s="47" t="s">
        <v>18</v>
      </c>
      <c r="E1456" s="153"/>
      <c r="F1456" s="50">
        <v>37058</v>
      </c>
      <c r="G1456" s="51">
        <f t="shared" si="68"/>
        <v>0</v>
      </c>
      <c r="H1456" s="128"/>
    </row>
    <row r="1457" spans="1:10" hidden="1" x14ac:dyDescent="0.2">
      <c r="B1457" s="63" t="s">
        <v>2882</v>
      </c>
      <c r="C1457" s="48" t="s">
        <v>2883</v>
      </c>
      <c r="D1457" s="47" t="s">
        <v>21</v>
      </c>
      <c r="E1457" s="49"/>
      <c r="F1457" s="50">
        <v>239409</v>
      </c>
      <c r="G1457" s="51">
        <f t="shared" si="68"/>
        <v>0</v>
      </c>
      <c r="H1457" s="128"/>
      <c r="I1457" s="1"/>
    </row>
    <row r="1458" spans="1:10" hidden="1" x14ac:dyDescent="0.2">
      <c r="B1458" s="63" t="s">
        <v>2884</v>
      </c>
      <c r="C1458" s="48" t="s">
        <v>2885</v>
      </c>
      <c r="D1458" s="47" t="s">
        <v>18</v>
      </c>
      <c r="E1458" s="49"/>
      <c r="F1458" s="50">
        <v>85712</v>
      </c>
      <c r="G1458" s="51">
        <f t="shared" si="68"/>
        <v>0</v>
      </c>
      <c r="H1458" s="128"/>
      <c r="I1458" s="1"/>
    </row>
    <row r="1459" spans="1:10" ht="24" hidden="1" x14ac:dyDescent="0.2">
      <c r="B1459" s="63" t="s">
        <v>2886</v>
      </c>
      <c r="C1459" s="48" t="s">
        <v>2887</v>
      </c>
      <c r="D1459" s="47" t="s">
        <v>152</v>
      </c>
      <c r="E1459" s="49"/>
      <c r="F1459" s="50">
        <v>71745</v>
      </c>
      <c r="G1459" s="51">
        <f t="shared" si="68"/>
        <v>0</v>
      </c>
      <c r="H1459" s="128"/>
      <c r="I1459" s="1"/>
    </row>
    <row r="1460" spans="1:10" ht="24" hidden="1" x14ac:dyDescent="0.2">
      <c r="A1460" s="33"/>
      <c r="B1460" s="63" t="s">
        <v>2888</v>
      </c>
      <c r="C1460" s="48" t="s">
        <v>2889</v>
      </c>
      <c r="D1460" s="47" t="s">
        <v>152</v>
      </c>
      <c r="E1460" s="49"/>
      <c r="F1460" s="50">
        <v>91149</v>
      </c>
      <c r="G1460" s="51">
        <f t="shared" si="68"/>
        <v>0</v>
      </c>
      <c r="H1460" s="128"/>
      <c r="I1460" s="1"/>
    </row>
    <row r="1461" spans="1:10" ht="36" hidden="1" x14ac:dyDescent="0.2">
      <c r="B1461" s="63" t="s">
        <v>2890</v>
      </c>
      <c r="C1461" s="48" t="s">
        <v>2891</v>
      </c>
      <c r="D1461" s="47" t="s">
        <v>18</v>
      </c>
      <c r="E1461" s="49"/>
      <c r="F1461" s="50">
        <v>100973</v>
      </c>
      <c r="G1461" s="51">
        <f t="shared" si="68"/>
        <v>0</v>
      </c>
      <c r="H1461" s="128"/>
      <c r="I1461" s="1"/>
    </row>
    <row r="1462" spans="1:10" ht="24" hidden="1" x14ac:dyDescent="0.2">
      <c r="B1462" s="63" t="s">
        <v>2892</v>
      </c>
      <c r="C1462" s="48" t="s">
        <v>2893</v>
      </c>
      <c r="D1462" s="47" t="s">
        <v>18</v>
      </c>
      <c r="E1462" s="49"/>
      <c r="F1462" s="50">
        <v>268163</v>
      </c>
      <c r="G1462" s="51">
        <f t="shared" si="68"/>
        <v>0</v>
      </c>
      <c r="H1462" s="128"/>
      <c r="I1462" s="1"/>
    </row>
    <row r="1463" spans="1:10" ht="36" hidden="1" x14ac:dyDescent="0.2">
      <c r="B1463" s="63" t="s">
        <v>2894</v>
      </c>
      <c r="C1463" s="48" t="s">
        <v>2895</v>
      </c>
      <c r="D1463" s="47" t="s">
        <v>18</v>
      </c>
      <c r="E1463" s="49"/>
      <c r="F1463" s="50">
        <v>347578</v>
      </c>
      <c r="G1463" s="51">
        <f t="shared" si="68"/>
        <v>0</v>
      </c>
      <c r="H1463" s="128"/>
      <c r="I1463" s="1"/>
    </row>
    <row r="1464" spans="1:10" ht="24" x14ac:dyDescent="0.2">
      <c r="B1464" s="63" t="s">
        <v>2896</v>
      </c>
      <c r="C1464" s="48" t="s">
        <v>2897</v>
      </c>
      <c r="D1464" s="47" t="s">
        <v>326</v>
      </c>
      <c r="E1464" s="49">
        <v>547</v>
      </c>
      <c r="F1464" s="50">
        <v>126237</v>
      </c>
      <c r="G1464" s="51">
        <f t="shared" si="68"/>
        <v>69051639</v>
      </c>
      <c r="H1464" s="128"/>
      <c r="I1464" s="1"/>
    </row>
    <row r="1465" spans="1:10" ht="24" x14ac:dyDescent="0.2">
      <c r="B1465" s="63" t="s">
        <v>2898</v>
      </c>
      <c r="C1465" s="48" t="s">
        <v>2899</v>
      </c>
      <c r="D1465" s="47" t="s">
        <v>18</v>
      </c>
      <c r="E1465" s="49">
        <v>354.61599999999999</v>
      </c>
      <c r="F1465" s="50">
        <v>385</v>
      </c>
      <c r="G1465" s="51">
        <f t="shared" si="68"/>
        <v>136527</v>
      </c>
      <c r="H1465" s="128"/>
      <c r="I1465" s="1"/>
    </row>
    <row r="1466" spans="1:10" ht="24" x14ac:dyDescent="0.2">
      <c r="B1466" s="63" t="s">
        <v>2900</v>
      </c>
      <c r="C1466" s="48" t="s">
        <v>2901</v>
      </c>
      <c r="D1466" s="47" t="s">
        <v>262</v>
      </c>
      <c r="E1466" s="49">
        <v>125</v>
      </c>
      <c r="F1466" s="50">
        <v>136</v>
      </c>
      <c r="G1466" s="51">
        <f t="shared" si="68"/>
        <v>17000</v>
      </c>
      <c r="H1466" s="128"/>
      <c r="I1466" s="1"/>
    </row>
    <row r="1467" spans="1:10" x14ac:dyDescent="0.2">
      <c r="B1467" s="63" t="s">
        <v>2902</v>
      </c>
      <c r="C1467" s="48" t="s">
        <v>2903</v>
      </c>
      <c r="D1467" s="47" t="s">
        <v>262</v>
      </c>
      <c r="E1467" s="49">
        <v>24</v>
      </c>
      <c r="F1467" s="50">
        <v>56706</v>
      </c>
      <c r="G1467" s="51">
        <f t="shared" si="68"/>
        <v>1360944</v>
      </c>
      <c r="H1467" s="128"/>
      <c r="I1467" s="1"/>
    </row>
    <row r="1468" spans="1:10" ht="48" x14ac:dyDescent="0.2">
      <c r="B1468" s="63" t="s">
        <v>2904</v>
      </c>
      <c r="C1468" s="48" t="s">
        <v>2905</v>
      </c>
      <c r="D1468" s="47" t="s">
        <v>326</v>
      </c>
      <c r="E1468" s="49">
        <v>255.94399999999999</v>
      </c>
      <c r="F1468" s="50">
        <v>726137</v>
      </c>
      <c r="G1468" s="51">
        <f t="shared" si="68"/>
        <v>185850408</v>
      </c>
      <c r="H1468" s="128"/>
      <c r="I1468" s="1"/>
      <c r="J1468" s="8"/>
    </row>
    <row r="1469" spans="1:10" ht="48" x14ac:dyDescent="0.2">
      <c r="B1469" s="63" t="s">
        <v>2906</v>
      </c>
      <c r="C1469" s="48" t="s">
        <v>2907</v>
      </c>
      <c r="D1469" s="47" t="s">
        <v>262</v>
      </c>
      <c r="E1469" s="49">
        <v>27</v>
      </c>
      <c r="F1469" s="50">
        <v>1325586</v>
      </c>
      <c r="G1469" s="51">
        <f t="shared" si="68"/>
        <v>35790822</v>
      </c>
      <c r="H1469" s="128"/>
      <c r="I1469" s="1"/>
    </row>
    <row r="1470" spans="1:10" ht="48" x14ac:dyDescent="0.2">
      <c r="B1470" s="63" t="s">
        <v>2908</v>
      </c>
      <c r="C1470" s="48" t="s">
        <v>2909</v>
      </c>
      <c r="D1470" s="47" t="s">
        <v>262</v>
      </c>
      <c r="E1470" s="49">
        <v>37</v>
      </c>
      <c r="F1470" s="50">
        <v>429139</v>
      </c>
      <c r="G1470" s="51">
        <f t="shared" si="68"/>
        <v>15878143</v>
      </c>
      <c r="H1470" s="128"/>
      <c r="I1470" s="1"/>
    </row>
    <row r="1471" spans="1:10" ht="48" x14ac:dyDescent="0.2">
      <c r="B1471" s="63" t="s">
        <v>2910</v>
      </c>
      <c r="C1471" s="48" t="s">
        <v>2911</v>
      </c>
      <c r="D1471" s="47" t="s">
        <v>262</v>
      </c>
      <c r="E1471" s="49">
        <v>7</v>
      </c>
      <c r="F1471" s="50">
        <v>852624</v>
      </c>
      <c r="G1471" s="51">
        <f t="shared" si="68"/>
        <v>5968368</v>
      </c>
      <c r="H1471" s="128"/>
      <c r="I1471" s="1"/>
    </row>
    <row r="1472" spans="1:10" ht="48" x14ac:dyDescent="0.2">
      <c r="B1472" s="63" t="s">
        <v>2912</v>
      </c>
      <c r="C1472" s="48" t="s">
        <v>2913</v>
      </c>
      <c r="D1472" s="47" t="s">
        <v>262</v>
      </c>
      <c r="E1472" s="49">
        <v>10</v>
      </c>
      <c r="F1472" s="50">
        <v>257653</v>
      </c>
      <c r="G1472" s="51">
        <f t="shared" si="68"/>
        <v>2576530</v>
      </c>
      <c r="H1472" s="128"/>
      <c r="I1472" s="1"/>
    </row>
    <row r="1473" spans="2:9" ht="48" x14ac:dyDescent="0.2">
      <c r="B1473" s="63" t="s">
        <v>2914</v>
      </c>
      <c r="C1473" s="48" t="s">
        <v>2915</v>
      </c>
      <c r="D1473" s="47" t="s">
        <v>262</v>
      </c>
      <c r="E1473" s="49">
        <v>6</v>
      </c>
      <c r="F1473" s="50">
        <v>491843</v>
      </c>
      <c r="G1473" s="51">
        <f t="shared" si="68"/>
        <v>2951058</v>
      </c>
      <c r="H1473" s="128"/>
      <c r="I1473" s="1"/>
    </row>
    <row r="1474" spans="2:9" ht="48" x14ac:dyDescent="0.2">
      <c r="B1474" s="63" t="s">
        <v>2916</v>
      </c>
      <c r="C1474" s="48" t="s">
        <v>2917</v>
      </c>
      <c r="D1474" s="47" t="s">
        <v>262</v>
      </c>
      <c r="E1474" s="49">
        <v>6</v>
      </c>
      <c r="F1474" s="50">
        <v>1462665</v>
      </c>
      <c r="G1474" s="51">
        <f t="shared" si="68"/>
        <v>8775990</v>
      </c>
      <c r="H1474" s="128"/>
      <c r="I1474" s="1"/>
    </row>
    <row r="1475" spans="2:9" x14ac:dyDescent="0.2">
      <c r="B1475" s="63" t="s">
        <v>2918</v>
      </c>
      <c r="C1475" s="48" t="s">
        <v>2919</v>
      </c>
      <c r="D1475" s="47" t="s">
        <v>326</v>
      </c>
      <c r="E1475" s="49">
        <v>70.629400000000004</v>
      </c>
      <c r="F1475" s="50">
        <v>420572</v>
      </c>
      <c r="G1475" s="51">
        <f t="shared" si="68"/>
        <v>29704748</v>
      </c>
      <c r="H1475" s="128"/>
      <c r="I1475" s="1"/>
    </row>
    <row r="1476" spans="2:9" x14ac:dyDescent="0.2">
      <c r="B1476" s="63" t="s">
        <v>2920</v>
      </c>
      <c r="C1476" s="48" t="s">
        <v>2921</v>
      </c>
      <c r="D1476" s="47" t="s">
        <v>262</v>
      </c>
      <c r="E1476" s="49">
        <v>33</v>
      </c>
      <c r="F1476" s="50">
        <v>627761</v>
      </c>
      <c r="G1476" s="51">
        <f t="shared" si="68"/>
        <v>20716113</v>
      </c>
      <c r="H1476" s="128"/>
      <c r="I1476" s="1"/>
    </row>
    <row r="1477" spans="2:9" ht="24" x14ac:dyDescent="0.2">
      <c r="B1477" s="63" t="s">
        <v>2922</v>
      </c>
      <c r="C1477" s="48" t="s">
        <v>2923</v>
      </c>
      <c r="D1477" s="47" t="s">
        <v>262</v>
      </c>
      <c r="E1477" s="49">
        <v>10</v>
      </c>
      <c r="F1477" s="50">
        <v>1284500</v>
      </c>
      <c r="G1477" s="51">
        <f t="shared" si="68"/>
        <v>12845000</v>
      </c>
      <c r="H1477" s="128"/>
      <c r="I1477" s="1"/>
    </row>
    <row r="1478" spans="2:9" x14ac:dyDescent="0.2">
      <c r="B1478" s="63" t="s">
        <v>2924</v>
      </c>
      <c r="C1478" s="48" t="s">
        <v>2925</v>
      </c>
      <c r="D1478" s="47" t="s">
        <v>262</v>
      </c>
      <c r="E1478" s="49">
        <v>2</v>
      </c>
      <c r="F1478" s="50">
        <v>1823174</v>
      </c>
      <c r="G1478" s="51">
        <f t="shared" si="68"/>
        <v>3646348</v>
      </c>
      <c r="H1478" s="128"/>
      <c r="I1478" s="1"/>
    </row>
    <row r="1479" spans="2:9" x14ac:dyDescent="0.2">
      <c r="B1479" s="63" t="s">
        <v>2926</v>
      </c>
      <c r="C1479" s="48" t="s">
        <v>2927</v>
      </c>
      <c r="D1479" s="47" t="s">
        <v>18</v>
      </c>
      <c r="E1479" s="49">
        <v>940.23</v>
      </c>
      <c r="F1479" s="50">
        <v>216621</v>
      </c>
      <c r="G1479" s="51">
        <f t="shared" si="68"/>
        <v>203673563</v>
      </c>
      <c r="H1479" s="128"/>
      <c r="I1479" s="1"/>
    </row>
    <row r="1480" spans="2:9" x14ac:dyDescent="0.2">
      <c r="B1480" s="63" t="s">
        <v>2928</v>
      </c>
      <c r="C1480" s="48" t="s">
        <v>2929</v>
      </c>
      <c r="D1480" s="47" t="s">
        <v>18</v>
      </c>
      <c r="E1480" s="49">
        <v>1855.9818</v>
      </c>
      <c r="F1480" s="50">
        <v>81775</v>
      </c>
      <c r="G1480" s="51">
        <f t="shared" si="68"/>
        <v>151772912</v>
      </c>
      <c r="H1480" s="128"/>
      <c r="I1480" s="1"/>
    </row>
    <row r="1481" spans="2:9" x14ac:dyDescent="0.2">
      <c r="B1481" s="63" t="s">
        <v>2930</v>
      </c>
      <c r="C1481" s="48" t="s">
        <v>2931</v>
      </c>
      <c r="D1481" s="47" t="s">
        <v>21</v>
      </c>
      <c r="E1481" s="49">
        <v>13.37</v>
      </c>
      <c r="F1481" s="50">
        <v>808769</v>
      </c>
      <c r="G1481" s="51">
        <f t="shared" si="68"/>
        <v>10813242</v>
      </c>
      <c r="H1481" s="128"/>
      <c r="I1481" s="1"/>
    </row>
    <row r="1482" spans="2:9" x14ac:dyDescent="0.2">
      <c r="B1482" s="63" t="s">
        <v>2932</v>
      </c>
      <c r="C1482" s="48" t="s">
        <v>2933</v>
      </c>
      <c r="D1482" s="47" t="s">
        <v>21</v>
      </c>
      <c r="E1482" s="49">
        <v>8.91</v>
      </c>
      <c r="F1482" s="50">
        <v>815727</v>
      </c>
      <c r="G1482" s="51">
        <f t="shared" si="68"/>
        <v>7268128</v>
      </c>
      <c r="H1482" s="128"/>
      <c r="I1482" s="1"/>
    </row>
    <row r="1483" spans="2:9" x14ac:dyDescent="0.2">
      <c r="B1483" s="66" t="s">
        <v>2934</v>
      </c>
      <c r="C1483" s="42" t="s">
        <v>2935</v>
      </c>
      <c r="D1483" s="53"/>
      <c r="E1483" s="44">
        <v>0</v>
      </c>
      <c r="F1483" s="54"/>
      <c r="G1483" s="55"/>
      <c r="H1483" s="128"/>
      <c r="I1483" s="1"/>
    </row>
    <row r="1484" spans="2:9" x14ac:dyDescent="0.2">
      <c r="B1484" s="63" t="s">
        <v>2936</v>
      </c>
      <c r="C1484" s="48" t="s">
        <v>2937</v>
      </c>
      <c r="D1484" s="47" t="s">
        <v>18</v>
      </c>
      <c r="E1484" s="49">
        <v>43.502013226999999</v>
      </c>
      <c r="F1484" s="50">
        <v>138585</v>
      </c>
      <c r="G1484" s="51">
        <f t="shared" ref="G1484:G1500" si="69">+ROUND(F1484*E1484,0)</f>
        <v>6028727</v>
      </c>
      <c r="H1484" s="128"/>
      <c r="I1484" s="1"/>
    </row>
    <row r="1485" spans="2:9" hidden="1" x14ac:dyDescent="0.2">
      <c r="B1485" s="63" t="s">
        <v>2938</v>
      </c>
      <c r="C1485" s="48" t="s">
        <v>2939</v>
      </c>
      <c r="D1485" s="47" t="s">
        <v>18</v>
      </c>
      <c r="E1485" s="49"/>
      <c r="F1485" s="50">
        <v>138230</v>
      </c>
      <c r="G1485" s="51">
        <f t="shared" si="69"/>
        <v>0</v>
      </c>
      <c r="H1485" s="128"/>
      <c r="I1485" s="1"/>
    </row>
    <row r="1486" spans="2:9" ht="36" hidden="1" x14ac:dyDescent="0.2">
      <c r="B1486" s="63" t="s">
        <v>2940</v>
      </c>
      <c r="C1486" s="48" t="s">
        <v>2941</v>
      </c>
      <c r="D1486" s="47" t="s">
        <v>152</v>
      </c>
      <c r="E1486" s="49"/>
      <c r="F1486" s="50">
        <v>734138</v>
      </c>
      <c r="G1486" s="51">
        <f t="shared" si="69"/>
        <v>0</v>
      </c>
      <c r="H1486" s="128"/>
      <c r="I1486" s="1"/>
    </row>
    <row r="1487" spans="2:9" ht="36" x14ac:dyDescent="0.2">
      <c r="B1487" s="63" t="s">
        <v>2942</v>
      </c>
      <c r="C1487" s="48" t="s">
        <v>2943</v>
      </c>
      <c r="D1487" s="47" t="s">
        <v>1793</v>
      </c>
      <c r="E1487" s="49">
        <v>1</v>
      </c>
      <c r="F1487" s="50">
        <v>9439303</v>
      </c>
      <c r="G1487" s="51">
        <f t="shared" si="69"/>
        <v>9439303</v>
      </c>
      <c r="H1487" s="128"/>
      <c r="I1487" s="1"/>
    </row>
    <row r="1488" spans="2:9" ht="48" hidden="1" x14ac:dyDescent="0.2">
      <c r="B1488" s="63" t="s">
        <v>2944</v>
      </c>
      <c r="C1488" s="48" t="s">
        <v>2945</v>
      </c>
      <c r="D1488" s="47" t="s">
        <v>262</v>
      </c>
      <c r="E1488" s="49">
        <v>0</v>
      </c>
      <c r="F1488" s="50">
        <v>142673896</v>
      </c>
      <c r="G1488" s="51">
        <f t="shared" si="69"/>
        <v>0</v>
      </c>
      <c r="H1488" s="128"/>
      <c r="I1488" s="1"/>
    </row>
    <row r="1489" spans="1:14" ht="24" x14ac:dyDescent="0.2">
      <c r="B1489" s="63" t="s">
        <v>2946</v>
      </c>
      <c r="C1489" s="48" t="s">
        <v>2947</v>
      </c>
      <c r="D1489" s="47" t="s">
        <v>262</v>
      </c>
      <c r="E1489" s="49">
        <v>23.92</v>
      </c>
      <c r="F1489" s="50">
        <v>757354</v>
      </c>
      <c r="G1489" s="51">
        <f t="shared" si="69"/>
        <v>18115908</v>
      </c>
      <c r="H1489" s="128"/>
      <c r="I1489" s="1"/>
    </row>
    <row r="1490" spans="1:14" ht="36" hidden="1" x14ac:dyDescent="0.2">
      <c r="B1490" s="63" t="s">
        <v>2948</v>
      </c>
      <c r="C1490" s="48" t="s">
        <v>2949</v>
      </c>
      <c r="D1490" s="47" t="s">
        <v>152</v>
      </c>
      <c r="E1490" s="49"/>
      <c r="F1490" s="50">
        <v>942677</v>
      </c>
      <c r="G1490" s="51">
        <f t="shared" si="69"/>
        <v>0</v>
      </c>
      <c r="H1490" s="128"/>
      <c r="I1490" s="1"/>
    </row>
    <row r="1491" spans="1:14" ht="36" hidden="1" x14ac:dyDescent="0.2">
      <c r="B1491" s="63" t="s">
        <v>2950</v>
      </c>
      <c r="C1491" s="48" t="s">
        <v>2951</v>
      </c>
      <c r="D1491" s="47" t="s">
        <v>152</v>
      </c>
      <c r="E1491" s="49"/>
      <c r="F1491" s="50">
        <v>1550227</v>
      </c>
      <c r="G1491" s="51">
        <f t="shared" si="69"/>
        <v>0</v>
      </c>
      <c r="H1491" s="128"/>
      <c r="I1491" s="1"/>
    </row>
    <row r="1492" spans="1:14" ht="24" hidden="1" x14ac:dyDescent="0.2">
      <c r="B1492" s="63" t="s">
        <v>2952</v>
      </c>
      <c r="C1492" s="48" t="s">
        <v>2953</v>
      </c>
      <c r="D1492" s="47" t="s">
        <v>9</v>
      </c>
      <c r="E1492" s="49"/>
      <c r="F1492" s="50">
        <v>408611</v>
      </c>
      <c r="G1492" s="51">
        <f t="shared" si="69"/>
        <v>0</v>
      </c>
      <c r="H1492" s="128"/>
      <c r="I1492" s="1"/>
    </row>
    <row r="1493" spans="1:14" hidden="1" x14ac:dyDescent="0.2">
      <c r="B1493" s="63" t="s">
        <v>2954</v>
      </c>
      <c r="C1493" s="48" t="s">
        <v>2955</v>
      </c>
      <c r="D1493" s="47" t="s">
        <v>1793</v>
      </c>
      <c r="E1493" s="49"/>
      <c r="F1493" s="50">
        <v>14981033</v>
      </c>
      <c r="G1493" s="51">
        <f t="shared" si="69"/>
        <v>0</v>
      </c>
      <c r="H1493" s="128"/>
      <c r="I1493" s="1"/>
    </row>
    <row r="1494" spans="1:14" hidden="1" x14ac:dyDescent="0.2">
      <c r="B1494" s="63" t="s">
        <v>2956</v>
      </c>
      <c r="C1494" s="48" t="s">
        <v>2957</v>
      </c>
      <c r="D1494" s="47" t="s">
        <v>1793</v>
      </c>
      <c r="E1494" s="49"/>
      <c r="F1494" s="50">
        <v>10857228</v>
      </c>
      <c r="G1494" s="51">
        <f t="shared" si="69"/>
        <v>0</v>
      </c>
      <c r="H1494" s="128"/>
      <c r="I1494" s="1"/>
    </row>
    <row r="1495" spans="1:14" ht="24" hidden="1" x14ac:dyDescent="0.2">
      <c r="B1495" s="63" t="s">
        <v>2958</v>
      </c>
      <c r="C1495" s="48" t="s">
        <v>2959</v>
      </c>
      <c r="D1495" s="47" t="s">
        <v>1793</v>
      </c>
      <c r="E1495" s="49"/>
      <c r="F1495" s="50">
        <v>4367166</v>
      </c>
      <c r="G1495" s="51">
        <f t="shared" si="69"/>
        <v>0</v>
      </c>
      <c r="H1495" s="128"/>
      <c r="I1495" s="1"/>
    </row>
    <row r="1496" spans="1:14" hidden="1" x14ac:dyDescent="0.2">
      <c r="B1496" s="63" t="s">
        <v>2960</v>
      </c>
      <c r="C1496" s="48" t="s">
        <v>2961</v>
      </c>
      <c r="D1496" s="47" t="s">
        <v>1793</v>
      </c>
      <c r="E1496" s="49"/>
      <c r="F1496" s="50">
        <v>3072201</v>
      </c>
      <c r="G1496" s="51">
        <f t="shared" si="69"/>
        <v>0</v>
      </c>
      <c r="H1496" s="128"/>
      <c r="I1496" s="1"/>
    </row>
    <row r="1497" spans="1:14" x14ac:dyDescent="0.2">
      <c r="B1497" s="63" t="s">
        <v>2962</v>
      </c>
      <c r="C1497" s="48" t="s">
        <v>2963</v>
      </c>
      <c r="D1497" s="47" t="s">
        <v>262</v>
      </c>
      <c r="E1497" s="49">
        <v>4</v>
      </c>
      <c r="F1497" s="50">
        <v>4098166</v>
      </c>
      <c r="G1497" s="51">
        <f t="shared" si="69"/>
        <v>16392664</v>
      </c>
      <c r="H1497" s="128"/>
      <c r="I1497" s="1"/>
    </row>
    <row r="1498" spans="1:14" x14ac:dyDescent="0.2">
      <c r="B1498" s="63" t="s">
        <v>2964</v>
      </c>
      <c r="C1498" s="48" t="s">
        <v>2965</v>
      </c>
      <c r="D1498" s="47" t="s">
        <v>326</v>
      </c>
      <c r="E1498" s="49">
        <v>14.4</v>
      </c>
      <c r="F1498" s="50">
        <v>98848</v>
      </c>
      <c r="G1498" s="51">
        <f t="shared" si="69"/>
        <v>1423411</v>
      </c>
      <c r="H1498" s="128"/>
      <c r="I1498" s="1"/>
    </row>
    <row r="1499" spans="1:14" ht="72" x14ac:dyDescent="0.2">
      <c r="B1499" s="63" t="s">
        <v>2966</v>
      </c>
      <c r="C1499" s="48" t="s">
        <v>2967</v>
      </c>
      <c r="D1499" s="47" t="s">
        <v>326</v>
      </c>
      <c r="E1499" s="49">
        <v>345.94</v>
      </c>
      <c r="F1499" s="50">
        <v>997017</v>
      </c>
      <c r="G1499" s="51">
        <f t="shared" si="69"/>
        <v>344908061</v>
      </c>
      <c r="H1499" s="128"/>
      <c r="I1499" s="1"/>
    </row>
    <row r="1500" spans="1:14" ht="48" x14ac:dyDescent="0.2">
      <c r="B1500" s="63" t="s">
        <v>3306</v>
      </c>
      <c r="C1500" s="48" t="s">
        <v>3300</v>
      </c>
      <c r="D1500" s="47" t="s">
        <v>262</v>
      </c>
      <c r="E1500" s="49">
        <v>1</v>
      </c>
      <c r="F1500" s="50">
        <v>147703883</v>
      </c>
      <c r="G1500" s="51">
        <f t="shared" si="69"/>
        <v>147703883</v>
      </c>
      <c r="H1500" s="128"/>
      <c r="I1500" s="1"/>
      <c r="J1500" s="128"/>
      <c r="M1500" s="128"/>
      <c r="N1500" s="1" t="e">
        <f>+M1500/K1500</f>
        <v>#DIV/0!</v>
      </c>
    </row>
    <row r="1501" spans="1:14" s="8" customFormat="1" x14ac:dyDescent="0.2">
      <c r="A1501" s="1"/>
      <c r="B1501" s="66" t="s">
        <v>2968</v>
      </c>
      <c r="C1501" s="42" t="s">
        <v>2969</v>
      </c>
      <c r="D1501" s="53"/>
      <c r="E1501" s="44">
        <v>0</v>
      </c>
      <c r="F1501" s="54"/>
      <c r="G1501" s="55"/>
      <c r="H1501" s="128"/>
    </row>
    <row r="1502" spans="1:14" s="8" customFormat="1" x14ac:dyDescent="0.2">
      <c r="A1502" s="1"/>
      <c r="B1502" s="63" t="s">
        <v>2970</v>
      </c>
      <c r="C1502" s="48" t="s">
        <v>2971</v>
      </c>
      <c r="D1502" s="47" t="s">
        <v>262</v>
      </c>
      <c r="E1502" s="49">
        <v>3</v>
      </c>
      <c r="F1502" s="50">
        <v>242879</v>
      </c>
      <c r="G1502" s="51">
        <f t="shared" ref="G1502:G1510" si="70">+ROUND(F1502*E1502,0)</f>
        <v>728637</v>
      </c>
      <c r="H1502" s="128"/>
    </row>
    <row r="1503" spans="1:14" s="8" customFormat="1" x14ac:dyDescent="0.2">
      <c r="A1503" s="1"/>
      <c r="B1503" s="63" t="s">
        <v>2972</v>
      </c>
      <c r="C1503" s="48" t="s">
        <v>2973</v>
      </c>
      <c r="D1503" s="47" t="s">
        <v>18</v>
      </c>
      <c r="E1503" s="49">
        <v>585.41999999999996</v>
      </c>
      <c r="F1503" s="50">
        <v>227842</v>
      </c>
      <c r="G1503" s="51">
        <f t="shared" si="70"/>
        <v>133383264</v>
      </c>
      <c r="H1503" s="128"/>
    </row>
    <row r="1504" spans="1:14" s="8" customFormat="1" hidden="1" x14ac:dyDescent="0.2">
      <c r="A1504" s="1"/>
      <c r="B1504" s="63" t="s">
        <v>2974</v>
      </c>
      <c r="C1504" s="48" t="s">
        <v>2975</v>
      </c>
      <c r="D1504" s="47" t="s">
        <v>18</v>
      </c>
      <c r="E1504" s="49"/>
      <c r="F1504" s="50">
        <v>275408</v>
      </c>
      <c r="G1504" s="51">
        <f t="shared" si="70"/>
        <v>0</v>
      </c>
      <c r="H1504" s="128"/>
    </row>
    <row r="1505" spans="1:9" s="8" customFormat="1" x14ac:dyDescent="0.2">
      <c r="A1505" s="1"/>
      <c r="B1505" s="63" t="s">
        <v>2976</v>
      </c>
      <c r="C1505" s="48" t="s">
        <v>2977</v>
      </c>
      <c r="D1505" s="47" t="s">
        <v>18</v>
      </c>
      <c r="E1505" s="49">
        <v>118.5076</v>
      </c>
      <c r="F1505" s="50">
        <v>22911</v>
      </c>
      <c r="G1505" s="51">
        <f t="shared" si="70"/>
        <v>2715128</v>
      </c>
      <c r="H1505" s="128"/>
    </row>
    <row r="1506" spans="1:9" s="8" customFormat="1" ht="24" x14ac:dyDescent="0.2">
      <c r="A1506" s="154"/>
      <c r="B1506" s="155" t="s">
        <v>2978</v>
      </c>
      <c r="C1506" s="156" t="s">
        <v>2979</v>
      </c>
      <c r="D1506" s="47" t="s">
        <v>262</v>
      </c>
      <c r="E1506" s="49">
        <v>214</v>
      </c>
      <c r="F1506" s="50">
        <v>149065</v>
      </c>
      <c r="G1506" s="51">
        <f t="shared" si="70"/>
        <v>31899910</v>
      </c>
      <c r="H1506" s="128"/>
    </row>
    <row r="1507" spans="1:9" s="8" customFormat="1" ht="24" x14ac:dyDescent="0.2">
      <c r="A1507" s="1"/>
      <c r="B1507" s="92" t="s">
        <v>2980</v>
      </c>
      <c r="C1507" s="48" t="s">
        <v>2981</v>
      </c>
      <c r="D1507" s="47" t="s">
        <v>262</v>
      </c>
      <c r="E1507" s="49">
        <v>194</v>
      </c>
      <c r="F1507" s="50">
        <v>310553</v>
      </c>
      <c r="G1507" s="51">
        <f t="shared" si="70"/>
        <v>60247282</v>
      </c>
      <c r="H1507" s="128"/>
    </row>
    <row r="1508" spans="1:9" s="8" customFormat="1" ht="24" x14ac:dyDescent="0.2">
      <c r="A1508" s="1"/>
      <c r="B1508" s="92" t="s">
        <v>2982</v>
      </c>
      <c r="C1508" s="48" t="s">
        <v>2983</v>
      </c>
      <c r="D1508" s="47" t="s">
        <v>262</v>
      </c>
      <c r="E1508" s="49">
        <v>65</v>
      </c>
      <c r="F1508" s="50">
        <v>683216</v>
      </c>
      <c r="G1508" s="51">
        <f t="shared" si="70"/>
        <v>44409040</v>
      </c>
      <c r="H1508" s="128"/>
    </row>
    <row r="1509" spans="1:9" s="8" customFormat="1" ht="24" x14ac:dyDescent="0.2">
      <c r="A1509" s="1"/>
      <c r="B1509" s="92" t="s">
        <v>2984</v>
      </c>
      <c r="C1509" s="48" t="s">
        <v>2985</v>
      </c>
      <c r="D1509" s="47" t="s">
        <v>262</v>
      </c>
      <c r="E1509" s="49">
        <v>24</v>
      </c>
      <c r="F1509" s="50">
        <v>1180100</v>
      </c>
      <c r="G1509" s="51">
        <f t="shared" si="70"/>
        <v>28322400</v>
      </c>
      <c r="H1509" s="128"/>
    </row>
    <row r="1510" spans="1:9" s="8" customFormat="1" ht="24" x14ac:dyDescent="0.2">
      <c r="A1510" s="1"/>
      <c r="B1510" s="92" t="s">
        <v>2986</v>
      </c>
      <c r="C1510" s="48" t="s">
        <v>2987</v>
      </c>
      <c r="D1510" s="47" t="s">
        <v>262</v>
      </c>
      <c r="E1510" s="49">
        <v>39</v>
      </c>
      <c r="F1510" s="50">
        <v>1695699</v>
      </c>
      <c r="G1510" s="51">
        <f t="shared" si="70"/>
        <v>66132261</v>
      </c>
      <c r="H1510" s="128"/>
    </row>
    <row r="1511" spans="1:9" s="8" customFormat="1" x14ac:dyDescent="0.2">
      <c r="A1511" s="1"/>
      <c r="B1511" s="66" t="s">
        <v>2988</v>
      </c>
      <c r="C1511" s="42" t="s">
        <v>2989</v>
      </c>
      <c r="D1511" s="53"/>
      <c r="E1511" s="44">
        <v>0</v>
      </c>
      <c r="F1511" s="54"/>
      <c r="G1511" s="55"/>
      <c r="H1511" s="128"/>
    </row>
    <row r="1512" spans="1:9" s="8" customFormat="1" hidden="1" x14ac:dyDescent="0.2">
      <c r="A1512" s="1"/>
      <c r="B1512" s="63" t="s">
        <v>2990</v>
      </c>
      <c r="C1512" s="48" t="s">
        <v>2991</v>
      </c>
      <c r="D1512" s="47" t="s">
        <v>152</v>
      </c>
      <c r="E1512" s="49"/>
      <c r="F1512" s="50">
        <v>86629</v>
      </c>
      <c r="G1512" s="51">
        <f t="shared" ref="G1512:G1522" si="71">+ROUND(F1512*E1512,0)</f>
        <v>0</v>
      </c>
      <c r="H1512" s="128"/>
    </row>
    <row r="1513" spans="1:9" s="8" customFormat="1" x14ac:dyDescent="0.2">
      <c r="A1513" s="1"/>
      <c r="B1513" s="63" t="s">
        <v>2992</v>
      </c>
      <c r="C1513" s="48" t="s">
        <v>2993</v>
      </c>
      <c r="D1513" s="47" t="s">
        <v>152</v>
      </c>
      <c r="E1513" s="49">
        <v>100.39</v>
      </c>
      <c r="F1513" s="50">
        <v>149335</v>
      </c>
      <c r="G1513" s="51">
        <f t="shared" si="71"/>
        <v>14991741</v>
      </c>
      <c r="H1513" s="128"/>
    </row>
    <row r="1514" spans="1:9" s="8" customFormat="1" hidden="1" x14ac:dyDescent="0.2">
      <c r="A1514" s="1"/>
      <c r="B1514" s="63" t="s">
        <v>2994</v>
      </c>
      <c r="C1514" s="48" t="s">
        <v>2995</v>
      </c>
      <c r="D1514" s="47" t="s">
        <v>152</v>
      </c>
      <c r="E1514" s="49"/>
      <c r="F1514" s="50">
        <v>61077</v>
      </c>
      <c r="G1514" s="51">
        <f t="shared" si="71"/>
        <v>0</v>
      </c>
      <c r="H1514" s="128"/>
    </row>
    <row r="1515" spans="1:9" s="8" customFormat="1" hidden="1" x14ac:dyDescent="0.2">
      <c r="A1515" s="1"/>
      <c r="B1515" s="63" t="s">
        <v>2996</v>
      </c>
      <c r="C1515" s="70" t="s">
        <v>2997</v>
      </c>
      <c r="D1515" s="71" t="s">
        <v>18</v>
      </c>
      <c r="E1515" s="49"/>
      <c r="F1515" s="50">
        <v>1012</v>
      </c>
      <c r="G1515" s="51">
        <f t="shared" si="71"/>
        <v>0</v>
      </c>
      <c r="H1515" s="128"/>
    </row>
    <row r="1516" spans="1:9" s="8" customFormat="1" x14ac:dyDescent="0.2">
      <c r="A1516" s="1"/>
      <c r="B1516" s="63" t="s">
        <v>2998</v>
      </c>
      <c r="C1516" s="77" t="s">
        <v>2999</v>
      </c>
      <c r="D1516" s="71" t="s">
        <v>152</v>
      </c>
      <c r="E1516" s="49">
        <v>66.23</v>
      </c>
      <c r="F1516" s="50">
        <v>22987</v>
      </c>
      <c r="G1516" s="51">
        <f t="shared" si="71"/>
        <v>1522429</v>
      </c>
      <c r="H1516" s="128"/>
    </row>
    <row r="1517" spans="1:9" hidden="1" x14ac:dyDescent="0.2">
      <c r="B1517" s="63" t="s">
        <v>3000</v>
      </c>
      <c r="C1517" s="70" t="s">
        <v>3001</v>
      </c>
      <c r="D1517" s="71" t="s">
        <v>18</v>
      </c>
      <c r="E1517" s="49"/>
      <c r="F1517" s="50">
        <v>43089</v>
      </c>
      <c r="G1517" s="51">
        <f t="shared" si="71"/>
        <v>0</v>
      </c>
      <c r="H1517" s="128"/>
      <c r="I1517" s="1"/>
    </row>
    <row r="1518" spans="1:9" s="3" customFormat="1" hidden="1" x14ac:dyDescent="0.2">
      <c r="A1518" s="1"/>
      <c r="B1518" s="63" t="s">
        <v>3002</v>
      </c>
      <c r="C1518" s="70" t="s">
        <v>3003</v>
      </c>
      <c r="D1518" s="71" t="s">
        <v>152</v>
      </c>
      <c r="E1518" s="49"/>
      <c r="F1518" s="50">
        <v>60287</v>
      </c>
      <c r="G1518" s="51">
        <f t="shared" si="71"/>
        <v>0</v>
      </c>
      <c r="H1518" s="128"/>
    </row>
    <row r="1519" spans="1:9" s="3" customFormat="1" ht="60" x14ac:dyDescent="0.2">
      <c r="A1519" s="1"/>
      <c r="B1519" s="63" t="s">
        <v>3004</v>
      </c>
      <c r="C1519" s="74" t="s">
        <v>3005</v>
      </c>
      <c r="D1519" s="75" t="s">
        <v>9</v>
      </c>
      <c r="E1519" s="49">
        <v>3</v>
      </c>
      <c r="F1519" s="50">
        <v>3512697</v>
      </c>
      <c r="G1519" s="51">
        <f t="shared" si="71"/>
        <v>10538091</v>
      </c>
      <c r="H1519" s="128"/>
    </row>
    <row r="1520" spans="1:9" s="3" customFormat="1" ht="24" hidden="1" x14ac:dyDescent="0.2">
      <c r="A1520" s="1"/>
      <c r="B1520" s="63" t="s">
        <v>3006</v>
      </c>
      <c r="C1520" s="74" t="s">
        <v>3007</v>
      </c>
      <c r="D1520" s="75" t="s">
        <v>18</v>
      </c>
      <c r="E1520" s="49"/>
      <c r="F1520" s="50">
        <v>52755</v>
      </c>
      <c r="G1520" s="51">
        <f t="shared" si="71"/>
        <v>0</v>
      </c>
      <c r="H1520" s="128"/>
    </row>
    <row r="1521" spans="1:9" s="3" customFormat="1" ht="24" hidden="1" x14ac:dyDescent="0.2">
      <c r="A1521" s="1"/>
      <c r="B1521" s="63" t="s">
        <v>3008</v>
      </c>
      <c r="C1521" s="74" t="s">
        <v>3009</v>
      </c>
      <c r="D1521" s="75" t="s">
        <v>18</v>
      </c>
      <c r="E1521" s="49"/>
      <c r="F1521" s="50">
        <v>32499</v>
      </c>
      <c r="G1521" s="51">
        <f t="shared" si="71"/>
        <v>0</v>
      </c>
      <c r="H1521" s="128"/>
    </row>
    <row r="1522" spans="1:9" s="3" customFormat="1" x14ac:dyDescent="0.2">
      <c r="A1522" s="1"/>
      <c r="B1522" s="63" t="s">
        <v>3010</v>
      </c>
      <c r="C1522" s="150" t="s">
        <v>3011</v>
      </c>
      <c r="D1522" s="75" t="s">
        <v>18</v>
      </c>
      <c r="E1522" s="49">
        <v>585.41999999999996</v>
      </c>
      <c r="F1522" s="50">
        <v>96799</v>
      </c>
      <c r="G1522" s="51">
        <f t="shared" si="71"/>
        <v>56668071</v>
      </c>
      <c r="H1522" s="128"/>
    </row>
    <row r="1523" spans="1:9" s="3" customFormat="1" x14ac:dyDescent="0.2">
      <c r="A1523" s="1"/>
      <c r="B1523" s="35">
        <v>20</v>
      </c>
      <c r="C1523" s="36" t="s">
        <v>3012</v>
      </c>
      <c r="D1523" s="36"/>
      <c r="E1523" s="37">
        <v>0</v>
      </c>
      <c r="F1523" s="38"/>
      <c r="G1523" s="39"/>
      <c r="H1523" s="128"/>
      <c r="I1523" s="7"/>
    </row>
    <row r="1524" spans="1:9" s="3" customFormat="1" x14ac:dyDescent="0.2">
      <c r="A1524" s="1"/>
      <c r="B1524" s="41" t="s">
        <v>3013</v>
      </c>
      <c r="C1524" s="42" t="s">
        <v>3014</v>
      </c>
      <c r="D1524" s="43"/>
      <c r="E1524" s="44">
        <v>0</v>
      </c>
      <c r="F1524" s="54"/>
      <c r="G1524" s="55"/>
      <c r="H1524" s="128"/>
    </row>
    <row r="1525" spans="1:9" hidden="1" x14ac:dyDescent="0.2">
      <c r="B1525" s="63" t="s">
        <v>3015</v>
      </c>
      <c r="C1525" s="48" t="s">
        <v>3016</v>
      </c>
      <c r="D1525" s="47" t="s">
        <v>18</v>
      </c>
      <c r="E1525" s="49"/>
      <c r="F1525" s="50">
        <v>3239</v>
      </c>
      <c r="G1525" s="51">
        <f t="shared" ref="G1525:G1534" si="72">+ROUND(F1525*E1525,0)</f>
        <v>0</v>
      </c>
      <c r="H1525" s="128"/>
      <c r="I1525" s="1"/>
    </row>
    <row r="1526" spans="1:9" ht="24" x14ac:dyDescent="0.2">
      <c r="B1526" s="63" t="s">
        <v>3017</v>
      </c>
      <c r="C1526" s="48" t="s">
        <v>3018</v>
      </c>
      <c r="D1526" s="47" t="s">
        <v>18</v>
      </c>
      <c r="E1526" s="49">
        <v>3855.6695</v>
      </c>
      <c r="F1526" s="50">
        <v>37340</v>
      </c>
      <c r="G1526" s="51">
        <f t="shared" si="72"/>
        <v>143970699</v>
      </c>
      <c r="H1526" s="128"/>
      <c r="I1526" s="1"/>
    </row>
    <row r="1527" spans="1:9" ht="24" x14ac:dyDescent="0.2">
      <c r="B1527" s="63" t="s">
        <v>3019</v>
      </c>
      <c r="C1527" s="48" t="s">
        <v>3020</v>
      </c>
      <c r="D1527" s="47" t="s">
        <v>18</v>
      </c>
      <c r="E1527" s="49">
        <v>13351.6335</v>
      </c>
      <c r="F1527" s="50">
        <v>8710</v>
      </c>
      <c r="G1527" s="51">
        <f t="shared" si="72"/>
        <v>116292728</v>
      </c>
      <c r="H1527" s="128"/>
      <c r="I1527" s="1"/>
    </row>
    <row r="1528" spans="1:9" hidden="1" x14ac:dyDescent="0.2">
      <c r="B1528" s="63" t="s">
        <v>3021</v>
      </c>
      <c r="C1528" s="48" t="s">
        <v>3022</v>
      </c>
      <c r="D1528" s="47" t="s">
        <v>152</v>
      </c>
      <c r="E1528" s="49"/>
      <c r="F1528" s="50">
        <v>2977</v>
      </c>
      <c r="G1528" s="51">
        <f t="shared" si="72"/>
        <v>0</v>
      </c>
      <c r="H1528" s="128"/>
      <c r="I1528" s="1"/>
    </row>
    <row r="1529" spans="1:9" hidden="1" x14ac:dyDescent="0.2">
      <c r="B1529" s="63" t="s">
        <v>3023</v>
      </c>
      <c r="C1529" s="48" t="s">
        <v>3024</v>
      </c>
      <c r="D1529" s="47" t="s">
        <v>152</v>
      </c>
      <c r="E1529" s="49"/>
      <c r="F1529" s="50">
        <v>7456</v>
      </c>
      <c r="G1529" s="51">
        <f t="shared" si="72"/>
        <v>0</v>
      </c>
      <c r="H1529" s="128"/>
      <c r="I1529" s="1"/>
    </row>
    <row r="1530" spans="1:9" hidden="1" x14ac:dyDescent="0.2">
      <c r="B1530" s="63" t="s">
        <v>3025</v>
      </c>
      <c r="C1530" s="48" t="s">
        <v>3026</v>
      </c>
      <c r="D1530" s="47" t="s">
        <v>9</v>
      </c>
      <c r="E1530" s="49"/>
      <c r="F1530" s="50">
        <v>29054</v>
      </c>
      <c r="G1530" s="51">
        <f t="shared" si="72"/>
        <v>0</v>
      </c>
      <c r="H1530" s="128"/>
      <c r="I1530" s="1"/>
    </row>
    <row r="1531" spans="1:9" hidden="1" x14ac:dyDescent="0.2">
      <c r="B1531" s="63" t="s">
        <v>3027</v>
      </c>
      <c r="C1531" s="48" t="s">
        <v>3028</v>
      </c>
      <c r="D1531" s="47" t="s">
        <v>18</v>
      </c>
      <c r="E1531" s="49"/>
      <c r="F1531" s="50">
        <v>11733</v>
      </c>
      <c r="G1531" s="51">
        <f t="shared" si="72"/>
        <v>0</v>
      </c>
      <c r="H1531" s="128"/>
      <c r="I1531" s="1"/>
    </row>
    <row r="1532" spans="1:9" hidden="1" x14ac:dyDescent="0.2">
      <c r="B1532" s="63" t="s">
        <v>3029</v>
      </c>
      <c r="C1532" s="106" t="s">
        <v>3030</v>
      </c>
      <c r="D1532" s="47" t="s">
        <v>9</v>
      </c>
      <c r="E1532" s="76"/>
      <c r="F1532" s="50">
        <v>1786382</v>
      </c>
      <c r="G1532" s="51">
        <f t="shared" si="72"/>
        <v>0</v>
      </c>
      <c r="H1532" s="128"/>
      <c r="I1532" s="1"/>
    </row>
    <row r="1533" spans="1:9" ht="24" hidden="1" x14ac:dyDescent="0.2">
      <c r="B1533" s="63" t="s">
        <v>3031</v>
      </c>
      <c r="C1533" s="48" t="s">
        <v>3032</v>
      </c>
      <c r="D1533" s="47" t="s">
        <v>18</v>
      </c>
      <c r="E1533" s="76"/>
      <c r="F1533" s="50">
        <v>1147254</v>
      </c>
      <c r="G1533" s="51">
        <f t="shared" si="72"/>
        <v>0</v>
      </c>
      <c r="H1533" s="128"/>
      <c r="I1533" s="1"/>
    </row>
    <row r="1534" spans="1:9" ht="24" x14ac:dyDescent="0.2">
      <c r="B1534" s="63" t="s">
        <v>3033</v>
      </c>
      <c r="C1534" s="158" t="s">
        <v>3034</v>
      </c>
      <c r="D1534" s="47" t="s">
        <v>152</v>
      </c>
      <c r="E1534" s="76">
        <v>100.39</v>
      </c>
      <c r="F1534" s="50">
        <v>248185</v>
      </c>
      <c r="G1534" s="51">
        <f t="shared" si="72"/>
        <v>24915292</v>
      </c>
      <c r="H1534" s="128"/>
      <c r="I1534" s="1"/>
    </row>
    <row r="1535" spans="1:9" x14ac:dyDescent="0.2">
      <c r="B1535" s="35">
        <v>21</v>
      </c>
      <c r="C1535" s="36" t="s">
        <v>3035</v>
      </c>
      <c r="D1535" s="159"/>
      <c r="E1535" s="37">
        <v>0</v>
      </c>
      <c r="F1535" s="38"/>
      <c r="G1535" s="160"/>
      <c r="H1535" s="128"/>
    </row>
    <row r="1536" spans="1:9" hidden="1" x14ac:dyDescent="0.2">
      <c r="B1536" s="84" t="s">
        <v>3036</v>
      </c>
      <c r="C1536" s="60" t="s">
        <v>3037</v>
      </c>
      <c r="D1536" s="85"/>
      <c r="E1536" s="49"/>
      <c r="F1536" s="50">
        <v>0</v>
      </c>
      <c r="G1536" s="51">
        <f t="shared" ref="G1536:G1541" si="73">+ROUND(F1536*E1536,0)</f>
        <v>0</v>
      </c>
      <c r="H1536" s="128"/>
      <c r="I1536" s="1"/>
    </row>
    <row r="1537" spans="2:9" hidden="1" x14ac:dyDescent="0.2">
      <c r="B1537" s="63" t="s">
        <v>3038</v>
      </c>
      <c r="C1537" s="48" t="s">
        <v>3039</v>
      </c>
      <c r="D1537" s="47" t="s">
        <v>9</v>
      </c>
      <c r="E1537" s="49"/>
      <c r="F1537" s="50">
        <v>38070</v>
      </c>
      <c r="G1537" s="51">
        <f t="shared" si="73"/>
        <v>0</v>
      </c>
      <c r="H1537" s="128"/>
      <c r="I1537" s="1"/>
    </row>
    <row r="1538" spans="2:9" hidden="1" x14ac:dyDescent="0.2">
      <c r="B1538" s="63" t="s">
        <v>3040</v>
      </c>
      <c r="C1538" s="48" t="s">
        <v>3041</v>
      </c>
      <c r="D1538" s="47" t="s">
        <v>9</v>
      </c>
      <c r="E1538" s="49"/>
      <c r="F1538" s="50">
        <v>81140</v>
      </c>
      <c r="G1538" s="51">
        <f t="shared" si="73"/>
        <v>0</v>
      </c>
      <c r="H1538" s="128"/>
      <c r="I1538" s="1"/>
    </row>
    <row r="1539" spans="2:9" hidden="1" x14ac:dyDescent="0.2">
      <c r="B1539" s="63" t="s">
        <v>3042</v>
      </c>
      <c r="C1539" s="48" t="s">
        <v>3043</v>
      </c>
      <c r="D1539" s="47" t="s">
        <v>9</v>
      </c>
      <c r="E1539" s="49"/>
      <c r="F1539" s="50">
        <v>155193</v>
      </c>
      <c r="G1539" s="51">
        <f t="shared" si="73"/>
        <v>0</v>
      </c>
      <c r="H1539" s="128"/>
      <c r="I1539" s="1"/>
    </row>
    <row r="1540" spans="2:9" hidden="1" x14ac:dyDescent="0.2">
      <c r="B1540" s="63" t="s">
        <v>3044</v>
      </c>
      <c r="C1540" s="48" t="s">
        <v>3045</v>
      </c>
      <c r="D1540" s="47" t="s">
        <v>9</v>
      </c>
      <c r="E1540" s="49"/>
      <c r="F1540" s="50">
        <v>256121</v>
      </c>
      <c r="G1540" s="51">
        <f t="shared" si="73"/>
        <v>0</v>
      </c>
      <c r="H1540" s="128"/>
      <c r="I1540" s="1"/>
    </row>
    <row r="1541" spans="2:9" hidden="1" x14ac:dyDescent="0.2">
      <c r="B1541" s="63" t="s">
        <v>3046</v>
      </c>
      <c r="C1541" s="48" t="s">
        <v>3047</v>
      </c>
      <c r="D1541" s="47" t="s">
        <v>9</v>
      </c>
      <c r="E1541" s="49"/>
      <c r="F1541" s="50">
        <v>417719</v>
      </c>
      <c r="G1541" s="51">
        <f t="shared" si="73"/>
        <v>0</v>
      </c>
      <c r="H1541" s="128"/>
      <c r="I1541" s="1"/>
    </row>
    <row r="1542" spans="2:9" x14ac:dyDescent="0.2">
      <c r="B1542" s="66" t="s">
        <v>3048</v>
      </c>
      <c r="C1542" s="147" t="s">
        <v>3049</v>
      </c>
      <c r="D1542" s="115"/>
      <c r="E1542" s="44">
        <v>0</v>
      </c>
      <c r="F1542" s="54"/>
      <c r="G1542" s="55"/>
      <c r="H1542" s="128"/>
      <c r="I1542" s="1"/>
    </row>
    <row r="1543" spans="2:9" ht="36" x14ac:dyDescent="0.2">
      <c r="B1543" s="63" t="s">
        <v>3050</v>
      </c>
      <c r="C1543" s="108" t="s">
        <v>3051</v>
      </c>
      <c r="D1543" s="107" t="s">
        <v>152</v>
      </c>
      <c r="E1543" s="49">
        <v>11.88</v>
      </c>
      <c r="F1543" s="50">
        <v>3169915</v>
      </c>
      <c r="G1543" s="51">
        <f t="shared" ref="G1543:G1572" si="74">+ROUND(F1543*E1543,0)</f>
        <v>37658590</v>
      </c>
      <c r="H1543" s="128"/>
      <c r="I1543" s="1"/>
    </row>
    <row r="1544" spans="2:9" ht="108" x14ac:dyDescent="0.2">
      <c r="B1544" s="63" t="s">
        <v>3052</v>
      </c>
      <c r="C1544" s="108" t="s">
        <v>3053</v>
      </c>
      <c r="D1544" s="47" t="s">
        <v>262</v>
      </c>
      <c r="E1544" s="49">
        <v>1</v>
      </c>
      <c r="F1544" s="50">
        <v>18749014</v>
      </c>
      <c r="G1544" s="51">
        <f t="shared" si="74"/>
        <v>18749014</v>
      </c>
      <c r="H1544" s="128"/>
      <c r="I1544" s="1"/>
    </row>
    <row r="1545" spans="2:9" ht="144" x14ac:dyDescent="0.2">
      <c r="B1545" s="63" t="s">
        <v>3054</v>
      </c>
      <c r="C1545" s="108" t="s">
        <v>3055</v>
      </c>
      <c r="D1545" s="107" t="s">
        <v>152</v>
      </c>
      <c r="E1545" s="49">
        <v>18</v>
      </c>
      <c r="F1545" s="50">
        <v>723834</v>
      </c>
      <c r="G1545" s="51">
        <f t="shared" si="74"/>
        <v>13029012</v>
      </c>
      <c r="H1545" s="128"/>
      <c r="I1545" s="1"/>
    </row>
    <row r="1546" spans="2:9" ht="84" hidden="1" x14ac:dyDescent="0.2">
      <c r="B1546" s="63" t="s">
        <v>3056</v>
      </c>
      <c r="C1546" s="118" t="s">
        <v>3057</v>
      </c>
      <c r="D1546" s="107" t="s">
        <v>9</v>
      </c>
      <c r="E1546" s="49"/>
      <c r="F1546" s="50">
        <v>851033</v>
      </c>
      <c r="G1546" s="51">
        <f t="shared" si="74"/>
        <v>0</v>
      </c>
      <c r="H1546" s="128"/>
      <c r="I1546" s="1"/>
    </row>
    <row r="1547" spans="2:9" ht="48" x14ac:dyDescent="0.2">
      <c r="B1547" s="63" t="s">
        <v>3058</v>
      </c>
      <c r="C1547" s="108" t="s">
        <v>3059</v>
      </c>
      <c r="D1547" s="107" t="s">
        <v>18</v>
      </c>
      <c r="E1547" s="49">
        <v>68</v>
      </c>
      <c r="F1547" s="50">
        <v>606258</v>
      </c>
      <c r="G1547" s="51">
        <f t="shared" si="74"/>
        <v>41225544</v>
      </c>
      <c r="H1547" s="128"/>
      <c r="I1547" s="1"/>
    </row>
    <row r="1548" spans="2:9" ht="72" x14ac:dyDescent="0.2">
      <c r="B1548" s="161" t="s">
        <v>3060</v>
      </c>
      <c r="C1548" s="108" t="s">
        <v>3061</v>
      </c>
      <c r="D1548" s="47" t="s">
        <v>262</v>
      </c>
      <c r="E1548" s="49">
        <v>2</v>
      </c>
      <c r="F1548" s="50">
        <v>5324100</v>
      </c>
      <c r="G1548" s="51">
        <f t="shared" si="74"/>
        <v>10648200</v>
      </c>
      <c r="H1548" s="128"/>
      <c r="I1548" s="1"/>
    </row>
    <row r="1549" spans="2:9" ht="108" x14ac:dyDescent="0.2">
      <c r="B1549" s="63" t="s">
        <v>3062</v>
      </c>
      <c r="C1549" s="108" t="s">
        <v>3063</v>
      </c>
      <c r="D1549" s="47" t="s">
        <v>262</v>
      </c>
      <c r="E1549" s="49">
        <v>1</v>
      </c>
      <c r="F1549" s="50">
        <v>12278761</v>
      </c>
      <c r="G1549" s="51">
        <f t="shared" si="74"/>
        <v>12278761</v>
      </c>
      <c r="H1549" s="128"/>
      <c r="I1549" s="1"/>
    </row>
    <row r="1550" spans="2:9" ht="134.25" hidden="1" customHeight="1" x14ac:dyDescent="0.2">
      <c r="B1550" s="63" t="s">
        <v>3064</v>
      </c>
      <c r="C1550" s="118" t="s">
        <v>3065</v>
      </c>
      <c r="D1550" s="107" t="s">
        <v>9</v>
      </c>
      <c r="E1550" s="49"/>
      <c r="F1550" s="50">
        <v>13316769</v>
      </c>
      <c r="G1550" s="51">
        <f t="shared" si="74"/>
        <v>0</v>
      </c>
      <c r="H1550" s="128"/>
      <c r="I1550" s="1"/>
    </row>
    <row r="1551" spans="2:9" ht="72" x14ac:dyDescent="0.2">
      <c r="B1551" s="63" t="s">
        <v>3066</v>
      </c>
      <c r="C1551" s="108" t="s">
        <v>3067</v>
      </c>
      <c r="D1551" s="47" t="s">
        <v>262</v>
      </c>
      <c r="E1551" s="49">
        <v>1</v>
      </c>
      <c r="F1551" s="50">
        <v>8659206</v>
      </c>
      <c r="G1551" s="51">
        <f t="shared" si="74"/>
        <v>8659206</v>
      </c>
      <c r="H1551" s="128"/>
      <c r="I1551" s="1"/>
    </row>
    <row r="1552" spans="2:9" ht="96" x14ac:dyDescent="0.2">
      <c r="B1552" s="63" t="s">
        <v>3068</v>
      </c>
      <c r="C1552" s="108" t="s">
        <v>3069</v>
      </c>
      <c r="D1552" s="47" t="s">
        <v>262</v>
      </c>
      <c r="E1552" s="49">
        <v>2</v>
      </c>
      <c r="F1552" s="50">
        <v>3125416</v>
      </c>
      <c r="G1552" s="51">
        <f t="shared" si="74"/>
        <v>6250832</v>
      </c>
      <c r="H1552" s="128"/>
      <c r="I1552" s="1"/>
    </row>
    <row r="1553" spans="2:9" ht="24" x14ac:dyDescent="0.2">
      <c r="B1553" s="63" t="s">
        <v>3070</v>
      </c>
      <c r="C1553" s="108" t="s">
        <v>3071</v>
      </c>
      <c r="D1553" s="47" t="s">
        <v>262</v>
      </c>
      <c r="E1553" s="49">
        <v>1</v>
      </c>
      <c r="F1553" s="50">
        <v>484487</v>
      </c>
      <c r="G1553" s="51">
        <f t="shared" si="74"/>
        <v>484487</v>
      </c>
      <c r="H1553" s="128"/>
      <c r="I1553" s="1"/>
    </row>
    <row r="1554" spans="2:9" ht="24" x14ac:dyDescent="0.2">
      <c r="B1554" s="63" t="s">
        <v>3072</v>
      </c>
      <c r="C1554" s="108" t="s">
        <v>3073</v>
      </c>
      <c r="D1554" s="47" t="s">
        <v>262</v>
      </c>
      <c r="E1554" s="49">
        <v>1</v>
      </c>
      <c r="F1554" s="50">
        <v>484487</v>
      </c>
      <c r="G1554" s="51">
        <f t="shared" si="74"/>
        <v>484487</v>
      </c>
      <c r="H1554" s="128"/>
      <c r="I1554" s="1"/>
    </row>
    <row r="1555" spans="2:9" ht="36" x14ac:dyDescent="0.2">
      <c r="B1555" s="63" t="s">
        <v>3074</v>
      </c>
      <c r="C1555" s="108" t="s">
        <v>3075</v>
      </c>
      <c r="D1555" s="47" t="s">
        <v>262</v>
      </c>
      <c r="E1555" s="49">
        <v>2</v>
      </c>
      <c r="F1555" s="50">
        <v>707480</v>
      </c>
      <c r="G1555" s="51">
        <f t="shared" si="74"/>
        <v>1414960</v>
      </c>
      <c r="H1555" s="128"/>
      <c r="I1555" s="1"/>
    </row>
    <row r="1556" spans="2:9" ht="48" x14ac:dyDescent="0.2">
      <c r="B1556" s="63" t="s">
        <v>3076</v>
      </c>
      <c r="C1556" s="108" t="s">
        <v>3077</v>
      </c>
      <c r="D1556" s="47" t="s">
        <v>262</v>
      </c>
      <c r="E1556" s="49">
        <v>2</v>
      </c>
      <c r="F1556" s="50">
        <v>223655</v>
      </c>
      <c r="G1556" s="51">
        <f t="shared" si="74"/>
        <v>447310</v>
      </c>
      <c r="H1556" s="128"/>
      <c r="I1556" s="1"/>
    </row>
    <row r="1557" spans="2:9" ht="120" hidden="1" x14ac:dyDescent="0.2">
      <c r="B1557" s="63" t="s">
        <v>3078</v>
      </c>
      <c r="C1557" s="118" t="s">
        <v>3079</v>
      </c>
      <c r="D1557" s="107" t="s">
        <v>152</v>
      </c>
      <c r="E1557" s="49"/>
      <c r="F1557" s="50">
        <v>2225422</v>
      </c>
      <c r="G1557" s="51">
        <f t="shared" si="74"/>
        <v>0</v>
      </c>
      <c r="H1557" s="128"/>
      <c r="I1557" s="1"/>
    </row>
    <row r="1558" spans="2:9" ht="72" hidden="1" x14ac:dyDescent="0.2">
      <c r="B1558" s="63" t="s">
        <v>3080</v>
      </c>
      <c r="C1558" s="118" t="s">
        <v>3081</v>
      </c>
      <c r="D1558" s="107" t="s">
        <v>9</v>
      </c>
      <c r="E1558" s="49"/>
      <c r="F1558" s="50">
        <v>1604481</v>
      </c>
      <c r="G1558" s="51">
        <f t="shared" si="74"/>
        <v>0</v>
      </c>
      <c r="H1558" s="128"/>
      <c r="I1558" s="1"/>
    </row>
    <row r="1559" spans="2:9" ht="48" hidden="1" x14ac:dyDescent="0.2">
      <c r="B1559" s="63" t="s">
        <v>3082</v>
      </c>
      <c r="C1559" s="118" t="s">
        <v>3083</v>
      </c>
      <c r="D1559" s="107" t="s">
        <v>9</v>
      </c>
      <c r="E1559" s="49"/>
      <c r="F1559" s="50">
        <v>1526992</v>
      </c>
      <c r="G1559" s="51">
        <f t="shared" si="74"/>
        <v>0</v>
      </c>
      <c r="H1559" s="128"/>
      <c r="I1559" s="1"/>
    </row>
    <row r="1560" spans="2:9" ht="108" hidden="1" x14ac:dyDescent="0.2">
      <c r="B1560" s="63" t="s">
        <v>3084</v>
      </c>
      <c r="C1560" s="118" t="s">
        <v>3085</v>
      </c>
      <c r="D1560" s="107" t="s">
        <v>152</v>
      </c>
      <c r="E1560" s="49"/>
      <c r="F1560" s="50">
        <v>2876597</v>
      </c>
      <c r="G1560" s="51">
        <f t="shared" si="74"/>
        <v>0</v>
      </c>
      <c r="H1560" s="128"/>
      <c r="I1560" s="1"/>
    </row>
    <row r="1561" spans="2:9" ht="24" hidden="1" x14ac:dyDescent="0.2">
      <c r="B1561" s="63" t="s">
        <v>3086</v>
      </c>
      <c r="C1561" s="118" t="s">
        <v>3087</v>
      </c>
      <c r="D1561" s="107" t="s">
        <v>9</v>
      </c>
      <c r="E1561" s="49"/>
      <c r="F1561" s="50">
        <v>254526</v>
      </c>
      <c r="G1561" s="51">
        <f t="shared" si="74"/>
        <v>0</v>
      </c>
      <c r="H1561" s="128"/>
      <c r="I1561" s="1"/>
    </row>
    <row r="1562" spans="2:9" ht="24" hidden="1" x14ac:dyDescent="0.2">
      <c r="B1562" s="63" t="s">
        <v>3088</v>
      </c>
      <c r="C1562" s="118" t="s">
        <v>3089</v>
      </c>
      <c r="D1562" s="107" t="s">
        <v>9</v>
      </c>
      <c r="E1562" s="49"/>
      <c r="F1562" s="50">
        <v>1682187</v>
      </c>
      <c r="G1562" s="51">
        <f t="shared" si="74"/>
        <v>0</v>
      </c>
      <c r="H1562" s="128"/>
      <c r="I1562" s="1"/>
    </row>
    <row r="1563" spans="2:9" ht="24" hidden="1" x14ac:dyDescent="0.2">
      <c r="B1563" s="63" t="s">
        <v>3090</v>
      </c>
      <c r="C1563" s="118" t="s">
        <v>3091</v>
      </c>
      <c r="D1563" s="107" t="s">
        <v>18</v>
      </c>
      <c r="E1563" s="49"/>
      <c r="F1563" s="50">
        <v>198813</v>
      </c>
      <c r="G1563" s="51">
        <f t="shared" si="74"/>
        <v>0</v>
      </c>
      <c r="H1563" s="128"/>
      <c r="I1563" s="1"/>
    </row>
    <row r="1564" spans="2:9" ht="60" hidden="1" x14ac:dyDescent="0.2">
      <c r="B1564" s="63" t="s">
        <v>3092</v>
      </c>
      <c r="C1564" s="118" t="s">
        <v>3093</v>
      </c>
      <c r="D1564" s="107" t="s">
        <v>152</v>
      </c>
      <c r="E1564" s="49"/>
      <c r="F1564" s="50">
        <v>180593</v>
      </c>
      <c r="G1564" s="51">
        <f t="shared" si="74"/>
        <v>0</v>
      </c>
      <c r="H1564" s="128"/>
      <c r="I1564" s="1"/>
    </row>
    <row r="1565" spans="2:9" hidden="1" x14ac:dyDescent="0.2">
      <c r="B1565" s="63" t="s">
        <v>3094</v>
      </c>
      <c r="C1565" s="118" t="s">
        <v>3095</v>
      </c>
      <c r="D1565" s="107" t="s">
        <v>9</v>
      </c>
      <c r="E1565" s="49"/>
      <c r="F1565" s="50">
        <v>406716</v>
      </c>
      <c r="G1565" s="51">
        <f t="shared" si="74"/>
        <v>0</v>
      </c>
      <c r="H1565" s="128"/>
      <c r="I1565" s="1"/>
    </row>
    <row r="1566" spans="2:9" x14ac:dyDescent="0.2">
      <c r="B1566" s="63" t="s">
        <v>3096</v>
      </c>
      <c r="C1566" s="108" t="s">
        <v>3097</v>
      </c>
      <c r="D1566" s="107" t="s">
        <v>326</v>
      </c>
      <c r="E1566" s="49">
        <v>19.07</v>
      </c>
      <c r="F1566" s="50">
        <v>645695</v>
      </c>
      <c r="G1566" s="51">
        <f t="shared" si="74"/>
        <v>12313404</v>
      </c>
      <c r="H1566" s="128"/>
      <c r="I1566" s="1"/>
    </row>
    <row r="1567" spans="2:9" ht="17.25" customHeight="1" x14ac:dyDescent="0.2">
      <c r="B1567" s="63" t="s">
        <v>3098</v>
      </c>
      <c r="C1567" s="108" t="s">
        <v>3099</v>
      </c>
      <c r="D1567" s="47" t="s">
        <v>262</v>
      </c>
      <c r="E1567" s="49">
        <v>2</v>
      </c>
      <c r="F1567" s="50">
        <v>468192</v>
      </c>
      <c r="G1567" s="51">
        <f t="shared" si="74"/>
        <v>936384</v>
      </c>
      <c r="H1567" s="128"/>
      <c r="I1567" s="1"/>
    </row>
    <row r="1568" spans="2:9" hidden="1" x14ac:dyDescent="0.2">
      <c r="B1568" s="84" t="s">
        <v>3100</v>
      </c>
      <c r="C1568" s="149" t="s">
        <v>3101</v>
      </c>
      <c r="D1568" s="1"/>
      <c r="E1568" s="49"/>
      <c r="F1568" s="50">
        <v>0</v>
      </c>
      <c r="G1568" s="51">
        <f t="shared" si="74"/>
        <v>0</v>
      </c>
      <c r="H1568" s="128"/>
      <c r="I1568" s="1"/>
    </row>
    <row r="1569" spans="2:9" ht="24" hidden="1" x14ac:dyDescent="0.2">
      <c r="B1569" s="63" t="s">
        <v>3102</v>
      </c>
      <c r="C1569" s="48" t="s">
        <v>3103</v>
      </c>
      <c r="D1569" s="47" t="s">
        <v>18</v>
      </c>
      <c r="E1569" s="49"/>
      <c r="F1569" s="50">
        <v>45866</v>
      </c>
      <c r="G1569" s="51">
        <f t="shared" si="74"/>
        <v>0</v>
      </c>
      <c r="H1569" s="128"/>
      <c r="I1569" s="1"/>
    </row>
    <row r="1570" spans="2:9" hidden="1" x14ac:dyDescent="0.2">
      <c r="B1570" s="63" t="s">
        <v>3104</v>
      </c>
      <c r="C1570" s="48" t="s">
        <v>3105</v>
      </c>
      <c r="D1570" s="47" t="s">
        <v>18</v>
      </c>
      <c r="E1570" s="49"/>
      <c r="F1570" s="50">
        <v>197853</v>
      </c>
      <c r="G1570" s="51">
        <f t="shared" si="74"/>
        <v>0</v>
      </c>
      <c r="H1570" s="128"/>
      <c r="I1570" s="1"/>
    </row>
    <row r="1571" spans="2:9" ht="24" hidden="1" x14ac:dyDescent="0.2">
      <c r="B1571" s="63" t="s">
        <v>3106</v>
      </c>
      <c r="C1571" s="48" t="s">
        <v>3107</v>
      </c>
      <c r="D1571" s="47" t="s">
        <v>18</v>
      </c>
      <c r="E1571" s="49"/>
      <c r="F1571" s="50">
        <v>32935</v>
      </c>
      <c r="G1571" s="51">
        <f t="shared" si="74"/>
        <v>0</v>
      </c>
      <c r="H1571" s="128"/>
      <c r="I1571" s="1"/>
    </row>
    <row r="1572" spans="2:9" hidden="1" x14ac:dyDescent="0.2">
      <c r="B1572" s="63" t="s">
        <v>3108</v>
      </c>
      <c r="C1572" s="70" t="s">
        <v>3109</v>
      </c>
      <c r="D1572" s="71" t="s">
        <v>34</v>
      </c>
      <c r="E1572" s="49"/>
      <c r="F1572" s="50">
        <v>1362</v>
      </c>
      <c r="G1572" s="51">
        <f t="shared" si="74"/>
        <v>0</v>
      </c>
      <c r="H1572" s="128"/>
      <c r="I1572" s="1"/>
    </row>
    <row r="1573" spans="2:9" hidden="1" x14ac:dyDescent="0.2">
      <c r="B1573" s="35">
        <v>22</v>
      </c>
      <c r="C1573" s="159" t="s">
        <v>3110</v>
      </c>
      <c r="D1573" s="159"/>
      <c r="E1573" s="37"/>
      <c r="F1573" s="38"/>
      <c r="G1573" s="160">
        <v>0</v>
      </c>
      <c r="H1573" s="128"/>
    </row>
    <row r="1574" spans="2:9" hidden="1" x14ac:dyDescent="0.2">
      <c r="B1574" s="63" t="s">
        <v>3111</v>
      </c>
      <c r="C1574" s="48" t="s">
        <v>3112</v>
      </c>
      <c r="D1574" s="47" t="s">
        <v>3113</v>
      </c>
      <c r="E1574" s="49"/>
      <c r="F1574" s="50">
        <v>1651</v>
      </c>
      <c r="G1574" s="51">
        <f t="shared" ref="G1574:G1579" si="75">+ROUND(F1574*E1574,0)</f>
        <v>0</v>
      </c>
      <c r="H1574" s="128"/>
      <c r="I1574" s="1"/>
    </row>
    <row r="1575" spans="2:9" hidden="1" x14ac:dyDescent="0.2">
      <c r="B1575" s="63" t="s">
        <v>3114</v>
      </c>
      <c r="C1575" s="48" t="s">
        <v>3115</v>
      </c>
      <c r="D1575" s="47" t="s">
        <v>3116</v>
      </c>
      <c r="E1575" s="49"/>
      <c r="F1575" s="50">
        <v>6490</v>
      </c>
      <c r="G1575" s="51">
        <f t="shared" si="75"/>
        <v>0</v>
      </c>
      <c r="H1575" s="128"/>
      <c r="I1575" s="1"/>
    </row>
    <row r="1576" spans="2:9" hidden="1" x14ac:dyDescent="0.2">
      <c r="B1576" s="63" t="s">
        <v>3117</v>
      </c>
      <c r="C1576" s="48" t="s">
        <v>3118</v>
      </c>
      <c r="D1576" s="47" t="s">
        <v>3119</v>
      </c>
      <c r="E1576" s="49"/>
      <c r="F1576" s="50">
        <v>4292</v>
      </c>
      <c r="G1576" s="51">
        <f t="shared" si="75"/>
        <v>0</v>
      </c>
      <c r="H1576" s="128"/>
      <c r="I1576" s="1"/>
    </row>
    <row r="1577" spans="2:9" hidden="1" x14ac:dyDescent="0.2">
      <c r="B1577" s="63" t="s">
        <v>3120</v>
      </c>
      <c r="C1577" s="48" t="s">
        <v>3121</v>
      </c>
      <c r="D1577" s="47" t="s">
        <v>3119</v>
      </c>
      <c r="E1577" s="49"/>
      <c r="F1577" s="50">
        <v>1767</v>
      </c>
      <c r="G1577" s="51">
        <f t="shared" si="75"/>
        <v>0</v>
      </c>
      <c r="H1577" s="128"/>
      <c r="I1577" s="1"/>
    </row>
    <row r="1578" spans="2:9" ht="24" hidden="1" x14ac:dyDescent="0.2">
      <c r="B1578" s="63" t="s">
        <v>3122</v>
      </c>
      <c r="C1578" s="48" t="s">
        <v>3123</v>
      </c>
      <c r="D1578" s="47" t="s">
        <v>9</v>
      </c>
      <c r="E1578" s="49"/>
      <c r="F1578" s="50">
        <v>715112</v>
      </c>
      <c r="G1578" s="51">
        <f t="shared" si="75"/>
        <v>0</v>
      </c>
      <c r="H1578" s="128"/>
      <c r="I1578" s="1"/>
    </row>
    <row r="1579" spans="2:9" ht="24" hidden="1" x14ac:dyDescent="0.2">
      <c r="B1579" s="63" t="s">
        <v>3124</v>
      </c>
      <c r="C1579" s="48" t="s">
        <v>3125</v>
      </c>
      <c r="D1579" s="47" t="s">
        <v>9</v>
      </c>
      <c r="E1579" s="49"/>
      <c r="F1579" s="50">
        <v>572090</v>
      </c>
      <c r="G1579" s="51">
        <f t="shared" si="75"/>
        <v>0</v>
      </c>
      <c r="H1579" s="128"/>
      <c r="I1579" s="1"/>
    </row>
    <row r="1580" spans="2:9" ht="38.25" hidden="1" customHeight="1" x14ac:dyDescent="0.2">
      <c r="B1580" s="35">
        <v>23</v>
      </c>
      <c r="C1580" s="159" t="s">
        <v>3126</v>
      </c>
      <c r="D1580" s="159"/>
      <c r="E1580" s="37"/>
      <c r="F1580" s="38"/>
      <c r="G1580" s="160">
        <v>0</v>
      </c>
      <c r="H1580" s="128"/>
    </row>
    <row r="1581" spans="2:9" ht="25.5" hidden="1" customHeight="1" x14ac:dyDescent="0.2">
      <c r="B1581" s="84" t="s">
        <v>3127</v>
      </c>
      <c r="C1581" s="149" t="s">
        <v>3128</v>
      </c>
      <c r="D1581" s="47"/>
      <c r="E1581" s="49"/>
      <c r="F1581" s="50">
        <v>0</v>
      </c>
      <c r="G1581" s="51">
        <f t="shared" ref="G1581:G1599" si="76">+ROUND(F1581*E1581,0)</f>
        <v>0</v>
      </c>
      <c r="H1581" s="128"/>
      <c r="I1581" s="1"/>
    </row>
    <row r="1582" spans="2:9" hidden="1" x14ac:dyDescent="0.2">
      <c r="B1582" s="63" t="s">
        <v>3129</v>
      </c>
      <c r="C1582" s="48" t="s">
        <v>3130</v>
      </c>
      <c r="D1582" s="162" t="s">
        <v>18</v>
      </c>
      <c r="E1582" s="49"/>
      <c r="F1582" s="50">
        <v>216862</v>
      </c>
      <c r="G1582" s="51">
        <f t="shared" si="76"/>
        <v>0</v>
      </c>
      <c r="H1582" s="128"/>
      <c r="I1582" s="1"/>
    </row>
    <row r="1583" spans="2:9" hidden="1" x14ac:dyDescent="0.2">
      <c r="B1583" s="63" t="s">
        <v>3131</v>
      </c>
      <c r="C1583" s="48" t="s">
        <v>3132</v>
      </c>
      <c r="D1583" s="47" t="s">
        <v>152</v>
      </c>
      <c r="E1583" s="49"/>
      <c r="F1583" s="50">
        <v>41543</v>
      </c>
      <c r="G1583" s="51">
        <f t="shared" si="76"/>
        <v>0</v>
      </c>
      <c r="H1583" s="128"/>
      <c r="I1583" s="1"/>
    </row>
    <row r="1584" spans="2:9" hidden="1" x14ac:dyDescent="0.2">
      <c r="B1584" s="63" t="s">
        <v>3133</v>
      </c>
      <c r="C1584" s="163" t="s">
        <v>3134</v>
      </c>
      <c r="D1584" s="47" t="s">
        <v>152</v>
      </c>
      <c r="E1584" s="49"/>
      <c r="F1584" s="50">
        <v>25968</v>
      </c>
      <c r="G1584" s="51">
        <f t="shared" si="76"/>
        <v>0</v>
      </c>
      <c r="H1584" s="128"/>
      <c r="I1584" s="1"/>
    </row>
    <row r="1585" spans="2:9" hidden="1" x14ac:dyDescent="0.2">
      <c r="B1585" s="63" t="s">
        <v>3135</v>
      </c>
      <c r="C1585" s="163" t="s">
        <v>3136</v>
      </c>
      <c r="D1585" s="47" t="s">
        <v>152</v>
      </c>
      <c r="E1585" s="49"/>
      <c r="F1585" s="50">
        <v>57405</v>
      </c>
      <c r="G1585" s="51">
        <f t="shared" si="76"/>
        <v>0</v>
      </c>
      <c r="H1585" s="128"/>
      <c r="I1585" s="1"/>
    </row>
    <row r="1586" spans="2:9" hidden="1" x14ac:dyDescent="0.2">
      <c r="B1586" s="63" t="s">
        <v>3137</v>
      </c>
      <c r="C1586" s="163" t="s">
        <v>3138</v>
      </c>
      <c r="D1586" s="47" t="s">
        <v>152</v>
      </c>
      <c r="E1586" s="153"/>
      <c r="F1586" s="50">
        <v>23235</v>
      </c>
      <c r="G1586" s="51">
        <f t="shared" si="76"/>
        <v>0</v>
      </c>
      <c r="H1586" s="128"/>
      <c r="I1586" s="1"/>
    </row>
    <row r="1587" spans="2:9" hidden="1" x14ac:dyDescent="0.2">
      <c r="B1587" s="63" t="s">
        <v>3139</v>
      </c>
      <c r="C1587" s="163" t="s">
        <v>3140</v>
      </c>
      <c r="D1587" s="47" t="s">
        <v>152</v>
      </c>
      <c r="E1587" s="49"/>
      <c r="F1587" s="50">
        <v>22558</v>
      </c>
      <c r="G1587" s="51">
        <f t="shared" si="76"/>
        <v>0</v>
      </c>
      <c r="H1587" s="128"/>
      <c r="I1587" s="1"/>
    </row>
    <row r="1588" spans="2:9" hidden="1" x14ac:dyDescent="0.2">
      <c r="B1588" s="63" t="s">
        <v>3141</v>
      </c>
      <c r="C1588" s="163" t="s">
        <v>3142</v>
      </c>
      <c r="D1588" s="47" t="s">
        <v>152</v>
      </c>
      <c r="E1588" s="49"/>
      <c r="F1588" s="50">
        <v>7521</v>
      </c>
      <c r="G1588" s="51">
        <f t="shared" si="76"/>
        <v>0</v>
      </c>
      <c r="H1588" s="128"/>
      <c r="I1588" s="1"/>
    </row>
    <row r="1589" spans="2:9" hidden="1" x14ac:dyDescent="0.2">
      <c r="B1589" s="63" t="s">
        <v>3143</v>
      </c>
      <c r="C1589" s="136" t="s">
        <v>3144</v>
      </c>
      <c r="D1589" s="140" t="s">
        <v>9</v>
      </c>
      <c r="E1589" s="49"/>
      <c r="F1589" s="50">
        <v>25337</v>
      </c>
      <c r="G1589" s="51">
        <f t="shared" si="76"/>
        <v>0</v>
      </c>
      <c r="H1589" s="128"/>
      <c r="I1589" s="1"/>
    </row>
    <row r="1590" spans="2:9" hidden="1" x14ac:dyDescent="0.2">
      <c r="B1590" s="63" t="s">
        <v>3145</v>
      </c>
      <c r="C1590" s="48" t="s">
        <v>3146</v>
      </c>
      <c r="D1590" s="47" t="s">
        <v>152</v>
      </c>
      <c r="E1590" s="49"/>
      <c r="F1590" s="50">
        <v>9586</v>
      </c>
      <c r="G1590" s="51">
        <f t="shared" si="76"/>
        <v>0</v>
      </c>
      <c r="H1590" s="128"/>
      <c r="I1590" s="1"/>
    </row>
    <row r="1591" spans="2:9" hidden="1" x14ac:dyDescent="0.2">
      <c r="B1591" s="63" t="s">
        <v>3147</v>
      </c>
      <c r="C1591" s="48" t="s">
        <v>3148</v>
      </c>
      <c r="D1591" s="47" t="s">
        <v>152</v>
      </c>
      <c r="E1591" s="49"/>
      <c r="F1591" s="50">
        <v>20304</v>
      </c>
      <c r="G1591" s="51">
        <f t="shared" si="76"/>
        <v>0</v>
      </c>
      <c r="H1591" s="128"/>
      <c r="I1591" s="1"/>
    </row>
    <row r="1592" spans="2:9" hidden="1" x14ac:dyDescent="0.2">
      <c r="B1592" s="63" t="s">
        <v>3149</v>
      </c>
      <c r="C1592" s="48" t="s">
        <v>3150</v>
      </c>
      <c r="D1592" s="47" t="s">
        <v>152</v>
      </c>
      <c r="E1592" s="49"/>
      <c r="F1592" s="50">
        <v>20303</v>
      </c>
      <c r="G1592" s="51">
        <f t="shared" si="76"/>
        <v>0</v>
      </c>
      <c r="H1592" s="128"/>
      <c r="I1592" s="1"/>
    </row>
    <row r="1593" spans="2:9" hidden="1" x14ac:dyDescent="0.2">
      <c r="B1593" s="63" t="s">
        <v>3151</v>
      </c>
      <c r="C1593" s="48" t="s">
        <v>3152</v>
      </c>
      <c r="D1593" s="47" t="s">
        <v>152</v>
      </c>
      <c r="E1593" s="49"/>
      <c r="F1593" s="50">
        <v>41241</v>
      </c>
      <c r="G1593" s="51">
        <f t="shared" si="76"/>
        <v>0</v>
      </c>
      <c r="H1593" s="128"/>
      <c r="I1593" s="1"/>
    </row>
    <row r="1594" spans="2:9" ht="24" hidden="1" x14ac:dyDescent="0.2">
      <c r="B1594" s="63" t="s">
        <v>3153</v>
      </c>
      <c r="C1594" s="48" t="s">
        <v>3154</v>
      </c>
      <c r="D1594" s="47" t="s">
        <v>9</v>
      </c>
      <c r="E1594" s="153"/>
      <c r="F1594" s="50">
        <v>267175</v>
      </c>
      <c r="G1594" s="51">
        <f t="shared" si="76"/>
        <v>0</v>
      </c>
      <c r="H1594" s="128"/>
      <c r="I1594" s="1"/>
    </row>
    <row r="1595" spans="2:9" ht="24" hidden="1" x14ac:dyDescent="0.2">
      <c r="B1595" s="63" t="s">
        <v>3155</v>
      </c>
      <c r="C1595" s="48" t="s">
        <v>3156</v>
      </c>
      <c r="D1595" s="47" t="s">
        <v>9</v>
      </c>
      <c r="E1595" s="49"/>
      <c r="F1595" s="50">
        <v>2086</v>
      </c>
      <c r="G1595" s="51">
        <f t="shared" si="76"/>
        <v>0</v>
      </c>
      <c r="H1595" s="128"/>
      <c r="I1595" s="1"/>
    </row>
    <row r="1596" spans="2:9" hidden="1" x14ac:dyDescent="0.2">
      <c r="B1596" s="63" t="s">
        <v>3157</v>
      </c>
      <c r="C1596" s="48" t="s">
        <v>3158</v>
      </c>
      <c r="D1596" s="47" t="s">
        <v>9</v>
      </c>
      <c r="E1596" s="49"/>
      <c r="F1596" s="50">
        <v>1368</v>
      </c>
      <c r="G1596" s="51">
        <f t="shared" si="76"/>
        <v>0</v>
      </c>
      <c r="H1596" s="128"/>
      <c r="I1596" s="1"/>
    </row>
    <row r="1597" spans="2:9" ht="24" hidden="1" x14ac:dyDescent="0.2">
      <c r="B1597" s="63" t="s">
        <v>3159</v>
      </c>
      <c r="C1597" s="48" t="s">
        <v>3160</v>
      </c>
      <c r="D1597" s="47" t="s">
        <v>9</v>
      </c>
      <c r="E1597" s="49"/>
      <c r="F1597" s="50">
        <v>129615</v>
      </c>
      <c r="G1597" s="51">
        <f t="shared" si="76"/>
        <v>0</v>
      </c>
      <c r="H1597" s="128"/>
      <c r="I1597" s="1"/>
    </row>
    <row r="1598" spans="2:9" hidden="1" x14ac:dyDescent="0.2">
      <c r="B1598" s="63" t="s">
        <v>3161</v>
      </c>
      <c r="C1598" s="48" t="s">
        <v>3162</v>
      </c>
      <c r="D1598" s="47" t="s">
        <v>9</v>
      </c>
      <c r="E1598" s="49"/>
      <c r="F1598" s="50">
        <v>425</v>
      </c>
      <c r="G1598" s="51">
        <f t="shared" si="76"/>
        <v>0</v>
      </c>
      <c r="H1598" s="128"/>
      <c r="I1598" s="1"/>
    </row>
    <row r="1599" spans="2:9" ht="24" hidden="1" x14ac:dyDescent="0.2">
      <c r="B1599" s="63" t="s">
        <v>3163</v>
      </c>
      <c r="C1599" s="48" t="s">
        <v>3164</v>
      </c>
      <c r="D1599" s="98" t="s">
        <v>18</v>
      </c>
      <c r="E1599" s="49"/>
      <c r="F1599" s="50">
        <v>3851</v>
      </c>
      <c r="G1599" s="51">
        <f t="shared" si="76"/>
        <v>0</v>
      </c>
      <c r="H1599" s="128"/>
      <c r="I1599" s="1"/>
    </row>
    <row r="1600" spans="2:9" hidden="1" x14ac:dyDescent="0.2">
      <c r="B1600" s="164">
        <v>24</v>
      </c>
      <c r="C1600" s="165" t="s">
        <v>3165</v>
      </c>
      <c r="D1600" s="166"/>
      <c r="E1600" s="37"/>
      <c r="F1600" s="38"/>
      <c r="G1600" s="160">
        <v>0</v>
      </c>
      <c r="H1600" s="128"/>
    </row>
    <row r="1601" spans="2:9" ht="24" hidden="1" x14ac:dyDescent="0.2">
      <c r="B1601" s="63" t="s">
        <v>3166</v>
      </c>
      <c r="C1601" s="48" t="s">
        <v>3167</v>
      </c>
      <c r="D1601" s="47" t="s">
        <v>9</v>
      </c>
      <c r="E1601" s="49"/>
      <c r="F1601" s="50">
        <v>22097</v>
      </c>
      <c r="G1601" s="51">
        <f t="shared" ref="G1601:G1602" si="77">+ROUND(F1601*E1601,0)</f>
        <v>0</v>
      </c>
      <c r="H1601" s="128"/>
      <c r="I1601" s="1"/>
    </row>
    <row r="1602" spans="2:9" hidden="1" x14ac:dyDescent="0.2">
      <c r="B1602" s="63" t="s">
        <v>3168</v>
      </c>
      <c r="C1602" s="48" t="s">
        <v>3169</v>
      </c>
      <c r="D1602" s="47" t="s">
        <v>18</v>
      </c>
      <c r="E1602" s="49"/>
      <c r="F1602" s="50">
        <v>356948</v>
      </c>
      <c r="G1602" s="51">
        <f t="shared" si="77"/>
        <v>0</v>
      </c>
      <c r="H1602" s="128"/>
      <c r="I1602" s="1"/>
    </row>
    <row r="1603" spans="2:9" ht="10.5" customHeight="1" x14ac:dyDescent="0.2">
      <c r="B1603" s="167" t="s">
        <v>3170</v>
      </c>
      <c r="C1603" s="36" t="s">
        <v>3171</v>
      </c>
      <c r="D1603" s="36"/>
      <c r="E1603" s="37">
        <v>0</v>
      </c>
      <c r="F1603" s="168"/>
      <c r="G1603" s="39"/>
      <c r="H1603" s="128"/>
    </row>
    <row r="1604" spans="2:9" x14ac:dyDescent="0.2">
      <c r="B1604" s="169" t="s">
        <v>3172</v>
      </c>
      <c r="C1604" s="77" t="s">
        <v>3173</v>
      </c>
      <c r="D1604" s="47" t="s">
        <v>262</v>
      </c>
      <c r="E1604" s="142">
        <v>1</v>
      </c>
      <c r="F1604" s="50">
        <v>142912742</v>
      </c>
      <c r="G1604" s="51">
        <f t="shared" ref="G1604:G1608" si="78">+ROUND(F1604*E1604,0)</f>
        <v>142912742</v>
      </c>
      <c r="H1604" s="128"/>
      <c r="I1604" s="1"/>
    </row>
    <row r="1605" spans="2:9" x14ac:dyDescent="0.2">
      <c r="B1605" s="169" t="s">
        <v>3174</v>
      </c>
      <c r="C1605" s="77" t="s">
        <v>3175</v>
      </c>
      <c r="D1605" s="47" t="s">
        <v>262</v>
      </c>
      <c r="E1605" s="142">
        <v>1</v>
      </c>
      <c r="F1605" s="50">
        <v>133080508</v>
      </c>
      <c r="G1605" s="51">
        <f t="shared" si="78"/>
        <v>133080508</v>
      </c>
      <c r="H1605" s="128"/>
      <c r="I1605" s="1"/>
    </row>
    <row r="1606" spans="2:9" x14ac:dyDescent="0.2">
      <c r="B1606" s="169" t="s">
        <v>3176</v>
      </c>
      <c r="C1606" s="77" t="s">
        <v>3177</v>
      </c>
      <c r="D1606" s="47" t="s">
        <v>262</v>
      </c>
      <c r="E1606" s="142">
        <v>1</v>
      </c>
      <c r="F1606" s="50">
        <v>98376562</v>
      </c>
      <c r="G1606" s="51">
        <f t="shared" si="78"/>
        <v>98376562</v>
      </c>
      <c r="H1606" s="128"/>
      <c r="I1606" s="1"/>
    </row>
    <row r="1607" spans="2:9" x14ac:dyDescent="0.2">
      <c r="B1607" s="169" t="s">
        <v>3178</v>
      </c>
      <c r="C1607" s="77" t="s">
        <v>3179</v>
      </c>
      <c r="D1607" s="47" t="s">
        <v>262</v>
      </c>
      <c r="E1607" s="142">
        <v>1</v>
      </c>
      <c r="F1607" s="50">
        <v>103005406</v>
      </c>
      <c r="G1607" s="51">
        <f t="shared" si="78"/>
        <v>103005406</v>
      </c>
      <c r="H1607" s="128"/>
      <c r="I1607" s="1"/>
    </row>
    <row r="1608" spans="2:9" x14ac:dyDescent="0.2">
      <c r="B1608" s="169" t="s">
        <v>3180</v>
      </c>
      <c r="C1608" s="77" t="s">
        <v>3181</v>
      </c>
      <c r="D1608" s="47" t="s">
        <v>262</v>
      </c>
      <c r="E1608" s="142">
        <v>1</v>
      </c>
      <c r="F1608" s="50">
        <v>61639318</v>
      </c>
      <c r="G1608" s="51">
        <f t="shared" si="78"/>
        <v>61639318</v>
      </c>
      <c r="H1608" s="128"/>
      <c r="I1608" s="1"/>
    </row>
    <row r="1609" spans="2:9" s="33" customFormat="1" x14ac:dyDescent="0.2">
      <c r="B1609" s="167" t="s">
        <v>3182</v>
      </c>
      <c r="C1609" s="36" t="s">
        <v>3183</v>
      </c>
      <c r="D1609" s="36"/>
      <c r="E1609" s="170">
        <v>0</v>
      </c>
      <c r="F1609" s="171"/>
      <c r="G1609" s="171"/>
      <c r="H1609" s="128"/>
      <c r="I1609" s="7"/>
    </row>
    <row r="1610" spans="2:9" ht="24" x14ac:dyDescent="0.2">
      <c r="B1610" s="169" t="s">
        <v>3184</v>
      </c>
      <c r="C1610" s="77" t="s">
        <v>3185</v>
      </c>
      <c r="D1610" s="47" t="s">
        <v>262</v>
      </c>
      <c r="E1610" s="142">
        <v>162</v>
      </c>
      <c r="F1610" s="50">
        <v>157775</v>
      </c>
      <c r="G1610" s="51">
        <f t="shared" ref="G1610:G1633" si="79">+ROUND(F1610*E1610,0)</f>
        <v>25559550</v>
      </c>
      <c r="H1610" s="128"/>
      <c r="I1610" s="1"/>
    </row>
    <row r="1611" spans="2:9" ht="24" x14ac:dyDescent="0.2">
      <c r="B1611" s="169" t="s">
        <v>3186</v>
      </c>
      <c r="C1611" s="77" t="s">
        <v>3187</v>
      </c>
      <c r="D1611" s="47" t="s">
        <v>262</v>
      </c>
      <c r="E1611" s="142">
        <v>2</v>
      </c>
      <c r="F1611" s="50">
        <v>370312</v>
      </c>
      <c r="G1611" s="51">
        <f t="shared" si="79"/>
        <v>740624</v>
      </c>
      <c r="H1611" s="128"/>
      <c r="I1611" s="1"/>
    </row>
    <row r="1612" spans="2:9" ht="24" x14ac:dyDescent="0.2">
      <c r="B1612" s="169" t="s">
        <v>3188</v>
      </c>
      <c r="C1612" s="77" t="s">
        <v>3189</v>
      </c>
      <c r="D1612" s="47" t="s">
        <v>326</v>
      </c>
      <c r="E1612" s="142">
        <v>107</v>
      </c>
      <c r="F1612" s="50">
        <v>3311</v>
      </c>
      <c r="G1612" s="51">
        <f t="shared" si="79"/>
        <v>354277</v>
      </c>
      <c r="H1612" s="128"/>
      <c r="I1612" s="1"/>
    </row>
    <row r="1613" spans="2:9" ht="24" x14ac:dyDescent="0.2">
      <c r="B1613" s="169" t="s">
        <v>3190</v>
      </c>
      <c r="C1613" s="77" t="s">
        <v>3191</v>
      </c>
      <c r="D1613" s="47" t="s">
        <v>326</v>
      </c>
      <c r="E1613" s="142">
        <v>777</v>
      </c>
      <c r="F1613" s="50">
        <v>3861</v>
      </c>
      <c r="G1613" s="51">
        <f t="shared" si="79"/>
        <v>2999997</v>
      </c>
      <c r="H1613" s="128"/>
      <c r="I1613" s="1"/>
    </row>
    <row r="1614" spans="2:9" ht="24" x14ac:dyDescent="0.2">
      <c r="B1614" s="169" t="s">
        <v>3192</v>
      </c>
      <c r="C1614" s="77" t="s">
        <v>3193</v>
      </c>
      <c r="D1614" s="47" t="s">
        <v>326</v>
      </c>
      <c r="E1614" s="142">
        <v>614</v>
      </c>
      <c r="F1614" s="50">
        <v>4756</v>
      </c>
      <c r="G1614" s="51">
        <f t="shared" si="79"/>
        <v>2920184</v>
      </c>
      <c r="H1614" s="128"/>
      <c r="I1614" s="1"/>
    </row>
    <row r="1615" spans="2:9" ht="60" x14ac:dyDescent="0.2">
      <c r="B1615" s="169" t="s">
        <v>3194</v>
      </c>
      <c r="C1615" s="77" t="s">
        <v>3195</v>
      </c>
      <c r="D1615" s="47" t="s">
        <v>867</v>
      </c>
      <c r="E1615" s="142">
        <v>42</v>
      </c>
      <c r="F1615" s="50">
        <v>9193</v>
      </c>
      <c r="G1615" s="51">
        <f t="shared" si="79"/>
        <v>386106</v>
      </c>
      <c r="H1615" s="128"/>
      <c r="I1615" s="1"/>
    </row>
    <row r="1616" spans="2:9" x14ac:dyDescent="0.2">
      <c r="B1616" s="169" t="s">
        <v>3196</v>
      </c>
      <c r="C1616" s="77" t="s">
        <v>3197</v>
      </c>
      <c r="D1616" s="47" t="s">
        <v>262</v>
      </c>
      <c r="E1616" s="142">
        <v>26</v>
      </c>
      <c r="F1616" s="50">
        <v>15789</v>
      </c>
      <c r="G1616" s="51">
        <f t="shared" si="79"/>
        <v>410514</v>
      </c>
      <c r="H1616" s="128"/>
      <c r="I1616" s="1"/>
    </row>
    <row r="1617" spans="2:9" x14ac:dyDescent="0.2">
      <c r="B1617" s="169" t="s">
        <v>3198</v>
      </c>
      <c r="C1617" s="77" t="s">
        <v>3199</v>
      </c>
      <c r="D1617" s="47" t="s">
        <v>262</v>
      </c>
      <c r="E1617" s="142">
        <v>2</v>
      </c>
      <c r="F1617" s="50">
        <v>55993</v>
      </c>
      <c r="G1617" s="51">
        <f t="shared" si="79"/>
        <v>111986</v>
      </c>
      <c r="H1617" s="128"/>
      <c r="I1617" s="1"/>
    </row>
    <row r="1618" spans="2:9" x14ac:dyDescent="0.2">
      <c r="B1618" s="169" t="s">
        <v>3200</v>
      </c>
      <c r="C1618" s="77" t="s">
        <v>3201</v>
      </c>
      <c r="D1618" s="47" t="s">
        <v>262</v>
      </c>
      <c r="E1618" s="142">
        <v>2</v>
      </c>
      <c r="F1618" s="50">
        <v>27972</v>
      </c>
      <c r="G1618" s="51">
        <f t="shared" si="79"/>
        <v>55944</v>
      </c>
      <c r="H1618" s="128"/>
      <c r="I1618" s="1"/>
    </row>
    <row r="1619" spans="2:9" x14ac:dyDescent="0.2">
      <c r="B1619" s="169" t="s">
        <v>3202</v>
      </c>
      <c r="C1619" s="77" t="s">
        <v>3203</v>
      </c>
      <c r="D1619" s="47" t="s">
        <v>262</v>
      </c>
      <c r="E1619" s="142">
        <v>2</v>
      </c>
      <c r="F1619" s="50">
        <v>62690</v>
      </c>
      <c r="G1619" s="51">
        <f t="shared" si="79"/>
        <v>125380</v>
      </c>
      <c r="H1619" s="128"/>
      <c r="I1619" s="1"/>
    </row>
    <row r="1620" spans="2:9" x14ac:dyDescent="0.2">
      <c r="B1620" s="169" t="s">
        <v>3204</v>
      </c>
      <c r="C1620" s="77" t="s">
        <v>3205</v>
      </c>
      <c r="D1620" s="47" t="s">
        <v>262</v>
      </c>
      <c r="E1620" s="142">
        <v>2</v>
      </c>
      <c r="F1620" s="50">
        <v>35724</v>
      </c>
      <c r="G1620" s="51">
        <f t="shared" si="79"/>
        <v>71448</v>
      </c>
      <c r="H1620" s="128"/>
      <c r="I1620" s="1"/>
    </row>
    <row r="1621" spans="2:9" x14ac:dyDescent="0.2">
      <c r="B1621" s="169" t="s">
        <v>3206</v>
      </c>
      <c r="C1621" s="77" t="s">
        <v>3207</v>
      </c>
      <c r="D1621" s="47" t="s">
        <v>262</v>
      </c>
      <c r="E1621" s="142">
        <v>2</v>
      </c>
      <c r="F1621" s="50">
        <v>13761</v>
      </c>
      <c r="G1621" s="51">
        <f t="shared" si="79"/>
        <v>27522</v>
      </c>
      <c r="H1621" s="128"/>
      <c r="I1621" s="1"/>
    </row>
    <row r="1622" spans="2:9" ht="24" x14ac:dyDescent="0.2">
      <c r="B1622" s="169" t="s">
        <v>3208</v>
      </c>
      <c r="C1622" s="77" t="s">
        <v>3209</v>
      </c>
      <c r="D1622" s="47" t="s">
        <v>262</v>
      </c>
      <c r="E1622" s="142">
        <v>1</v>
      </c>
      <c r="F1622" s="50">
        <v>1024527</v>
      </c>
      <c r="G1622" s="51">
        <f t="shared" si="79"/>
        <v>1024527</v>
      </c>
      <c r="H1622" s="128"/>
      <c r="I1622" s="1"/>
    </row>
    <row r="1623" spans="2:9" x14ac:dyDescent="0.2">
      <c r="B1623" s="169" t="s">
        <v>3210</v>
      </c>
      <c r="C1623" s="77" t="s">
        <v>3211</v>
      </c>
      <c r="D1623" s="47" t="s">
        <v>262</v>
      </c>
      <c r="E1623" s="142">
        <v>3</v>
      </c>
      <c r="F1623" s="50">
        <v>3099869</v>
      </c>
      <c r="G1623" s="51">
        <f t="shared" si="79"/>
        <v>9299607</v>
      </c>
      <c r="H1623" s="128"/>
      <c r="I1623" s="1"/>
    </row>
    <row r="1624" spans="2:9" x14ac:dyDescent="0.2">
      <c r="B1624" s="169" t="s">
        <v>3212</v>
      </c>
      <c r="C1624" s="77" t="s">
        <v>3213</v>
      </c>
      <c r="D1624" s="47" t="s">
        <v>262</v>
      </c>
      <c r="E1624" s="142">
        <v>1</v>
      </c>
      <c r="F1624" s="50">
        <v>3874837</v>
      </c>
      <c r="G1624" s="51">
        <f t="shared" si="79"/>
        <v>3874837</v>
      </c>
      <c r="H1624" s="128"/>
      <c r="I1624" s="1"/>
    </row>
    <row r="1625" spans="2:9" ht="24" x14ac:dyDescent="0.2">
      <c r="B1625" s="169" t="s">
        <v>3214</v>
      </c>
      <c r="C1625" s="77" t="s">
        <v>3215</v>
      </c>
      <c r="D1625" s="47" t="s">
        <v>262</v>
      </c>
      <c r="E1625" s="142">
        <v>5</v>
      </c>
      <c r="F1625" s="50">
        <v>5366470</v>
      </c>
      <c r="G1625" s="51">
        <f t="shared" si="79"/>
        <v>26832350</v>
      </c>
      <c r="H1625" s="128"/>
      <c r="I1625" s="1"/>
    </row>
    <row r="1626" spans="2:9" ht="24" x14ac:dyDescent="0.2">
      <c r="B1626" s="169" t="s">
        <v>3216</v>
      </c>
      <c r="C1626" s="77" t="s">
        <v>3217</v>
      </c>
      <c r="D1626" s="47" t="s">
        <v>262</v>
      </c>
      <c r="E1626" s="142">
        <v>1</v>
      </c>
      <c r="F1626" s="50">
        <v>4486624</v>
      </c>
      <c r="G1626" s="51">
        <f t="shared" si="79"/>
        <v>4486624</v>
      </c>
      <c r="H1626" s="128"/>
      <c r="I1626" s="1"/>
    </row>
    <row r="1627" spans="2:9" ht="36" x14ac:dyDescent="0.2">
      <c r="B1627" s="169" t="s">
        <v>3218</v>
      </c>
      <c r="C1627" s="77" t="s">
        <v>3219</v>
      </c>
      <c r="D1627" s="47" t="s">
        <v>262</v>
      </c>
      <c r="E1627" s="142">
        <v>4</v>
      </c>
      <c r="F1627" s="50">
        <v>418357</v>
      </c>
      <c r="G1627" s="51">
        <f t="shared" si="79"/>
        <v>1673428</v>
      </c>
      <c r="H1627" s="128"/>
      <c r="I1627" s="1"/>
    </row>
    <row r="1628" spans="2:9" ht="51" customHeight="1" x14ac:dyDescent="0.2">
      <c r="B1628" s="169" t="s">
        <v>3220</v>
      </c>
      <c r="C1628" s="77" t="s">
        <v>3221</v>
      </c>
      <c r="D1628" s="47" t="s">
        <v>262</v>
      </c>
      <c r="E1628" s="142">
        <v>158</v>
      </c>
      <c r="F1628" s="50">
        <v>466324</v>
      </c>
      <c r="G1628" s="51">
        <f t="shared" si="79"/>
        <v>73679192</v>
      </c>
      <c r="H1628" s="128"/>
      <c r="I1628" s="1"/>
    </row>
    <row r="1629" spans="2:9" ht="85.5" customHeight="1" x14ac:dyDescent="0.2">
      <c r="B1629" s="169" t="s">
        <v>3222</v>
      </c>
      <c r="C1629" s="77" t="s">
        <v>3223</v>
      </c>
      <c r="D1629" s="47" t="s">
        <v>262</v>
      </c>
      <c r="E1629" s="142">
        <v>1</v>
      </c>
      <c r="F1629" s="50">
        <v>11222075</v>
      </c>
      <c r="G1629" s="51">
        <f t="shared" si="79"/>
        <v>11222075</v>
      </c>
      <c r="H1629" s="128"/>
      <c r="I1629" s="1"/>
    </row>
    <row r="1630" spans="2:9" ht="60" x14ac:dyDescent="0.2">
      <c r="B1630" s="169" t="s">
        <v>3224</v>
      </c>
      <c r="C1630" s="77" t="s">
        <v>3225</v>
      </c>
      <c r="D1630" s="47" t="s">
        <v>262</v>
      </c>
      <c r="E1630" s="142">
        <v>1</v>
      </c>
      <c r="F1630" s="50">
        <v>3035781</v>
      </c>
      <c r="G1630" s="51">
        <f t="shared" si="79"/>
        <v>3035781</v>
      </c>
      <c r="H1630" s="128"/>
      <c r="I1630" s="1"/>
    </row>
    <row r="1631" spans="2:9" ht="24" x14ac:dyDescent="0.2">
      <c r="B1631" s="169" t="s">
        <v>3226</v>
      </c>
      <c r="C1631" s="77" t="s">
        <v>3227</v>
      </c>
      <c r="D1631" s="47" t="s">
        <v>262</v>
      </c>
      <c r="E1631" s="142">
        <v>1</v>
      </c>
      <c r="F1631" s="50">
        <v>8290960</v>
      </c>
      <c r="G1631" s="51">
        <f t="shared" si="79"/>
        <v>8290960</v>
      </c>
      <c r="H1631" s="128"/>
      <c r="I1631" s="1"/>
    </row>
    <row r="1632" spans="2:9" ht="60" x14ac:dyDescent="0.2">
      <c r="B1632" s="169" t="s">
        <v>3228</v>
      </c>
      <c r="C1632" s="77" t="s">
        <v>3229</v>
      </c>
      <c r="D1632" s="47" t="s">
        <v>262</v>
      </c>
      <c r="E1632" s="142">
        <v>1</v>
      </c>
      <c r="F1632" s="50">
        <v>6114068</v>
      </c>
      <c r="G1632" s="51">
        <f t="shared" si="79"/>
        <v>6114068</v>
      </c>
      <c r="H1632" s="128"/>
      <c r="I1632" s="1"/>
    </row>
    <row r="1633" spans="2:11" ht="48" x14ac:dyDescent="0.2">
      <c r="B1633" s="169" t="s">
        <v>3230</v>
      </c>
      <c r="C1633" s="77" t="s">
        <v>3231</v>
      </c>
      <c r="D1633" s="47" t="s">
        <v>262</v>
      </c>
      <c r="E1633" s="142">
        <v>2</v>
      </c>
      <c r="F1633" s="50">
        <v>244563</v>
      </c>
      <c r="G1633" s="51">
        <f t="shared" si="79"/>
        <v>489126</v>
      </c>
      <c r="H1633" s="128"/>
      <c r="I1633" s="1"/>
    </row>
    <row r="1634" spans="2:11" x14ac:dyDescent="0.2">
      <c r="B1634" s="280" t="s">
        <v>3232</v>
      </c>
      <c r="C1634" s="281"/>
      <c r="D1634" s="282"/>
      <c r="E1634" s="172">
        <v>0</v>
      </c>
      <c r="F1634" s="36"/>
      <c r="G1634" s="173">
        <f>SUM(G17:G1633)</f>
        <v>47790754809</v>
      </c>
      <c r="H1634" s="128"/>
      <c r="I1634" s="1"/>
    </row>
    <row r="1635" spans="2:11" x14ac:dyDescent="0.2">
      <c r="B1635" s="272"/>
      <c r="C1635" s="272"/>
      <c r="D1635" s="272"/>
      <c r="E1635" s="174"/>
      <c r="F1635" s="175"/>
      <c r="G1635" s="175"/>
      <c r="H1635" s="128"/>
      <c r="K1635" s="5"/>
    </row>
    <row r="1636" spans="2:11" x14ac:dyDescent="0.2">
      <c r="B1636" s="157"/>
      <c r="C1636" s="176"/>
      <c r="D1636" s="157"/>
      <c r="E1636" s="174"/>
      <c r="F1636" s="175"/>
      <c r="G1636" s="175"/>
      <c r="H1636" s="128"/>
      <c r="K1636" s="5"/>
    </row>
    <row r="1637" spans="2:11" ht="12.75" customHeight="1" x14ac:dyDescent="0.2">
      <c r="B1637" s="250" t="s">
        <v>3233</v>
      </c>
      <c r="C1637" s="250"/>
      <c r="D1637" s="250"/>
      <c r="E1637" s="252"/>
      <c r="F1637" s="250"/>
      <c r="G1637" s="250"/>
      <c r="H1637" s="128"/>
    </row>
    <row r="1638" spans="2:11" ht="18.75" customHeight="1" x14ac:dyDescent="0.2">
      <c r="B1638" s="29" t="s">
        <v>7</v>
      </c>
      <c r="C1638" s="30" t="s">
        <v>8</v>
      </c>
      <c r="D1638" s="29" t="s">
        <v>9</v>
      </c>
      <c r="E1638" s="31" t="s">
        <v>3234</v>
      </c>
      <c r="F1638" s="32" t="s">
        <v>11</v>
      </c>
      <c r="G1638" s="32" t="s">
        <v>12</v>
      </c>
      <c r="H1638" s="128"/>
    </row>
    <row r="1639" spans="2:11" x14ac:dyDescent="0.2">
      <c r="B1639" s="63" t="s">
        <v>3235</v>
      </c>
      <c r="C1639" s="48" t="s">
        <v>3236</v>
      </c>
      <c r="D1639" s="47" t="s">
        <v>9</v>
      </c>
      <c r="E1639" s="49">
        <v>1</v>
      </c>
      <c r="F1639" s="94">
        <v>41700000</v>
      </c>
      <c r="G1639" s="51">
        <f t="shared" ref="G1639:G1643" si="80">+ROUND(F1639*E1639,0)</f>
        <v>41700000</v>
      </c>
      <c r="H1639" s="128"/>
    </row>
    <row r="1640" spans="2:11" x14ac:dyDescent="0.2">
      <c r="B1640" s="63" t="s">
        <v>3237</v>
      </c>
      <c r="C1640" s="48" t="s">
        <v>3238</v>
      </c>
      <c r="D1640" s="47" t="s">
        <v>9</v>
      </c>
      <c r="E1640" s="49">
        <v>1</v>
      </c>
      <c r="F1640" s="94">
        <v>38920000</v>
      </c>
      <c r="G1640" s="51">
        <f t="shared" si="80"/>
        <v>38920000</v>
      </c>
      <c r="H1640" s="128"/>
    </row>
    <row r="1641" spans="2:11" x14ac:dyDescent="0.2">
      <c r="B1641" s="63" t="s">
        <v>3239</v>
      </c>
      <c r="C1641" s="48" t="s">
        <v>3240</v>
      </c>
      <c r="D1641" s="47" t="s">
        <v>9</v>
      </c>
      <c r="E1641" s="49">
        <v>250</v>
      </c>
      <c r="F1641" s="94">
        <v>8525</v>
      </c>
      <c r="G1641" s="51">
        <f t="shared" si="80"/>
        <v>2131250</v>
      </c>
      <c r="H1641" s="128"/>
    </row>
    <row r="1642" spans="2:11" x14ac:dyDescent="0.2">
      <c r="B1642" s="63" t="s">
        <v>3241</v>
      </c>
      <c r="C1642" s="48" t="s">
        <v>3242</v>
      </c>
      <c r="D1642" s="47" t="s">
        <v>9</v>
      </c>
      <c r="E1642" s="49">
        <v>84</v>
      </c>
      <c r="F1642" s="94">
        <v>34891</v>
      </c>
      <c r="G1642" s="51">
        <f t="shared" si="80"/>
        <v>2930844</v>
      </c>
      <c r="H1642" s="128"/>
    </row>
    <row r="1643" spans="2:11" ht="24" x14ac:dyDescent="0.2">
      <c r="B1643" s="63" t="s">
        <v>3243</v>
      </c>
      <c r="C1643" s="48" t="s">
        <v>3244</v>
      </c>
      <c r="D1643" s="47" t="s">
        <v>9</v>
      </c>
      <c r="E1643" s="49">
        <v>1</v>
      </c>
      <c r="F1643" s="94">
        <v>132679195</v>
      </c>
      <c r="G1643" s="51">
        <f t="shared" si="80"/>
        <v>132679195</v>
      </c>
      <c r="H1643" s="128"/>
    </row>
    <row r="1644" spans="2:11" x14ac:dyDescent="0.2">
      <c r="B1644" s="63"/>
      <c r="C1644" s="48"/>
      <c r="D1644" s="47"/>
      <c r="E1644" s="49"/>
      <c r="F1644" s="50"/>
      <c r="G1644" s="177"/>
      <c r="H1644" s="128"/>
    </row>
    <row r="1645" spans="2:11" x14ac:dyDescent="0.2">
      <c r="B1645" s="254" t="s">
        <v>3232</v>
      </c>
      <c r="C1645" s="254"/>
      <c r="D1645" s="254"/>
      <c r="E1645" s="262"/>
      <c r="F1645" s="254"/>
      <c r="G1645" s="178">
        <f>SUM(G1639:G1643)</f>
        <v>218361289</v>
      </c>
      <c r="H1645" s="128"/>
    </row>
    <row r="1646" spans="2:11" x14ac:dyDescent="0.2">
      <c r="B1646" s="157"/>
      <c r="C1646" s="176"/>
      <c r="D1646" s="157"/>
      <c r="E1646" s="174"/>
      <c r="F1646" s="175"/>
      <c r="G1646" s="175"/>
      <c r="H1646" s="128"/>
    </row>
    <row r="1647" spans="2:11" x14ac:dyDescent="0.2">
      <c r="B1647" s="229" t="s">
        <v>3245</v>
      </c>
      <c r="C1647" s="263"/>
      <c r="D1647" s="229"/>
      <c r="E1647" s="264"/>
      <c r="F1647" s="265"/>
      <c r="G1647" s="178">
        <f>+G1634</f>
        <v>47790754809</v>
      </c>
      <c r="H1647" s="128"/>
    </row>
    <row r="1648" spans="2:11" x14ac:dyDescent="0.2">
      <c r="B1648" s="179"/>
      <c r="C1648" s="180"/>
      <c r="D1648" s="181"/>
      <c r="E1648" s="182"/>
      <c r="F1648" s="183"/>
      <c r="G1648" s="184"/>
      <c r="H1648" s="128"/>
    </row>
    <row r="1649" spans="1:13" x14ac:dyDescent="0.2">
      <c r="B1649" s="258" t="s">
        <v>3246</v>
      </c>
      <c r="C1649" s="266"/>
      <c r="D1649" s="260">
        <v>0.2208</v>
      </c>
      <c r="E1649" s="261"/>
      <c r="F1649" s="185"/>
      <c r="G1649" s="186">
        <f>ROUND(G1647*D1649,0)</f>
        <v>10552198662</v>
      </c>
      <c r="H1649" s="128"/>
    </row>
    <row r="1650" spans="1:13" x14ac:dyDescent="0.2">
      <c r="B1650" s="187"/>
      <c r="C1650" s="188"/>
      <c r="D1650" s="189"/>
      <c r="E1650" s="190"/>
      <c r="F1650" s="191"/>
      <c r="G1650" s="192"/>
      <c r="H1650" s="128"/>
    </row>
    <row r="1651" spans="1:13" x14ac:dyDescent="0.2">
      <c r="B1651" s="267" t="s">
        <v>3233</v>
      </c>
      <c r="C1651" s="268"/>
      <c r="D1651" s="189"/>
      <c r="E1651" s="190"/>
      <c r="F1651" s="191"/>
      <c r="G1651" s="186">
        <f>+G1645</f>
        <v>218361289</v>
      </c>
      <c r="H1651" s="128"/>
    </row>
    <row r="1652" spans="1:13" x14ac:dyDescent="0.2">
      <c r="B1652" s="187"/>
      <c r="C1652" s="188"/>
      <c r="D1652" s="189"/>
      <c r="E1652" s="190"/>
      <c r="F1652" s="191"/>
      <c r="G1652" s="192"/>
      <c r="H1652" s="128"/>
    </row>
    <row r="1653" spans="1:13" x14ac:dyDescent="0.2">
      <c r="B1653" s="267" t="s">
        <v>3247</v>
      </c>
      <c r="C1653" s="268"/>
      <c r="D1653" s="260">
        <v>0.19</v>
      </c>
      <c r="E1653" s="261"/>
      <c r="F1653" s="191"/>
      <c r="G1653" s="186">
        <f>ROUND(G1651*D1653,0)</f>
        <v>41488645</v>
      </c>
      <c r="H1653" s="128"/>
    </row>
    <row r="1654" spans="1:13" x14ac:dyDescent="0.2">
      <c r="B1654" s="193"/>
      <c r="C1654" s="194"/>
      <c r="D1654" s="195"/>
      <c r="E1654" s="196"/>
      <c r="F1654" s="191"/>
      <c r="G1654" s="191"/>
      <c r="H1654" s="128"/>
    </row>
    <row r="1655" spans="1:13" x14ac:dyDescent="0.2">
      <c r="B1655" s="187"/>
      <c r="C1655" s="188"/>
      <c r="D1655" s="189"/>
      <c r="E1655" s="190"/>
      <c r="F1655" s="191"/>
      <c r="G1655" s="192"/>
      <c r="H1655" s="128"/>
    </row>
    <row r="1656" spans="1:13" x14ac:dyDescent="0.2">
      <c r="B1656" s="234" t="s">
        <v>3248</v>
      </c>
      <c r="C1656" s="269"/>
      <c r="D1656" s="234"/>
      <c r="E1656" s="270"/>
      <c r="F1656" s="271"/>
      <c r="G1656" s="197">
        <f>G1647+G1649+G1651+G1653</f>
        <v>58602803405</v>
      </c>
      <c r="H1656" s="128"/>
    </row>
    <row r="1657" spans="1:13" ht="12.75" thickBot="1" x14ac:dyDescent="0.25">
      <c r="F1657" s="198"/>
      <c r="G1657" s="199"/>
      <c r="H1657" s="128"/>
    </row>
    <row r="1658" spans="1:13" ht="17.25" customHeight="1" outlineLevel="1" thickTop="1" thickBot="1" x14ac:dyDescent="0.25">
      <c r="B1658" s="244" t="s">
        <v>3249</v>
      </c>
      <c r="C1658" s="245"/>
      <c r="D1658" s="246"/>
      <c r="E1658" s="247"/>
      <c r="F1658" s="248"/>
      <c r="G1658" s="249"/>
      <c r="H1658" s="128"/>
    </row>
    <row r="1659" spans="1:13" ht="12.75" outlineLevel="1" thickTop="1" x14ac:dyDescent="0.2">
      <c r="F1659" s="198"/>
      <c r="G1659" s="199"/>
      <c r="H1659" s="128"/>
    </row>
    <row r="1660" spans="1:13" s="200" customFormat="1" ht="18" customHeight="1" outlineLevel="1" x14ac:dyDescent="0.2">
      <c r="B1660" s="29" t="s">
        <v>7</v>
      </c>
      <c r="C1660" s="29" t="s">
        <v>8</v>
      </c>
      <c r="D1660" s="29" t="s">
        <v>9</v>
      </c>
      <c r="E1660" s="31" t="s">
        <v>3234</v>
      </c>
      <c r="F1660" s="32" t="s">
        <v>11</v>
      </c>
      <c r="G1660" s="32" t="s">
        <v>12</v>
      </c>
      <c r="H1660" s="128"/>
      <c r="I1660" s="201"/>
    </row>
    <row r="1661" spans="1:13" outlineLevel="1" x14ac:dyDescent="0.2">
      <c r="B1661" s="35">
        <v>2</v>
      </c>
      <c r="C1661" s="79" t="s">
        <v>43</v>
      </c>
      <c r="D1661" s="95"/>
      <c r="E1661" s="37"/>
      <c r="F1661" s="202"/>
      <c r="G1661" s="203"/>
      <c r="H1661" s="128"/>
    </row>
    <row r="1662" spans="1:13" s="33" customFormat="1" outlineLevel="1" x14ac:dyDescent="0.2">
      <c r="A1662" s="1"/>
      <c r="B1662" s="97" t="s">
        <v>44</v>
      </c>
      <c r="C1662" s="60" t="s">
        <v>45</v>
      </c>
      <c r="D1662" s="97"/>
      <c r="E1662" s="49"/>
      <c r="F1662" s="50"/>
      <c r="G1662" s="177"/>
      <c r="H1662" s="128"/>
      <c r="I1662" s="7"/>
      <c r="J1662" s="1"/>
      <c r="K1662" s="1"/>
      <c r="L1662" s="1"/>
      <c r="M1662" s="1"/>
    </row>
    <row r="1663" spans="1:13" s="33" customFormat="1" ht="24" outlineLevel="1" x14ac:dyDescent="0.2">
      <c r="A1663" s="1"/>
      <c r="B1663" s="63" t="s">
        <v>54</v>
      </c>
      <c r="C1663" s="64" t="s">
        <v>55</v>
      </c>
      <c r="D1663" s="47" t="s">
        <v>21</v>
      </c>
      <c r="E1663" s="49">
        <v>696.11092174999999</v>
      </c>
      <c r="F1663" s="50">
        <v>57403</v>
      </c>
      <c r="G1663" s="51">
        <f t="shared" ref="G1663:G1705" si="81">+ROUND(F1663*E1663,0)</f>
        <v>39958855</v>
      </c>
      <c r="H1663" s="128"/>
      <c r="I1663" s="7"/>
      <c r="J1663" s="1"/>
      <c r="K1663" s="1"/>
      <c r="L1663" s="1"/>
      <c r="M1663" s="1"/>
    </row>
    <row r="1664" spans="1:13" s="33" customFormat="1" ht="24" outlineLevel="1" x14ac:dyDescent="0.2">
      <c r="A1664" s="1"/>
      <c r="B1664" s="63" t="s">
        <v>56</v>
      </c>
      <c r="C1664" s="64" t="s">
        <v>57</v>
      </c>
      <c r="D1664" s="47" t="s">
        <v>21</v>
      </c>
      <c r="E1664" s="49">
        <v>14213.65</v>
      </c>
      <c r="F1664" s="50">
        <v>46373</v>
      </c>
      <c r="G1664" s="51">
        <f t="shared" si="81"/>
        <v>659129591</v>
      </c>
      <c r="H1664" s="128"/>
      <c r="I1664" s="7"/>
      <c r="J1664" s="1"/>
      <c r="K1664" s="1"/>
      <c r="L1664" s="1"/>
      <c r="M1664" s="1"/>
    </row>
    <row r="1665" spans="1:13" s="33" customFormat="1" ht="24" outlineLevel="1" x14ac:dyDescent="0.2">
      <c r="A1665" s="1"/>
      <c r="B1665" s="63" t="s">
        <v>60</v>
      </c>
      <c r="C1665" s="48" t="s">
        <v>61</v>
      </c>
      <c r="D1665" s="47" t="s">
        <v>21</v>
      </c>
      <c r="E1665" s="49">
        <v>1473.4079999999999</v>
      </c>
      <c r="F1665" s="50">
        <v>88137</v>
      </c>
      <c r="G1665" s="51">
        <f t="shared" si="81"/>
        <v>129861761</v>
      </c>
      <c r="H1665" s="128"/>
      <c r="I1665" s="7"/>
      <c r="J1665" s="1"/>
      <c r="K1665" s="1"/>
      <c r="L1665" s="1"/>
      <c r="M1665" s="1"/>
    </row>
    <row r="1666" spans="1:13" s="33" customFormat="1" ht="24" outlineLevel="1" x14ac:dyDescent="0.2">
      <c r="A1666" s="1"/>
      <c r="B1666" s="63" t="s">
        <v>62</v>
      </c>
      <c r="C1666" s="48" t="s">
        <v>63</v>
      </c>
      <c r="D1666" s="47" t="s">
        <v>21</v>
      </c>
      <c r="E1666" s="49">
        <v>930.73186666666697</v>
      </c>
      <c r="F1666" s="50">
        <v>14094</v>
      </c>
      <c r="G1666" s="51">
        <f t="shared" si="81"/>
        <v>13117735</v>
      </c>
      <c r="H1666" s="128"/>
      <c r="I1666" s="7"/>
      <c r="J1666" s="1"/>
      <c r="K1666" s="1"/>
      <c r="L1666" s="1"/>
      <c r="M1666" s="1"/>
    </row>
    <row r="1667" spans="1:13" s="33" customFormat="1" ht="24" outlineLevel="1" x14ac:dyDescent="0.2">
      <c r="A1667" s="1"/>
      <c r="B1667" s="63" t="s">
        <v>68</v>
      </c>
      <c r="C1667" s="48" t="s">
        <v>3250</v>
      </c>
      <c r="D1667" s="47" t="s">
        <v>21</v>
      </c>
      <c r="E1667" s="49">
        <v>4762</v>
      </c>
      <c r="F1667" s="50">
        <v>71786</v>
      </c>
      <c r="G1667" s="51">
        <f t="shared" si="81"/>
        <v>341844932</v>
      </c>
      <c r="H1667" s="128"/>
      <c r="I1667" s="7"/>
      <c r="J1667" s="1"/>
      <c r="K1667" s="1"/>
      <c r="L1667" s="1"/>
      <c r="M1667" s="1"/>
    </row>
    <row r="1668" spans="1:13" s="33" customFormat="1" hidden="1" outlineLevel="1" x14ac:dyDescent="0.2">
      <c r="A1668" s="1"/>
      <c r="B1668" s="84" t="s">
        <v>78</v>
      </c>
      <c r="C1668" s="60" t="s">
        <v>79</v>
      </c>
      <c r="D1668" s="85"/>
      <c r="E1668" s="49">
        <v>0</v>
      </c>
      <c r="F1668" s="50">
        <v>0</v>
      </c>
      <c r="G1668" s="51">
        <f t="shared" si="81"/>
        <v>0</v>
      </c>
      <c r="H1668" s="128"/>
      <c r="I1668" s="7"/>
      <c r="J1668" s="1"/>
      <c r="K1668" s="1"/>
      <c r="L1668" s="1"/>
      <c r="M1668" s="1"/>
    </row>
    <row r="1669" spans="1:13" s="33" customFormat="1" outlineLevel="1" x14ac:dyDescent="0.2">
      <c r="A1669" s="1"/>
      <c r="B1669" s="63" t="s">
        <v>130</v>
      </c>
      <c r="C1669" s="69" t="s">
        <v>131</v>
      </c>
      <c r="D1669" s="68" t="s">
        <v>21</v>
      </c>
      <c r="E1669" s="49">
        <v>20.111699999999999</v>
      </c>
      <c r="F1669" s="50">
        <v>859653</v>
      </c>
      <c r="G1669" s="51">
        <f t="shared" si="81"/>
        <v>17289083</v>
      </c>
      <c r="H1669" s="128"/>
      <c r="I1669" s="7"/>
      <c r="J1669" s="1"/>
      <c r="K1669" s="1"/>
      <c r="L1669" s="1"/>
      <c r="M1669" s="1"/>
    </row>
    <row r="1670" spans="1:13" s="33" customFormat="1" outlineLevel="1" x14ac:dyDescent="0.2">
      <c r="A1670" s="1"/>
      <c r="B1670" s="63" t="s">
        <v>132</v>
      </c>
      <c r="C1670" s="69" t="s">
        <v>3251</v>
      </c>
      <c r="D1670" s="68" t="s">
        <v>21</v>
      </c>
      <c r="E1670" s="49">
        <v>6.6639999999999997</v>
      </c>
      <c r="F1670" s="50">
        <v>909782</v>
      </c>
      <c r="G1670" s="51">
        <f t="shared" si="81"/>
        <v>6062787</v>
      </c>
      <c r="H1670" s="128"/>
      <c r="I1670" s="7"/>
      <c r="J1670" s="1"/>
      <c r="K1670" s="1"/>
      <c r="L1670" s="1"/>
      <c r="M1670" s="1"/>
    </row>
    <row r="1671" spans="1:13" s="33" customFormat="1" hidden="1" outlineLevel="1" x14ac:dyDescent="0.2">
      <c r="A1671" s="1"/>
      <c r="B1671" s="84" t="s">
        <v>144</v>
      </c>
      <c r="C1671" s="60" t="s">
        <v>458</v>
      </c>
      <c r="D1671" s="85"/>
      <c r="E1671" s="49">
        <v>0</v>
      </c>
      <c r="F1671" s="50">
        <v>0</v>
      </c>
      <c r="G1671" s="51">
        <f t="shared" si="81"/>
        <v>0</v>
      </c>
      <c r="H1671" s="128"/>
      <c r="I1671" s="7"/>
      <c r="J1671" s="1"/>
      <c r="K1671" s="1"/>
      <c r="L1671" s="1"/>
      <c r="M1671" s="1"/>
    </row>
    <row r="1672" spans="1:13" s="33" customFormat="1" outlineLevel="1" x14ac:dyDescent="0.2">
      <c r="A1672" s="1"/>
      <c r="B1672" s="63" t="s">
        <v>146</v>
      </c>
      <c r="C1672" s="150" t="s">
        <v>460</v>
      </c>
      <c r="D1672" s="75" t="s">
        <v>34</v>
      </c>
      <c r="E1672" s="76">
        <v>71043.12</v>
      </c>
      <c r="F1672" s="50">
        <v>6934</v>
      </c>
      <c r="G1672" s="51">
        <f t="shared" si="81"/>
        <v>492612994</v>
      </c>
      <c r="H1672" s="128"/>
      <c r="I1672" s="7"/>
      <c r="J1672" s="1"/>
      <c r="K1672" s="1"/>
      <c r="L1672" s="1"/>
      <c r="M1672" s="1"/>
    </row>
    <row r="1673" spans="1:13" s="33" customFormat="1" hidden="1" outlineLevel="1" x14ac:dyDescent="0.2">
      <c r="A1673" s="1"/>
      <c r="B1673" s="84" t="s">
        <v>185</v>
      </c>
      <c r="C1673" s="60" t="s">
        <v>3252</v>
      </c>
      <c r="D1673" s="85"/>
      <c r="E1673" s="49">
        <v>0</v>
      </c>
      <c r="F1673" s="50">
        <v>0</v>
      </c>
      <c r="G1673" s="51">
        <f t="shared" si="81"/>
        <v>0</v>
      </c>
      <c r="H1673" s="128"/>
      <c r="I1673" s="7"/>
      <c r="J1673" s="1"/>
      <c r="K1673" s="1"/>
      <c r="L1673" s="1"/>
      <c r="M1673" s="1"/>
    </row>
    <row r="1674" spans="1:13" s="33" customFormat="1" ht="72" outlineLevel="1" x14ac:dyDescent="0.2">
      <c r="A1674" s="1"/>
      <c r="B1674" s="63" t="s">
        <v>3302</v>
      </c>
      <c r="C1674" s="74" t="s">
        <v>3303</v>
      </c>
      <c r="D1674" s="75" t="s">
        <v>21</v>
      </c>
      <c r="E1674" s="49">
        <v>610.04702784467997</v>
      </c>
      <c r="F1674" s="50">
        <v>350235</v>
      </c>
      <c r="G1674" s="51">
        <f t="shared" si="81"/>
        <v>213659821</v>
      </c>
      <c r="H1674" s="128"/>
      <c r="I1674" s="7"/>
      <c r="J1674" s="1"/>
      <c r="K1674" s="1"/>
      <c r="L1674" s="1"/>
      <c r="M1674" s="1"/>
    </row>
    <row r="1675" spans="1:13" s="33" customFormat="1" outlineLevel="1" x14ac:dyDescent="0.2">
      <c r="A1675" s="1"/>
      <c r="B1675" s="63" t="s">
        <v>3253</v>
      </c>
      <c r="C1675" s="77" t="s">
        <v>179</v>
      </c>
      <c r="D1675" s="71" t="s">
        <v>21</v>
      </c>
      <c r="E1675" s="49">
        <v>129.44</v>
      </c>
      <c r="F1675" s="50">
        <v>1038763</v>
      </c>
      <c r="G1675" s="51">
        <f t="shared" si="81"/>
        <v>134457483</v>
      </c>
      <c r="H1675" s="128"/>
      <c r="I1675" s="7"/>
      <c r="J1675" s="1"/>
      <c r="K1675" s="1"/>
      <c r="L1675" s="1"/>
      <c r="M1675" s="1"/>
    </row>
    <row r="1676" spans="1:13" s="33" customFormat="1" outlineLevel="1" x14ac:dyDescent="0.2">
      <c r="A1676" s="1"/>
      <c r="B1676" s="63" t="s">
        <v>3254</v>
      </c>
      <c r="C1676" s="77" t="s">
        <v>3255</v>
      </c>
      <c r="D1676" s="71" t="s">
        <v>21</v>
      </c>
      <c r="E1676" s="49">
        <v>423.64376933658355</v>
      </c>
      <c r="F1676" s="50">
        <v>677018</v>
      </c>
      <c r="G1676" s="51">
        <f t="shared" si="81"/>
        <v>286814457</v>
      </c>
      <c r="H1676" s="128"/>
      <c r="I1676" s="7"/>
      <c r="J1676" s="1"/>
      <c r="K1676" s="1"/>
      <c r="L1676" s="1"/>
      <c r="M1676" s="1"/>
    </row>
    <row r="1677" spans="1:13" s="33" customFormat="1" outlineLevel="1" x14ac:dyDescent="0.2">
      <c r="A1677" s="1"/>
      <c r="B1677" s="63" t="s">
        <v>3256</v>
      </c>
      <c r="C1677" s="77" t="s">
        <v>3257</v>
      </c>
      <c r="D1677" s="71" t="s">
        <v>326</v>
      </c>
      <c r="E1677" s="49">
        <v>292.58999999999997</v>
      </c>
      <c r="F1677" s="50">
        <v>13458</v>
      </c>
      <c r="G1677" s="51">
        <f t="shared" si="81"/>
        <v>3937676</v>
      </c>
      <c r="H1677" s="128"/>
      <c r="I1677" s="7"/>
      <c r="J1677" s="1"/>
      <c r="K1677" s="1"/>
      <c r="L1677" s="1"/>
      <c r="M1677" s="1"/>
    </row>
    <row r="1678" spans="1:13" s="33" customFormat="1" hidden="1" outlineLevel="1" x14ac:dyDescent="0.2">
      <c r="A1678" s="1"/>
      <c r="B1678" s="84" t="s">
        <v>3258</v>
      </c>
      <c r="C1678" s="60" t="s">
        <v>186</v>
      </c>
      <c r="D1678" s="85"/>
      <c r="E1678" s="49">
        <v>0</v>
      </c>
      <c r="F1678" s="50">
        <v>0</v>
      </c>
      <c r="G1678" s="51">
        <f t="shared" si="81"/>
        <v>0</v>
      </c>
      <c r="H1678" s="128"/>
      <c r="I1678" s="7"/>
      <c r="J1678" s="1"/>
      <c r="K1678" s="1"/>
      <c r="L1678" s="1"/>
      <c r="M1678" s="1"/>
    </row>
    <row r="1679" spans="1:13" s="33" customFormat="1" ht="24" outlineLevel="1" x14ac:dyDescent="0.2">
      <c r="A1679" s="1"/>
      <c r="B1679" s="78" t="s">
        <v>3259</v>
      </c>
      <c r="C1679" s="48" t="s">
        <v>3260</v>
      </c>
      <c r="D1679" s="71" t="s">
        <v>21</v>
      </c>
      <c r="E1679" s="49">
        <v>169.14337499999999</v>
      </c>
      <c r="F1679" s="50">
        <v>144556</v>
      </c>
      <c r="G1679" s="51">
        <f t="shared" si="81"/>
        <v>24450690</v>
      </c>
      <c r="H1679" s="128"/>
      <c r="I1679" s="7"/>
      <c r="J1679" s="1"/>
      <c r="K1679" s="1"/>
      <c r="L1679" s="1"/>
      <c r="M1679" s="1"/>
    </row>
    <row r="1680" spans="1:13" s="33" customFormat="1" outlineLevel="1" x14ac:dyDescent="0.2">
      <c r="A1680" s="1"/>
      <c r="B1680" s="78" t="s">
        <v>3261</v>
      </c>
      <c r="C1680" s="48" t="s">
        <v>3262</v>
      </c>
      <c r="D1680" s="71" t="s">
        <v>18</v>
      </c>
      <c r="E1680" s="49">
        <v>2423.7005250000002</v>
      </c>
      <c r="F1680" s="50">
        <v>133186</v>
      </c>
      <c r="G1680" s="51">
        <f t="shared" si="81"/>
        <v>322802978</v>
      </c>
      <c r="H1680" s="128"/>
      <c r="I1680" s="7"/>
      <c r="J1680" s="1"/>
      <c r="K1680" s="1"/>
      <c r="L1680" s="1"/>
      <c r="M1680" s="1"/>
    </row>
    <row r="1681" spans="1:13" s="33" customFormat="1" outlineLevel="1" x14ac:dyDescent="0.2">
      <c r="A1681" s="1"/>
      <c r="B1681" s="78" t="s">
        <v>3263</v>
      </c>
      <c r="C1681" s="48" t="s">
        <v>3264</v>
      </c>
      <c r="D1681" s="71" t="s">
        <v>867</v>
      </c>
      <c r="E1681" s="49">
        <v>186.1</v>
      </c>
      <c r="F1681" s="50">
        <v>269867</v>
      </c>
      <c r="G1681" s="51">
        <f t="shared" si="81"/>
        <v>50222249</v>
      </c>
      <c r="H1681" s="128"/>
      <c r="I1681" s="7"/>
      <c r="J1681" s="1"/>
      <c r="K1681" s="1"/>
      <c r="L1681" s="1"/>
      <c r="M1681" s="1"/>
    </row>
    <row r="1682" spans="1:13" s="33" customFormat="1" outlineLevel="1" x14ac:dyDescent="0.2">
      <c r="A1682" s="1"/>
      <c r="B1682" s="78" t="s">
        <v>3265</v>
      </c>
      <c r="C1682" s="48" t="s">
        <v>3266</v>
      </c>
      <c r="D1682" s="71" t="s">
        <v>867</v>
      </c>
      <c r="E1682" s="49">
        <v>4120</v>
      </c>
      <c r="F1682" s="50">
        <v>115785</v>
      </c>
      <c r="G1682" s="51">
        <f t="shared" si="81"/>
        <v>477034200</v>
      </c>
      <c r="H1682" s="128"/>
      <c r="I1682" s="7"/>
      <c r="J1682" s="1"/>
      <c r="K1682" s="1"/>
      <c r="L1682" s="1"/>
      <c r="M1682" s="1"/>
    </row>
    <row r="1683" spans="1:13" s="33" customFormat="1" ht="24" outlineLevel="1" x14ac:dyDescent="0.2">
      <c r="A1683" s="1"/>
      <c r="B1683" s="204" t="s">
        <v>3267</v>
      </c>
      <c r="C1683" s="48" t="s">
        <v>3268</v>
      </c>
      <c r="D1683" s="107" t="s">
        <v>867</v>
      </c>
      <c r="E1683" s="49">
        <v>10582.8</v>
      </c>
      <c r="F1683" s="50">
        <v>259432</v>
      </c>
      <c r="G1683" s="51">
        <f t="shared" si="81"/>
        <v>2745516970</v>
      </c>
      <c r="H1683" s="128"/>
      <c r="I1683" s="7"/>
      <c r="J1683" s="1"/>
      <c r="K1683" s="1"/>
      <c r="L1683" s="1"/>
      <c r="M1683" s="1"/>
    </row>
    <row r="1684" spans="1:13" s="33" customFormat="1" ht="24" outlineLevel="1" x14ac:dyDescent="0.2">
      <c r="A1684" s="1"/>
      <c r="B1684" s="78" t="s">
        <v>3269</v>
      </c>
      <c r="C1684" s="48" t="s">
        <v>3270</v>
      </c>
      <c r="D1684" s="71" t="s">
        <v>21</v>
      </c>
      <c r="E1684" s="49">
        <v>545</v>
      </c>
      <c r="F1684" s="50">
        <v>252755</v>
      </c>
      <c r="G1684" s="51">
        <f t="shared" si="81"/>
        <v>137751475</v>
      </c>
      <c r="H1684" s="128"/>
      <c r="I1684" s="7"/>
      <c r="J1684" s="1"/>
      <c r="K1684" s="1"/>
      <c r="L1684" s="1"/>
      <c r="M1684" s="1"/>
    </row>
    <row r="1685" spans="1:13" s="33" customFormat="1" outlineLevel="1" x14ac:dyDescent="0.2">
      <c r="A1685" s="1"/>
      <c r="B1685" s="78" t="s">
        <v>3271</v>
      </c>
      <c r="C1685" s="48" t="s">
        <v>3272</v>
      </c>
      <c r="D1685" s="71" t="s">
        <v>21</v>
      </c>
      <c r="E1685" s="49">
        <v>3</v>
      </c>
      <c r="F1685" s="50">
        <v>1121865</v>
      </c>
      <c r="G1685" s="51">
        <f t="shared" si="81"/>
        <v>3365595</v>
      </c>
      <c r="H1685" s="128"/>
      <c r="I1685" s="7"/>
      <c r="J1685" s="1"/>
      <c r="K1685" s="1"/>
      <c r="L1685" s="1"/>
      <c r="M1685" s="1"/>
    </row>
    <row r="1686" spans="1:13" s="33" customFormat="1" ht="24" outlineLevel="1" x14ac:dyDescent="0.2">
      <c r="A1686" s="1"/>
      <c r="B1686" s="78" t="s">
        <v>3273</v>
      </c>
      <c r="C1686" s="48" t="s">
        <v>3274</v>
      </c>
      <c r="D1686" s="71" t="s">
        <v>326</v>
      </c>
      <c r="E1686" s="49">
        <v>1581.636</v>
      </c>
      <c r="F1686" s="50">
        <v>196304</v>
      </c>
      <c r="G1686" s="51">
        <f t="shared" si="81"/>
        <v>310481473</v>
      </c>
      <c r="H1686" s="128"/>
      <c r="I1686" s="7"/>
      <c r="J1686" s="1"/>
      <c r="K1686" s="1"/>
      <c r="L1686" s="1"/>
      <c r="M1686" s="1"/>
    </row>
    <row r="1687" spans="1:13" s="33" customFormat="1" outlineLevel="1" x14ac:dyDescent="0.2">
      <c r="A1687" s="1"/>
      <c r="B1687" s="35">
        <v>3</v>
      </c>
      <c r="C1687" s="79" t="s">
        <v>201</v>
      </c>
      <c r="D1687" s="95"/>
      <c r="E1687" s="37"/>
      <c r="F1687" s="202"/>
      <c r="G1687" s="203"/>
      <c r="H1687" s="128"/>
      <c r="I1687" s="7"/>
      <c r="J1687" s="1"/>
      <c r="K1687" s="1"/>
      <c r="L1687" s="1"/>
      <c r="M1687" s="1"/>
    </row>
    <row r="1688" spans="1:13" s="33" customFormat="1" hidden="1" outlineLevel="1" x14ac:dyDescent="0.2">
      <c r="A1688" s="1"/>
      <c r="B1688" s="97" t="s">
        <v>202</v>
      </c>
      <c r="C1688" s="60" t="s">
        <v>203</v>
      </c>
      <c r="D1688" s="205"/>
      <c r="E1688" s="206"/>
      <c r="F1688" s="50">
        <v>0</v>
      </c>
      <c r="G1688" s="51">
        <f t="shared" si="81"/>
        <v>0</v>
      </c>
      <c r="H1688" s="128"/>
      <c r="I1688" s="7"/>
      <c r="J1688" s="1"/>
      <c r="K1688" s="1"/>
      <c r="L1688" s="1"/>
      <c r="M1688" s="1"/>
    </row>
    <row r="1689" spans="1:13" s="33" customFormat="1" hidden="1" outlineLevel="1" x14ac:dyDescent="0.2">
      <c r="A1689" s="1"/>
      <c r="B1689" s="84" t="s">
        <v>212</v>
      </c>
      <c r="C1689" s="60" t="s">
        <v>213</v>
      </c>
      <c r="D1689" s="85"/>
      <c r="E1689" s="49">
        <v>0</v>
      </c>
      <c r="F1689" s="50">
        <v>0</v>
      </c>
      <c r="G1689" s="51">
        <f t="shared" si="81"/>
        <v>0</v>
      </c>
      <c r="H1689" s="128"/>
      <c r="I1689" s="7"/>
      <c r="J1689" s="1"/>
      <c r="K1689" s="1"/>
      <c r="L1689" s="1"/>
      <c r="M1689" s="1"/>
    </row>
    <row r="1690" spans="1:13" s="33" customFormat="1" outlineLevel="1" x14ac:dyDescent="0.2">
      <c r="A1690" s="1"/>
      <c r="B1690" s="63" t="s">
        <v>226</v>
      </c>
      <c r="C1690" s="65" t="s">
        <v>227</v>
      </c>
      <c r="D1690" s="47" t="s">
        <v>152</v>
      </c>
      <c r="E1690" s="49">
        <v>296.39999999999998</v>
      </c>
      <c r="F1690" s="50">
        <v>29513</v>
      </c>
      <c r="G1690" s="51">
        <f t="shared" si="81"/>
        <v>8747653</v>
      </c>
      <c r="H1690" s="128"/>
      <c r="I1690" s="7"/>
      <c r="J1690" s="1"/>
      <c r="K1690" s="1"/>
      <c r="L1690" s="1"/>
      <c r="M1690" s="1"/>
    </row>
    <row r="1691" spans="1:13" s="33" customFormat="1" outlineLevel="1" x14ac:dyDescent="0.2">
      <c r="A1691" s="1"/>
      <c r="B1691" s="63" t="s">
        <v>228</v>
      </c>
      <c r="C1691" s="65" t="s">
        <v>229</v>
      </c>
      <c r="D1691" s="47" t="s">
        <v>152</v>
      </c>
      <c r="E1691" s="49">
        <v>324.5</v>
      </c>
      <c r="F1691" s="50">
        <v>66596</v>
      </c>
      <c r="G1691" s="51">
        <f t="shared" si="81"/>
        <v>21610402</v>
      </c>
      <c r="H1691" s="128"/>
      <c r="I1691" s="7"/>
      <c r="J1691" s="1"/>
      <c r="K1691" s="1"/>
      <c r="L1691" s="1"/>
      <c r="M1691" s="1"/>
    </row>
    <row r="1692" spans="1:13" s="33" customFormat="1" outlineLevel="1" x14ac:dyDescent="0.2">
      <c r="A1692" s="1"/>
      <c r="B1692" s="63" t="s">
        <v>230</v>
      </c>
      <c r="C1692" s="65" t="s">
        <v>231</v>
      </c>
      <c r="D1692" s="47" t="s">
        <v>152</v>
      </c>
      <c r="E1692" s="49">
        <v>188</v>
      </c>
      <c r="F1692" s="50">
        <v>78358</v>
      </c>
      <c r="G1692" s="51">
        <f t="shared" si="81"/>
        <v>14731304</v>
      </c>
      <c r="H1692" s="128"/>
      <c r="I1692" s="7"/>
      <c r="J1692" s="1"/>
      <c r="K1692" s="1"/>
      <c r="L1692" s="1"/>
      <c r="M1692" s="1"/>
    </row>
    <row r="1693" spans="1:13" s="33" customFormat="1" outlineLevel="1" x14ac:dyDescent="0.2">
      <c r="A1693" s="1"/>
      <c r="B1693" s="63" t="s">
        <v>232</v>
      </c>
      <c r="C1693" s="65" t="s">
        <v>233</v>
      </c>
      <c r="D1693" s="47" t="s">
        <v>152</v>
      </c>
      <c r="E1693" s="49">
        <v>158</v>
      </c>
      <c r="F1693" s="50">
        <v>120280</v>
      </c>
      <c r="G1693" s="51">
        <f t="shared" si="81"/>
        <v>19004240</v>
      </c>
      <c r="H1693" s="128"/>
      <c r="I1693" s="7"/>
      <c r="J1693" s="1"/>
      <c r="K1693" s="1"/>
      <c r="L1693" s="1"/>
      <c r="M1693" s="1"/>
    </row>
    <row r="1694" spans="1:13" s="33" customFormat="1" outlineLevel="1" x14ac:dyDescent="0.2">
      <c r="A1694" s="1"/>
      <c r="B1694" s="63" t="s">
        <v>234</v>
      </c>
      <c r="C1694" s="65" t="s">
        <v>235</v>
      </c>
      <c r="D1694" s="47" t="s">
        <v>152</v>
      </c>
      <c r="E1694" s="49">
        <v>15</v>
      </c>
      <c r="F1694" s="50">
        <v>184344</v>
      </c>
      <c r="G1694" s="51">
        <f t="shared" si="81"/>
        <v>2765160</v>
      </c>
      <c r="H1694" s="128"/>
      <c r="I1694" s="7"/>
      <c r="J1694" s="1"/>
      <c r="K1694" s="1"/>
      <c r="L1694" s="1"/>
      <c r="M1694" s="1"/>
    </row>
    <row r="1695" spans="1:13" s="33" customFormat="1" outlineLevel="1" x14ac:dyDescent="0.2">
      <c r="A1695" s="1"/>
      <c r="B1695" s="63" t="s">
        <v>236</v>
      </c>
      <c r="C1695" s="65" t="s">
        <v>237</v>
      </c>
      <c r="D1695" s="47" t="s">
        <v>152</v>
      </c>
      <c r="E1695" s="49">
        <v>30</v>
      </c>
      <c r="F1695" s="50">
        <v>218043</v>
      </c>
      <c r="G1695" s="51">
        <f t="shared" si="81"/>
        <v>6541290</v>
      </c>
      <c r="H1695" s="128"/>
      <c r="I1695" s="7"/>
      <c r="J1695" s="1"/>
      <c r="K1695" s="1"/>
      <c r="L1695" s="1"/>
      <c r="M1695" s="1"/>
    </row>
    <row r="1696" spans="1:13" s="33" customFormat="1" outlineLevel="1" x14ac:dyDescent="0.2">
      <c r="A1696" s="1"/>
      <c r="B1696" s="63" t="s">
        <v>242</v>
      </c>
      <c r="C1696" s="48" t="s">
        <v>243</v>
      </c>
      <c r="D1696" s="47" t="s">
        <v>21</v>
      </c>
      <c r="E1696" s="49">
        <v>54.79</v>
      </c>
      <c r="F1696" s="50">
        <v>144270</v>
      </c>
      <c r="G1696" s="51">
        <f t="shared" si="81"/>
        <v>7904553</v>
      </c>
      <c r="H1696" s="128"/>
      <c r="I1696" s="7"/>
      <c r="J1696" s="1"/>
      <c r="K1696" s="1"/>
      <c r="L1696" s="1"/>
      <c r="M1696" s="1"/>
    </row>
    <row r="1697" spans="1:13" s="33" customFormat="1" ht="24" outlineLevel="1" x14ac:dyDescent="0.2">
      <c r="A1697" s="1"/>
      <c r="B1697" s="63" t="s">
        <v>265</v>
      </c>
      <c r="C1697" s="48" t="s">
        <v>266</v>
      </c>
      <c r="D1697" s="47" t="s">
        <v>152</v>
      </c>
      <c r="E1697" s="49">
        <v>176</v>
      </c>
      <c r="F1697" s="50">
        <v>644564</v>
      </c>
      <c r="G1697" s="51">
        <f t="shared" si="81"/>
        <v>113443264</v>
      </c>
      <c r="H1697" s="128"/>
      <c r="I1697" s="7"/>
      <c r="J1697" s="1"/>
      <c r="K1697" s="1"/>
      <c r="L1697" s="1"/>
      <c r="M1697" s="1"/>
    </row>
    <row r="1698" spans="1:13" s="33" customFormat="1" ht="24" outlineLevel="1" x14ac:dyDescent="0.2">
      <c r="A1698" s="1"/>
      <c r="B1698" s="63" t="s">
        <v>267</v>
      </c>
      <c r="C1698" s="48" t="s">
        <v>268</v>
      </c>
      <c r="D1698" s="47" t="s">
        <v>152</v>
      </c>
      <c r="E1698" s="49">
        <v>64</v>
      </c>
      <c r="F1698" s="50">
        <v>874055</v>
      </c>
      <c r="G1698" s="51">
        <f t="shared" si="81"/>
        <v>55939520</v>
      </c>
      <c r="H1698" s="128"/>
      <c r="I1698" s="7"/>
      <c r="J1698" s="1"/>
      <c r="K1698" s="1"/>
      <c r="L1698" s="1"/>
      <c r="M1698" s="1"/>
    </row>
    <row r="1699" spans="1:13" s="33" customFormat="1" hidden="1" outlineLevel="1" x14ac:dyDescent="0.2">
      <c r="A1699" s="1"/>
      <c r="B1699" s="97" t="s">
        <v>284</v>
      </c>
      <c r="C1699" s="60" t="s">
        <v>3275</v>
      </c>
      <c r="D1699" s="98"/>
      <c r="E1699" s="49">
        <v>0</v>
      </c>
      <c r="F1699" s="50">
        <v>0</v>
      </c>
      <c r="G1699" s="51">
        <f t="shared" si="81"/>
        <v>0</v>
      </c>
      <c r="H1699" s="128"/>
      <c r="I1699" s="7"/>
      <c r="J1699" s="1"/>
      <c r="K1699" s="1"/>
      <c r="L1699" s="1"/>
      <c r="M1699" s="1"/>
    </row>
    <row r="1700" spans="1:13" s="33" customFormat="1" outlineLevel="1" x14ac:dyDescent="0.2">
      <c r="A1700" s="1"/>
      <c r="B1700" s="63" t="s">
        <v>312</v>
      </c>
      <c r="C1700" s="48" t="s">
        <v>3276</v>
      </c>
      <c r="D1700" s="47" t="s">
        <v>21</v>
      </c>
      <c r="E1700" s="49">
        <v>117.07470000000002</v>
      </c>
      <c r="F1700" s="50">
        <v>1180073</v>
      </c>
      <c r="G1700" s="51">
        <f t="shared" si="81"/>
        <v>138156692</v>
      </c>
      <c r="H1700" s="128"/>
      <c r="I1700" s="7"/>
      <c r="J1700" s="1"/>
      <c r="K1700" s="1"/>
      <c r="L1700" s="1"/>
      <c r="M1700" s="1"/>
    </row>
    <row r="1701" spans="1:13" s="33" customFormat="1" hidden="1" outlineLevel="1" x14ac:dyDescent="0.2">
      <c r="A1701" s="1"/>
      <c r="B1701" s="84" t="s">
        <v>329</v>
      </c>
      <c r="C1701" s="60" t="s">
        <v>3277</v>
      </c>
      <c r="D1701" s="85"/>
      <c r="E1701" s="49">
        <v>0</v>
      </c>
      <c r="F1701" s="50">
        <v>0</v>
      </c>
      <c r="G1701" s="51">
        <f t="shared" si="81"/>
        <v>0</v>
      </c>
      <c r="H1701" s="128"/>
      <c r="I1701" s="7"/>
      <c r="J1701" s="1"/>
      <c r="K1701" s="1"/>
      <c r="L1701" s="1"/>
      <c r="M1701" s="1"/>
    </row>
    <row r="1702" spans="1:13" s="33" customFormat="1" outlineLevel="1" x14ac:dyDescent="0.2">
      <c r="A1702" s="1"/>
      <c r="B1702" s="63" t="s">
        <v>3278</v>
      </c>
      <c r="C1702" s="69" t="s">
        <v>3279</v>
      </c>
      <c r="D1702" s="68" t="s">
        <v>21</v>
      </c>
      <c r="E1702" s="49">
        <v>19.742999999999999</v>
      </c>
      <c r="F1702" s="50">
        <v>1061003</v>
      </c>
      <c r="G1702" s="51">
        <f t="shared" si="81"/>
        <v>20947382</v>
      </c>
      <c r="H1702" s="128"/>
      <c r="I1702" s="7"/>
      <c r="J1702" s="1"/>
      <c r="K1702" s="1"/>
      <c r="L1702" s="1"/>
      <c r="M1702" s="1"/>
    </row>
    <row r="1703" spans="1:13" s="33" customFormat="1" outlineLevel="1" x14ac:dyDescent="0.2">
      <c r="A1703" s="1"/>
      <c r="B1703" s="63" t="s">
        <v>2976</v>
      </c>
      <c r="C1703" s="48" t="s">
        <v>2977</v>
      </c>
      <c r="D1703" s="47" t="s">
        <v>18</v>
      </c>
      <c r="E1703" s="49">
        <v>1943.9734538425937</v>
      </c>
      <c r="F1703" s="50">
        <v>22911</v>
      </c>
      <c r="G1703" s="51">
        <f t="shared" si="81"/>
        <v>44538376</v>
      </c>
      <c r="H1703" s="128"/>
      <c r="I1703" s="7"/>
      <c r="J1703" s="1"/>
      <c r="K1703" s="1"/>
      <c r="L1703" s="1"/>
      <c r="M1703" s="1"/>
    </row>
    <row r="1704" spans="1:13" s="33" customFormat="1" outlineLevel="1" x14ac:dyDescent="0.2">
      <c r="A1704" s="1"/>
      <c r="B1704" s="63" t="s">
        <v>3280</v>
      </c>
      <c r="C1704" s="150" t="s">
        <v>3281</v>
      </c>
      <c r="D1704" s="75" t="s">
        <v>326</v>
      </c>
      <c r="E1704" s="49">
        <v>413.99</v>
      </c>
      <c r="F1704" s="50">
        <v>33551</v>
      </c>
      <c r="G1704" s="51">
        <f t="shared" si="81"/>
        <v>13889778</v>
      </c>
      <c r="H1704" s="128"/>
      <c r="I1704" s="7"/>
      <c r="J1704" s="1"/>
      <c r="K1704" s="1"/>
      <c r="L1704" s="1"/>
      <c r="M1704" s="1"/>
    </row>
    <row r="1705" spans="1:13" s="33" customFormat="1" outlineLevel="1" x14ac:dyDescent="0.2">
      <c r="A1705" s="1"/>
      <c r="B1705" s="63" t="s">
        <v>3282</v>
      </c>
      <c r="C1705" s="150" t="s">
        <v>3283</v>
      </c>
      <c r="D1705" s="75" t="s">
        <v>326</v>
      </c>
      <c r="E1705" s="49">
        <v>458.17001539398558</v>
      </c>
      <c r="F1705" s="50">
        <v>64931</v>
      </c>
      <c r="G1705" s="51">
        <f t="shared" si="81"/>
        <v>29749437</v>
      </c>
      <c r="H1705" s="128"/>
      <c r="I1705" s="7"/>
      <c r="J1705" s="1"/>
      <c r="K1705" s="1"/>
      <c r="L1705" s="1"/>
      <c r="M1705" s="1"/>
    </row>
    <row r="1706" spans="1:13" s="33" customFormat="1" outlineLevel="1" x14ac:dyDescent="0.2">
      <c r="A1706" s="1"/>
      <c r="B1706" s="207"/>
      <c r="C1706" s="208"/>
      <c r="D1706" s="207"/>
      <c r="E1706" s="209"/>
      <c r="F1706" s="210"/>
      <c r="G1706" s="210"/>
      <c r="H1706" s="128"/>
      <c r="I1706" s="7"/>
      <c r="J1706" s="1"/>
      <c r="K1706" s="1"/>
      <c r="L1706" s="1"/>
      <c r="M1706" s="1"/>
    </row>
    <row r="1707" spans="1:13" s="33" customFormat="1" outlineLevel="1" x14ac:dyDescent="0.2">
      <c r="A1707" s="1"/>
      <c r="B1707" s="179"/>
      <c r="C1707" s="211"/>
      <c r="D1707" s="181"/>
      <c r="E1707" s="182"/>
      <c r="F1707" s="183"/>
      <c r="G1707" s="184"/>
      <c r="H1707" s="128"/>
      <c r="I1707" s="7"/>
      <c r="J1707" s="1"/>
      <c r="K1707" s="1"/>
      <c r="L1707" s="1"/>
      <c r="M1707" s="1"/>
    </row>
    <row r="1708" spans="1:13" s="33" customFormat="1" ht="12.75" customHeight="1" outlineLevel="1" x14ac:dyDescent="0.2">
      <c r="A1708" s="1"/>
      <c r="B1708" s="229" t="s">
        <v>3307</v>
      </c>
      <c r="C1708" s="230"/>
      <c r="D1708" s="231"/>
      <c r="E1708" s="232"/>
      <c r="F1708" s="233"/>
      <c r="G1708" s="178">
        <f>SUBTOTAL(9,G1662:G1705)</f>
        <v>6908341856</v>
      </c>
      <c r="H1708" s="128"/>
      <c r="I1708" s="7"/>
      <c r="J1708" s="1"/>
      <c r="K1708" s="1"/>
      <c r="L1708" s="1"/>
      <c r="M1708" s="1"/>
    </row>
    <row r="1709" spans="1:13" s="33" customFormat="1" outlineLevel="1" x14ac:dyDescent="0.2">
      <c r="A1709" s="1"/>
      <c r="B1709" s="179"/>
      <c r="C1709" s="211"/>
      <c r="D1709" s="181"/>
      <c r="E1709" s="182"/>
      <c r="F1709" s="183"/>
      <c r="G1709" s="184"/>
      <c r="H1709" s="128"/>
      <c r="I1709" s="7"/>
      <c r="J1709" s="1"/>
      <c r="K1709" s="1"/>
      <c r="L1709" s="1"/>
      <c r="M1709" s="1"/>
    </row>
    <row r="1710" spans="1:13" s="33" customFormat="1" outlineLevel="1" x14ac:dyDescent="0.2">
      <c r="A1710" s="1"/>
      <c r="B1710" s="258" t="s">
        <v>3284</v>
      </c>
      <c r="C1710" s="259"/>
      <c r="D1710" s="260">
        <v>0.2208</v>
      </c>
      <c r="E1710" s="261"/>
      <c r="F1710" s="185"/>
      <c r="G1710" s="186">
        <f>ROUND(G1708*D1710,0)</f>
        <v>1525361882</v>
      </c>
      <c r="H1710" s="128"/>
      <c r="I1710" s="7"/>
      <c r="J1710" s="1"/>
      <c r="K1710" s="1"/>
      <c r="L1710" s="1"/>
      <c r="M1710" s="1"/>
    </row>
    <row r="1711" spans="1:13" s="33" customFormat="1" outlineLevel="1" x14ac:dyDescent="0.2">
      <c r="A1711" s="1"/>
      <c r="B1711" s="187"/>
      <c r="C1711" s="194"/>
      <c r="D1711" s="189"/>
      <c r="E1711" s="190"/>
      <c r="F1711" s="191"/>
      <c r="G1711" s="192"/>
      <c r="H1711" s="128"/>
      <c r="I1711" s="7"/>
      <c r="J1711" s="1"/>
      <c r="K1711" s="1"/>
      <c r="L1711" s="1"/>
      <c r="M1711" s="1"/>
    </row>
    <row r="1712" spans="1:13" s="33" customFormat="1" ht="15" customHeight="1" x14ac:dyDescent="0.2">
      <c r="A1712" s="1"/>
      <c r="B1712" s="234" t="s">
        <v>3285</v>
      </c>
      <c r="C1712" s="235"/>
      <c r="D1712" s="236"/>
      <c r="E1712" s="237"/>
      <c r="F1712" s="238"/>
      <c r="G1712" s="197">
        <f>G1708+G1710</f>
        <v>8433703738</v>
      </c>
      <c r="H1712" s="128"/>
      <c r="I1712" s="7"/>
      <c r="J1712" s="1"/>
      <c r="K1712" s="1"/>
      <c r="L1712" s="1"/>
      <c r="M1712" s="1"/>
    </row>
    <row r="1713" spans="1:13" s="33" customFormat="1" ht="12.75" thickBot="1" x14ac:dyDescent="0.25">
      <c r="A1713" s="1"/>
      <c r="B1713" s="212"/>
      <c r="C1713" s="176"/>
      <c r="D1713" s="213"/>
      <c r="E1713" s="6"/>
      <c r="F1713" s="214"/>
      <c r="G1713" s="5"/>
      <c r="H1713" s="128"/>
      <c r="I1713" s="7"/>
      <c r="J1713" s="1"/>
      <c r="K1713" s="1"/>
      <c r="L1713" s="1"/>
      <c r="M1713" s="1"/>
    </row>
    <row r="1714" spans="1:13" s="33" customFormat="1" ht="13.5" thickTop="1" thickBot="1" x14ac:dyDescent="0.25">
      <c r="A1714" s="1"/>
      <c r="B1714" s="244" t="s">
        <v>3286</v>
      </c>
      <c r="C1714" s="245"/>
      <c r="D1714" s="246"/>
      <c r="E1714" s="247"/>
      <c r="F1714" s="248"/>
      <c r="G1714" s="249"/>
      <c r="H1714" s="128"/>
      <c r="I1714" s="7"/>
      <c r="J1714" s="1"/>
      <c r="K1714" s="1"/>
      <c r="L1714" s="1"/>
      <c r="M1714" s="1"/>
    </row>
    <row r="1715" spans="1:13" s="33" customFormat="1" ht="12.75" thickTop="1" x14ac:dyDescent="0.2">
      <c r="A1715" s="1"/>
      <c r="B1715" s="212"/>
      <c r="C1715" s="176"/>
      <c r="D1715" s="213"/>
      <c r="E1715" s="6"/>
      <c r="F1715" s="214"/>
      <c r="G1715" s="5"/>
      <c r="H1715" s="128"/>
      <c r="I1715" s="7"/>
      <c r="J1715" s="1"/>
      <c r="K1715" s="1"/>
      <c r="L1715" s="1"/>
      <c r="M1715" s="1"/>
    </row>
    <row r="1716" spans="1:13" s="33" customFormat="1" x14ac:dyDescent="0.2">
      <c r="A1716" s="1"/>
      <c r="B1716" s="250" t="s">
        <v>3287</v>
      </c>
      <c r="C1716" s="251"/>
      <c r="D1716" s="250"/>
      <c r="E1716" s="252"/>
      <c r="F1716" s="253"/>
      <c r="G1716" s="253"/>
      <c r="H1716" s="128"/>
      <c r="I1716" s="7"/>
      <c r="J1716" s="1"/>
      <c r="K1716" s="1"/>
      <c r="L1716" s="1"/>
      <c r="M1716" s="1"/>
    </row>
    <row r="1717" spans="1:13" s="33" customFormat="1" ht="27" customHeight="1" x14ac:dyDescent="0.2">
      <c r="A1717" s="1"/>
      <c r="B1717" s="29" t="s">
        <v>7</v>
      </c>
      <c r="C1717" s="30" t="s">
        <v>8</v>
      </c>
      <c r="D1717" s="29" t="s">
        <v>9</v>
      </c>
      <c r="E1717" s="31" t="s">
        <v>3234</v>
      </c>
      <c r="F1717" s="32" t="s">
        <v>3288</v>
      </c>
      <c r="G1717" s="32" t="s">
        <v>12</v>
      </c>
      <c r="H1717" s="128"/>
      <c r="I1717" s="7"/>
      <c r="J1717" s="1"/>
      <c r="K1717" s="1"/>
      <c r="L1717" s="1"/>
      <c r="M1717" s="1"/>
    </row>
    <row r="1718" spans="1:13" s="33" customFormat="1" ht="24" x14ac:dyDescent="0.2">
      <c r="A1718" s="1"/>
      <c r="B1718" s="63">
        <v>2</v>
      </c>
      <c r="C1718" s="48" t="s">
        <v>3289</v>
      </c>
      <c r="D1718" s="47" t="s">
        <v>18</v>
      </c>
      <c r="E1718" s="49">
        <v>1050.55</v>
      </c>
      <c r="F1718" s="50">
        <v>31975</v>
      </c>
      <c r="G1718" s="51">
        <f t="shared" ref="G1718:G1723" si="82">+ROUND(F1718*E1718,0)</f>
        <v>33591336</v>
      </c>
      <c r="H1718" s="128"/>
      <c r="I1718" s="7"/>
      <c r="J1718" s="1"/>
      <c r="K1718" s="1"/>
      <c r="L1718" s="1"/>
      <c r="M1718" s="1"/>
    </row>
    <row r="1719" spans="1:13" s="33" customFormat="1" x14ac:dyDescent="0.2">
      <c r="A1719" s="1"/>
      <c r="B1719" s="63">
        <v>4</v>
      </c>
      <c r="C1719" s="48" t="s">
        <v>3290</v>
      </c>
      <c r="D1719" s="47" t="s">
        <v>18</v>
      </c>
      <c r="E1719" s="49">
        <v>1050</v>
      </c>
      <c r="F1719" s="50">
        <v>10214</v>
      </c>
      <c r="G1719" s="51">
        <f t="shared" si="82"/>
        <v>10724700</v>
      </c>
      <c r="H1719" s="128"/>
      <c r="I1719" s="7"/>
      <c r="J1719" s="1"/>
      <c r="K1719" s="1"/>
      <c r="L1719" s="1"/>
      <c r="M1719" s="1"/>
    </row>
    <row r="1720" spans="1:13" s="33" customFormat="1" x14ac:dyDescent="0.2">
      <c r="A1720" s="1"/>
      <c r="B1720" s="63">
        <v>5</v>
      </c>
      <c r="C1720" s="48" t="s">
        <v>3291</v>
      </c>
      <c r="D1720" s="47" t="s">
        <v>18</v>
      </c>
      <c r="E1720" s="49">
        <v>1050.55</v>
      </c>
      <c r="F1720" s="50">
        <v>4990</v>
      </c>
      <c r="G1720" s="51">
        <f t="shared" si="82"/>
        <v>5242245</v>
      </c>
      <c r="H1720" s="128"/>
      <c r="I1720" s="7"/>
      <c r="J1720" s="1"/>
      <c r="K1720" s="1"/>
      <c r="L1720" s="1"/>
      <c r="M1720" s="1"/>
    </row>
    <row r="1721" spans="1:13" s="33" customFormat="1" x14ac:dyDescent="0.2">
      <c r="A1721" s="1"/>
      <c r="B1721" s="63">
        <v>19</v>
      </c>
      <c r="C1721" s="48" t="s">
        <v>3292</v>
      </c>
      <c r="D1721" s="47" t="s">
        <v>18</v>
      </c>
      <c r="E1721" s="49">
        <v>1050.55</v>
      </c>
      <c r="F1721" s="50">
        <v>1749</v>
      </c>
      <c r="G1721" s="51">
        <f t="shared" si="82"/>
        <v>1837412</v>
      </c>
      <c r="H1721" s="128"/>
      <c r="I1721" s="7"/>
      <c r="J1721" s="1"/>
      <c r="K1721" s="1"/>
      <c r="L1721" s="1"/>
      <c r="M1721" s="1"/>
    </row>
    <row r="1722" spans="1:13" s="33" customFormat="1" ht="24" x14ac:dyDescent="0.2">
      <c r="A1722" s="1"/>
      <c r="B1722" s="63">
        <v>30</v>
      </c>
      <c r="C1722" s="48" t="s">
        <v>3293</v>
      </c>
      <c r="D1722" s="47" t="s">
        <v>262</v>
      </c>
      <c r="E1722" s="49">
        <v>1</v>
      </c>
      <c r="F1722" s="50">
        <v>5875652</v>
      </c>
      <c r="G1722" s="51">
        <f t="shared" si="82"/>
        <v>5875652</v>
      </c>
      <c r="H1722" s="128"/>
      <c r="I1722" s="7"/>
      <c r="J1722" s="1"/>
      <c r="K1722" s="1"/>
      <c r="L1722" s="1"/>
      <c r="M1722" s="1"/>
    </row>
    <row r="1723" spans="1:13" s="33" customFormat="1" x14ac:dyDescent="0.2">
      <c r="A1723" s="1"/>
      <c r="B1723" s="63">
        <v>31</v>
      </c>
      <c r="C1723" s="48" t="s">
        <v>3294</v>
      </c>
      <c r="D1723" s="47" t="s">
        <v>18</v>
      </c>
      <c r="E1723" s="49">
        <v>1050</v>
      </c>
      <c r="F1723" s="50">
        <v>4722</v>
      </c>
      <c r="G1723" s="51">
        <f t="shared" si="82"/>
        <v>4958100</v>
      </c>
      <c r="H1723" s="128"/>
      <c r="I1723" s="7"/>
      <c r="J1723" s="1"/>
      <c r="K1723" s="1"/>
      <c r="L1723" s="1"/>
      <c r="M1723" s="1"/>
    </row>
    <row r="1724" spans="1:13" s="33" customFormat="1" x14ac:dyDescent="0.2">
      <c r="A1724" s="1"/>
      <c r="B1724" s="254" t="s">
        <v>3232</v>
      </c>
      <c r="C1724" s="255"/>
      <c r="D1724" s="254"/>
      <c r="E1724" s="256"/>
      <c r="F1724" s="257"/>
      <c r="G1724" s="178">
        <f>SUM(G1718:G1723)</f>
        <v>62229445</v>
      </c>
      <c r="H1724" s="128"/>
      <c r="I1724" s="7"/>
      <c r="J1724" s="1"/>
      <c r="K1724" s="1"/>
      <c r="L1724" s="1"/>
      <c r="M1724" s="1"/>
    </row>
    <row r="1725" spans="1:13" s="33" customFormat="1" x14ac:dyDescent="0.2">
      <c r="A1725" s="1"/>
      <c r="E1725" s="6"/>
      <c r="H1725" s="128"/>
      <c r="I1725" s="7"/>
      <c r="J1725" s="1"/>
      <c r="K1725" s="1"/>
      <c r="L1725" s="1"/>
      <c r="M1725" s="1"/>
    </row>
    <row r="1726" spans="1:13" s="200" customFormat="1" x14ac:dyDescent="0.2">
      <c r="B1726" s="29" t="s">
        <v>7</v>
      </c>
      <c r="C1726" s="29" t="s">
        <v>8</v>
      </c>
      <c r="D1726" s="29" t="s">
        <v>9</v>
      </c>
      <c r="E1726" s="31" t="s">
        <v>3234</v>
      </c>
      <c r="F1726" s="32" t="s">
        <v>11</v>
      </c>
      <c r="G1726" s="32" t="s">
        <v>12</v>
      </c>
      <c r="H1726" s="128"/>
      <c r="I1726" s="201"/>
    </row>
    <row r="1727" spans="1:13" ht="105.75" customHeight="1" x14ac:dyDescent="0.2">
      <c r="B1727" s="215">
        <v>1</v>
      </c>
      <c r="C1727" s="48" t="s">
        <v>3295</v>
      </c>
      <c r="D1727" s="98" t="s">
        <v>3296</v>
      </c>
      <c r="E1727" s="216">
        <v>1</v>
      </c>
      <c r="F1727" s="94">
        <v>614531117</v>
      </c>
      <c r="G1727" s="51">
        <f>+ROUND(F1727*E1727,0)</f>
        <v>614531117</v>
      </c>
      <c r="H1727" s="128"/>
    </row>
    <row r="1728" spans="1:13" x14ac:dyDescent="0.2">
      <c r="B1728" s="212"/>
      <c r="C1728" s="176"/>
      <c r="D1728" s="213"/>
      <c r="E1728" s="6"/>
      <c r="F1728" s="214"/>
    </row>
    <row r="1729" spans="1:9" x14ac:dyDescent="0.2">
      <c r="B1729" s="179"/>
      <c r="C1729" s="211"/>
      <c r="D1729" s="181"/>
      <c r="E1729" s="182"/>
      <c r="F1729" s="183"/>
      <c r="G1729" s="184"/>
    </row>
    <row r="1730" spans="1:9" x14ac:dyDescent="0.2">
      <c r="B1730" s="229" t="s">
        <v>3304</v>
      </c>
      <c r="C1730" s="230"/>
      <c r="D1730" s="231"/>
      <c r="E1730" s="232"/>
      <c r="F1730" s="233"/>
      <c r="G1730" s="178">
        <f>+G1727</f>
        <v>614531117</v>
      </c>
      <c r="H1730" s="40"/>
    </row>
    <row r="1731" spans="1:9" x14ac:dyDescent="0.2">
      <c r="B1731" s="179"/>
      <c r="C1731" s="211"/>
      <c r="D1731" s="181"/>
      <c r="E1731" s="182"/>
      <c r="F1731" s="183"/>
      <c r="G1731" s="184"/>
    </row>
    <row r="1732" spans="1:9" x14ac:dyDescent="0.2">
      <c r="B1732" s="258" t="s">
        <v>3284</v>
      </c>
      <c r="C1732" s="259"/>
      <c r="D1732" s="260">
        <v>0.2208</v>
      </c>
      <c r="E1732" s="261"/>
      <c r="F1732" s="185"/>
      <c r="G1732" s="186">
        <f>ROUND(G1730*D1732,0)</f>
        <v>135688471</v>
      </c>
    </row>
    <row r="1733" spans="1:9" x14ac:dyDescent="0.2">
      <c r="B1733" s="187"/>
      <c r="C1733" s="194"/>
      <c r="D1733" s="189"/>
      <c r="E1733" s="190"/>
      <c r="F1733" s="191"/>
      <c r="G1733" s="192"/>
    </row>
    <row r="1734" spans="1:9" x14ac:dyDescent="0.2">
      <c r="B1734" s="229" t="s">
        <v>3305</v>
      </c>
      <c r="C1734" s="230"/>
      <c r="D1734" s="231"/>
      <c r="E1734" s="232"/>
      <c r="F1734" s="233"/>
      <c r="G1734" s="178">
        <f>+G1730+G1732</f>
        <v>750219588</v>
      </c>
      <c r="H1734" s="40"/>
    </row>
    <row r="1735" spans="1:9" x14ac:dyDescent="0.2">
      <c r="B1735" s="187"/>
      <c r="C1735" s="194"/>
      <c r="D1735" s="189"/>
      <c r="E1735" s="190"/>
      <c r="F1735" s="191"/>
      <c r="G1735" s="192"/>
      <c r="H1735" s="40"/>
    </row>
    <row r="1736" spans="1:9" x14ac:dyDescent="0.2">
      <c r="B1736" s="234" t="s">
        <v>3297</v>
      </c>
      <c r="C1736" s="235"/>
      <c r="D1736" s="236"/>
      <c r="E1736" s="237"/>
      <c r="F1736" s="238"/>
      <c r="G1736" s="197">
        <f>+G1734+G1724</f>
        <v>812449033</v>
      </c>
      <c r="H1736" s="40"/>
    </row>
    <row r="1737" spans="1:9" ht="12.75" thickBot="1" x14ac:dyDescent="0.25">
      <c r="B1737" s="1"/>
      <c r="C1737" s="217"/>
      <c r="D1737" s="1"/>
      <c r="E1737" s="8"/>
      <c r="H1737" s="40"/>
    </row>
    <row r="1738" spans="1:9" ht="21.75" customHeight="1" thickTop="1" thickBot="1" x14ac:dyDescent="0.25">
      <c r="B1738" s="239" t="s">
        <v>3298</v>
      </c>
      <c r="C1738" s="240"/>
      <c r="D1738" s="241"/>
      <c r="E1738" s="242"/>
      <c r="F1738" s="243"/>
      <c r="G1738" s="218">
        <f>+G1712+G1656+G1736</f>
        <v>67848956176</v>
      </c>
      <c r="H1738" s="40"/>
    </row>
    <row r="1739" spans="1:9" ht="12.75" thickTop="1" x14ac:dyDescent="0.2">
      <c r="B1739" s="1"/>
      <c r="C1739" s="217"/>
      <c r="D1739" s="1"/>
      <c r="E1739" s="8"/>
      <c r="H1739" s="40"/>
    </row>
    <row r="1740" spans="1:9" ht="12.75" x14ac:dyDescent="0.2">
      <c r="B1740" s="1"/>
      <c r="C1740" s="217"/>
      <c r="D1740" s="1"/>
      <c r="E1740" s="8"/>
      <c r="G1740" s="228"/>
    </row>
    <row r="1741" spans="1:9" s="5" customFormat="1" x14ac:dyDescent="0.2">
      <c r="A1741" s="1"/>
      <c r="B1741" s="1"/>
      <c r="C1741" s="217"/>
      <c r="D1741" s="1"/>
      <c r="E1741" s="8"/>
      <c r="H1741" s="40"/>
      <c r="I1741" s="7"/>
    </row>
    <row r="1742" spans="1:9" s="5" customFormat="1" x14ac:dyDescent="0.2">
      <c r="A1742" s="1"/>
      <c r="B1742" s="1"/>
      <c r="C1742" s="217"/>
      <c r="D1742" s="1"/>
      <c r="E1742" s="8"/>
      <c r="H1742" s="214"/>
      <c r="I1742" s="7"/>
    </row>
    <row r="1743" spans="1:9" s="5" customFormat="1" x14ac:dyDescent="0.2">
      <c r="A1743" s="1"/>
      <c r="B1743" s="1"/>
      <c r="C1743" s="217"/>
      <c r="D1743" s="1"/>
      <c r="E1743" s="8"/>
      <c r="H1743" s="214"/>
      <c r="I1743" s="7"/>
    </row>
    <row r="1744" spans="1:9" s="5" customFormat="1" x14ac:dyDescent="0.2">
      <c r="A1744" s="1"/>
      <c r="B1744" s="1"/>
      <c r="C1744" s="217"/>
      <c r="D1744" s="1"/>
      <c r="E1744" s="8"/>
      <c r="H1744" s="214"/>
      <c r="I1744" s="7"/>
    </row>
    <row r="1745" spans="1:9" s="5" customFormat="1" x14ac:dyDescent="0.2">
      <c r="A1745" s="1"/>
      <c r="B1745" s="1"/>
      <c r="C1745" s="217"/>
      <c r="D1745" s="1"/>
      <c r="E1745" s="8"/>
      <c r="H1745" s="214"/>
      <c r="I1745" s="7"/>
    </row>
    <row r="1746" spans="1:9" s="5" customFormat="1" x14ac:dyDescent="0.2">
      <c r="A1746" s="1"/>
      <c r="B1746" s="1"/>
      <c r="C1746" s="217"/>
      <c r="D1746" s="1"/>
      <c r="E1746" s="8"/>
      <c r="H1746" s="214"/>
      <c r="I1746" s="7"/>
    </row>
    <row r="1747" spans="1:9" s="5" customFormat="1" x14ac:dyDescent="0.2">
      <c r="A1747" s="1"/>
      <c r="B1747" s="1"/>
      <c r="C1747" s="217"/>
      <c r="D1747" s="1"/>
      <c r="E1747" s="8"/>
      <c r="H1747" s="214"/>
      <c r="I1747" s="7"/>
    </row>
    <row r="1748" spans="1:9" s="5" customFormat="1" x14ac:dyDescent="0.2">
      <c r="A1748" s="1"/>
      <c r="B1748" s="1"/>
      <c r="C1748" s="217"/>
      <c r="D1748" s="1"/>
      <c r="E1748" s="8"/>
      <c r="H1748" s="214"/>
      <c r="I1748" s="7"/>
    </row>
    <row r="1749" spans="1:9" s="5" customFormat="1" x14ac:dyDescent="0.2">
      <c r="A1749" s="1"/>
      <c r="B1749" s="1"/>
      <c r="C1749" s="217"/>
      <c r="D1749" s="1"/>
      <c r="E1749" s="8"/>
      <c r="H1749" s="214"/>
      <c r="I1749" s="7"/>
    </row>
    <row r="1750" spans="1:9" s="5" customFormat="1" x14ac:dyDescent="0.2">
      <c r="A1750" s="1"/>
      <c r="B1750" s="1"/>
      <c r="C1750" s="217"/>
      <c r="D1750" s="1"/>
      <c r="E1750" s="8"/>
      <c r="H1750" s="214"/>
      <c r="I1750" s="7"/>
    </row>
    <row r="1751" spans="1:9" s="5" customFormat="1" x14ac:dyDescent="0.2">
      <c r="A1751" s="1"/>
      <c r="B1751" s="1"/>
      <c r="C1751" s="217"/>
      <c r="D1751" s="1"/>
      <c r="E1751" s="8"/>
      <c r="H1751" s="214"/>
      <c r="I1751" s="7"/>
    </row>
    <row r="1752" spans="1:9" s="5" customFormat="1" x14ac:dyDescent="0.2">
      <c r="A1752" s="1"/>
      <c r="B1752" s="1"/>
      <c r="C1752" s="217"/>
      <c r="D1752" s="1"/>
      <c r="E1752" s="8"/>
      <c r="H1752" s="214"/>
      <c r="I1752" s="7"/>
    </row>
  </sheetData>
  <autoFilter ref="A16:G1727" xr:uid="{00000000-0009-0000-0000-000000000000}">
    <filterColumn colId="6">
      <filters blank="1">
        <filter val="$ 1.525.361.882,00"/>
        <filter val="$ 10.552.198.662,00"/>
        <filter val="$ 218.361.289,00"/>
        <filter val="$ 41.488.645,00"/>
        <filter val="$ 47.790.754.809,00"/>
        <filter val="$ 58.602.803.405,00"/>
        <filter val="$ 6.908.341.856,00"/>
        <filter val="$ 62.229.445,00"/>
        <filter val="$ 8.433.703.738,00"/>
        <filter val="$1.006.439,00"/>
        <filter val="$1.024.527,00"/>
        <filter val="$1.040.616,00"/>
        <filter val="$1.041.703,00"/>
        <filter val="$1.045.407,00"/>
        <filter val="$1.058.592,00"/>
        <filter val="$1.061.040,00"/>
        <filter val="$1.079.756,00"/>
        <filter val="$1.087.068,00"/>
        <filter val="$1.093.488,00"/>
        <filter val="$1.098.342,00"/>
        <filter val="$1.103.537,00"/>
        <filter val="$1.104.705,00"/>
        <filter val="$1.113.082.885,00"/>
        <filter val="$1.119.582,00"/>
        <filter val="$1.144.448,00"/>
        <filter val="$1.177.564,00"/>
        <filter val="$1.178.004,00"/>
        <filter val="$1.193.390,00"/>
        <filter val="$1.200.254,00"/>
        <filter val="$1.203.452,00"/>
        <filter val="$1.208.342,00"/>
        <filter val="$1.254.885,00"/>
        <filter val="$1.256.336,00"/>
        <filter val="$1.269.060,00"/>
        <filter val="$1.275.199,00"/>
        <filter val="$1.297.485,00"/>
        <filter val="$1.312.296,00"/>
        <filter val="$1.321.630,00"/>
        <filter val="$1.326.320,00"/>
        <filter val="$1.329.640,00"/>
        <filter val="$1.360.944,00"/>
        <filter val="$1.366.430,00"/>
        <filter val="$1.380.288,00"/>
        <filter val="$1.384.208,00"/>
        <filter val="$1.385.793,00"/>
        <filter val="$1.396.248,00"/>
        <filter val="$1.405.756,00"/>
        <filter val="$1.414.960,00"/>
        <filter val="$1.417.952,00"/>
        <filter val="$1.421.484,00"/>
        <filter val="$1.423.411,00"/>
        <filter val="$1.455.394,00"/>
        <filter val="$1.474.002,00"/>
        <filter val="$1.478.192,00"/>
        <filter val="$1.508.240,00"/>
        <filter val="$1.522.429,00"/>
        <filter val="$1.526.571,00"/>
        <filter val="$1.530.995,00"/>
        <filter val="$1.537.992,00"/>
        <filter val="$1.562.275,00"/>
        <filter val="$1.564.500,00"/>
        <filter val="$1.588.245,00"/>
        <filter val="$1.596.133,00"/>
        <filter val="$1.607.916.962,00"/>
        <filter val="$1.664.298,00"/>
        <filter val="$1.673.428,00"/>
        <filter val="$1.678.236,00"/>
        <filter val="$1.690.524,00"/>
        <filter val="$1.701.836.586,00"/>
        <filter val="$1.717.332,00"/>
        <filter val="$1.750.864,00"/>
        <filter val="$1.837.412,00"/>
        <filter val="$1.838.091,00"/>
        <filter val="$1.889.272,00"/>
        <filter val="$1.931.865,00"/>
        <filter val="$1.938.355,00"/>
        <filter val="$1.951.779,00"/>
        <filter val="$10.036.636,00"/>
        <filter val="$10.165.306,00"/>
        <filter val="$10.209.258,00"/>
        <filter val="$10.359.816,00"/>
        <filter val="$10.493.250,00"/>
        <filter val="$10.498.664,00"/>
        <filter val="$10.538.091,00"/>
        <filter val="$10.544.856,00"/>
        <filter val="$10.627.572,00"/>
        <filter val="$10.642.626,00"/>
        <filter val="$10.648.200,00"/>
        <filter val="$10.724.700,00"/>
        <filter val="$10.813.242,00"/>
        <filter val="$10.843.897,00"/>
        <filter val="$10.861.096,00"/>
        <filter val="$10.939.326,00"/>
        <filter val="$102.797.100,00"/>
        <filter val="$103.005.406,00"/>
        <filter val="$103.406.732,00"/>
        <filter val="$105.506.985,00"/>
        <filter val="$105.844.038,00"/>
        <filter val="$11.065.869,00"/>
        <filter val="$11.153.250,00"/>
        <filter val="$11.180.946,00"/>
        <filter val="$11.222.075,00"/>
        <filter val="$11.341.760,00"/>
        <filter val="$11.476.791,00"/>
        <filter val="$11.556.545,00"/>
        <filter val="$11.635.884,00"/>
        <filter val="$11.777.272,00"/>
        <filter val="$11.797.261,00"/>
        <filter val="$11.905.648,00"/>
        <filter val="$110.496.980,00"/>
        <filter val="$110.832.032,00"/>
        <filter val="$111.315.568,00"/>
        <filter val="$111.793.560,00"/>
        <filter val="$111.986,00"/>
        <filter val="$113.443.264,00"/>
        <filter val="$113.687,00"/>
        <filter val="$113.914,00"/>
        <filter val="$115.104,00"/>
        <filter val="$116.292.728,00"/>
        <filter val="$116.358,00"/>
        <filter val="$117.146.840,00"/>
        <filter val="$118.494.462,00"/>
        <filter val="$119.610,00"/>
        <filter val="$12.080.509,00"/>
        <filter val="$12.278.761,00"/>
        <filter val="$12.302.728,00"/>
        <filter val="$12.313.404,00"/>
        <filter val="$12.845.000,00"/>
        <filter val="$12.937.320,00"/>
        <filter val="$121.952.105,00"/>
        <filter val="$122.259,00"/>
        <filter val="$123.857.133,00"/>
        <filter val="$124.860.580,00"/>
        <filter val="$125.380,00"/>
        <filter val="$128.660.896,00"/>
        <filter val="$129.861.761,00"/>
        <filter val="$129.871.380,00"/>
        <filter val="$13.029.012,00"/>
        <filter val="$13.089.233,00"/>
        <filter val="$13.117.735,00"/>
        <filter val="$13.176.462,00"/>
        <filter val="$13.295.000,00"/>
        <filter val="$13.398.707,00"/>
        <filter val="$13.488.310,00"/>
        <filter val="$13.693.286,00"/>
        <filter val="$13.889.778,00"/>
        <filter val="$13.979.112,00"/>
        <filter val="$131.274.514,00"/>
        <filter val="$132.679.195,00"/>
        <filter val="$133.080.508,00"/>
        <filter val="$133.383.264,00"/>
        <filter val="$134.016,00"/>
        <filter val="$134.060.151,00"/>
        <filter val="$134.457.483,00"/>
        <filter val="$136.527,00"/>
        <filter val="$137.751.475,00"/>
        <filter val="$138.156.692,00"/>
        <filter val="$14.430.297,00"/>
        <filter val="$14.452.147,00"/>
        <filter val="$14.679.168,00"/>
        <filter val="$14.731.304,00"/>
        <filter val="$14.991.741,00"/>
        <filter val="$142.912.742,00"/>
        <filter val="$143.970.699,00"/>
        <filter val="$146.784.072,00"/>
        <filter val="$147.703.883,00"/>
        <filter val="$15.142.995,00"/>
        <filter val="$15.628.960,00"/>
        <filter val="$15.714.074,00"/>
        <filter val="$15.795.720,00"/>
        <filter val="$15.878.143,00"/>
        <filter val="$151.480,00"/>
        <filter val="$151.772.912,00"/>
        <filter val="$152.881.272,00"/>
        <filter val="$153.339.673,00"/>
        <filter val="$155.699.064,00"/>
        <filter val="$157.909,00"/>
        <filter val="$159.088,00"/>
        <filter val="$16.174.808,00"/>
        <filter val="$16.199.500,00"/>
        <filter val="$16.215.290,00"/>
        <filter val="$16.388.014,00"/>
        <filter val="$16.392.664,00"/>
        <filter val="$16.452.597,00"/>
        <filter val="$16.665.820,00"/>
        <filter val="$16.792.958,00"/>
        <filter val="$160.674,00"/>
        <filter val="$162.118,00"/>
        <filter val="$163.514.692,00"/>
        <filter val="$165.176,00"/>
        <filter val="$166.653,00"/>
        <filter val="$168.020.364,00"/>
        <filter val="$169.171,00"/>
        <filter val="$17.000,00"/>
        <filter val="$17.144.180,00"/>
        <filter val="$17.289.083,00"/>
        <filter val="$17.484.555,00"/>
        <filter val="$17.685.168,00"/>
        <filter val="$17.768.691,00"/>
        <filter val="$17.809.616,00"/>
        <filter val="$173.913,00"/>
        <filter val="$18.097.819,00"/>
        <filter val="$18.107.115,00"/>
        <filter val="$18.115.908,00"/>
        <filter val="$18.146.688,00"/>
        <filter val="$18.147.628,00"/>
        <filter val="$18.284.931,00"/>
        <filter val="$18.519.130,00"/>
        <filter val="$18.531.150,00"/>
        <filter val="$18.749.014,00"/>
        <filter val="$18.847.900,00"/>
        <filter val="$18.928.758,00"/>
        <filter val="$183.001.932,00"/>
        <filter val="$184.774,00"/>
        <filter val="$185.526,00"/>
        <filter val="$185.850.408,00"/>
        <filter val="$187.959,00"/>
        <filter val="$19.004.240,00"/>
        <filter val="$19.272.708,00"/>
        <filter val="$19.441.418,00"/>
        <filter val="$19.467.840,00"/>
        <filter val="$19.520.200,00"/>
        <filter val="$19.573.023,00"/>
        <filter val="$191.176.662,00"/>
        <filter val="$193.654,00"/>
        <filter val="$199.124,00"/>
        <filter val="$2.016.500,00"/>
        <filter val="$2.041.039,00"/>
        <filter val="$2.057.352,00"/>
        <filter val="$2.093.722,00"/>
        <filter val="$2.116.470.105,00"/>
        <filter val="$2.131.250,00"/>
        <filter val="$2.161.503.653,00"/>
        <filter val="$2.181.952,00"/>
        <filter val="$2.196.923,00"/>
        <filter val="$2.206.796,00"/>
        <filter val="$2.207.074,00"/>
        <filter val="$2.217.072,00"/>
        <filter val="$2.251.227,00"/>
        <filter val="$2.275.872,00"/>
        <filter val="$2.276.025,00"/>
        <filter val="$2.291.491,00"/>
        <filter val="$2.309.863.487,00"/>
        <filter val="$2.321.090,00"/>
        <filter val="$2.414.282,00"/>
        <filter val="$2.419.032,00"/>
        <filter val="$2.421.081,00"/>
        <filter val="$2.425.440,00"/>
        <filter val="$2.456.443,00"/>
        <filter val="$2.499.424,00"/>
        <filter val="$2.564.644,00"/>
        <filter val="$2.576.530,00"/>
        <filter val="$2.586.996,00"/>
        <filter val="$2.606.757,00"/>
        <filter val="$2.609.136,00"/>
        <filter val="$2.643.260,00"/>
        <filter val="$2.648.318,00"/>
        <filter val="$2.715.128,00"/>
        <filter val="$2.745.516.970,00"/>
        <filter val="$2.765.160,00"/>
        <filter val="$2.789.640,00"/>
        <filter val="$2.794.905,00"/>
        <filter val="$2.814.760,00"/>
        <filter val="$2.828.455,00"/>
        <filter val="$2.829.741,00"/>
        <filter val="$2.839.878,00"/>
        <filter val="$2.839.923,00"/>
        <filter val="$2.854.400,00"/>
        <filter val="$2.860.564,00"/>
        <filter val="$2.909.356,00"/>
        <filter val="$2.915.430,00"/>
        <filter val="$2.920.184,00"/>
        <filter val="$2.923.032,00"/>
        <filter val="$2.925.416,00"/>
        <filter val="$2.926.902,00"/>
        <filter val="$2.930.844,00"/>
        <filter val="$2.951.058,00"/>
        <filter val="$2.967.078,00"/>
        <filter val="$2.999.997,00"/>
        <filter val="$20.100.697,00"/>
        <filter val="$20.595.742,00"/>
        <filter val="$20.672.877,00"/>
        <filter val="$20.716.113,00"/>
        <filter val="$20.825.585,00"/>
        <filter val="$20.947.382,00"/>
        <filter val="$203.673.563,00"/>
        <filter val="$209.363.278,00"/>
        <filter val="$21.003.296,00"/>
        <filter val="$21.071.742,00"/>
        <filter val="$21.175.568,00"/>
        <filter val="$21.277.308,00"/>
        <filter val="$21.347.616,00"/>
        <filter val="$21.610.402,00"/>
        <filter val="$21.921.704,00"/>
        <filter val="$211.052.680,00"/>
        <filter val="$212.776,00"/>
        <filter val="$213.659.821,00"/>
        <filter val="$216.149,00"/>
        <filter val="$22.138.554,00"/>
        <filter val="$22.619.659,00"/>
        <filter val="$22.790.346,00"/>
        <filter val="$22.804.374,00"/>
        <filter val="$222.892,00"/>
        <filter val="$223.602,00"/>
        <filter val="$224.805.600,00"/>
        <filter val="$225.871.614,00"/>
        <filter val="$227.178,00"/>
        <filter val="$228.788,00"/>
        <filter val="$23.174.274,00"/>
        <filter val="$23.258.503,00"/>
        <filter val="$236.680,00"/>
        <filter val="$238.478.360,00"/>
        <filter val="$24.095.544,00"/>
        <filter val="$24.450.690,00"/>
        <filter val="$24.845.634,00"/>
        <filter val="$24.884.198,00"/>
        <filter val="$24.915.292,00"/>
        <filter val="$241.193.268,00"/>
        <filter val="$241.477,00"/>
        <filter val="$242.229.466,00"/>
        <filter val="$245.272.268,00"/>
        <filter val="$246.099.461,00"/>
        <filter val="$25.233.939,00"/>
        <filter val="$25.338.195,00"/>
        <filter val="$25.559.550,00"/>
        <filter val="$252.900,00"/>
        <filter val="$254.324.190,00"/>
        <filter val="$254.410.290,00"/>
        <filter val="$256.740,00"/>
        <filter val="$26.194.583,00"/>
        <filter val="$26.832.350,00"/>
        <filter val="$26.905.461,00"/>
        <filter val="$261.040,00"/>
        <filter val="$261.371,00"/>
        <filter val="$262.004,00"/>
        <filter val="$262.369,00"/>
        <filter val="$262.730,00"/>
        <filter val="$266.740,00"/>
        <filter val="$268.206,00"/>
        <filter val="$269.306.620,00"/>
        <filter val="$27.107.484,00"/>
        <filter val="$27.522,00"/>
        <filter val="$27.940.680,00"/>
        <filter val="$271.375,00"/>
        <filter val="$279.010,00"/>
        <filter val="$28.001.448,00"/>
        <filter val="$28.310.992,00"/>
        <filter val="$28.322.400,00"/>
        <filter val="$28.473.236,00"/>
        <filter val="$28.796.763,00"/>
        <filter val="$284.131,00"/>
        <filter val="$286.222,00"/>
        <filter val="$286.814.457,00"/>
        <filter val="$289.359,00"/>
        <filter val="$289.672.484,00"/>
        <filter val="$29.276.457,00"/>
        <filter val="$29.462.586,00"/>
        <filter val="$29.704.748,00"/>
        <filter val="$29.749.437,00"/>
        <filter val="$293.560,00"/>
        <filter val="$298.630,00"/>
        <filter val="$3.005.174,00"/>
        <filter val="$3.013.659,00"/>
        <filter val="$3.015.168,00"/>
        <filter val="$3.035.781,00"/>
        <filter val="$3.067.354,00"/>
        <filter val="$3.088.671,00"/>
        <filter val="$3.184.664,00"/>
        <filter val="$3.204.290,00"/>
        <filter val="$3.228.826,00"/>
        <filter val="$3.233.077,00"/>
        <filter val="$3.237.943.924,00"/>
        <filter val="$3.238.070,00"/>
        <filter val="$3.243.900,00"/>
        <filter val="$3.261.258,00"/>
        <filter val="$3.265.690,00"/>
        <filter val="$3.276.854,00"/>
        <filter val="$3.286.738,00"/>
        <filter val="$3.299.680,00"/>
        <filter val="$3.365.595,00"/>
        <filter val="$3.400.532,00"/>
        <filter val="$3.412.200,00"/>
        <filter val="$3.439.737,00"/>
        <filter val="$3.535.759,00"/>
        <filter val="$3.544.768,00"/>
        <filter val="$3.555.275,00"/>
        <filter val="$3.573.900,00"/>
        <filter val="$3.604.224,00"/>
        <filter val="$3.646.348,00"/>
        <filter val="$3.657.798,00"/>
        <filter val="$3.662.010,00"/>
        <filter val="$3.669.221,00"/>
        <filter val="$3.692.348,00"/>
        <filter val="$3.694.698,00"/>
        <filter val="$3.722.512,00"/>
        <filter val="$3.727.244,00"/>
        <filter val="$3.752.272,00"/>
        <filter val="$3.802.106,00"/>
        <filter val="$3.813.294,00"/>
        <filter val="$3.832.540,00"/>
        <filter val="$3.874.837,00"/>
        <filter val="$3.937.676,00"/>
        <filter val="$3.941.280,00"/>
        <filter val="$3.952.900,00"/>
        <filter val="$3.964.560,00"/>
        <filter val="$30.274.934,00"/>
        <filter val="$30.764.328,00"/>
        <filter val="$30.960.681,00"/>
        <filter val="$302.081.493,00"/>
        <filter val="$303.894.303,00"/>
        <filter val="$303.907.613,00"/>
        <filter val="$304.850,00"/>
        <filter val="$306.455.835,00"/>
        <filter val="$306.901.095,00"/>
        <filter val="$31.158.905,00"/>
        <filter val="$31.164.129,00"/>
        <filter val="$31.879.980,00"/>
        <filter val="$31.899.910,00"/>
        <filter val="$31.986.405,00"/>
        <filter val="$310.481.473,00"/>
        <filter val="$314.088,00"/>
        <filter val="$315.723.592,00"/>
        <filter val="$319.608,00"/>
        <filter val="$32.394.519,00"/>
        <filter val="$32.730.120,00"/>
        <filter val="$322.802.978,00"/>
        <filter val="$323.972,00"/>
        <filter val="$323.986,00"/>
        <filter val="$327.366,00"/>
        <filter val="$33.236.132,00"/>
        <filter val="$33.591.336,00"/>
        <filter val="$335.404.578,00"/>
        <filter val="$34.005.320,00"/>
        <filter val="$34.332.324,00"/>
        <filter val="$341.061,00"/>
        <filter val="$341.744,00"/>
        <filter val="$341.844.932,00"/>
        <filter val="$344.908.061,00"/>
        <filter val="$346.900,00"/>
        <filter val="$349.056,00"/>
        <filter val="$35.620.363,00"/>
        <filter val="$35.790.822,00"/>
        <filter val="$352.390,00"/>
        <filter val="$354.277,00"/>
        <filter val="$359.360,00"/>
        <filter val="$36.001.348,00"/>
        <filter val="$36.338.127,00"/>
        <filter val="$36.394.817,00"/>
        <filter val="$36.567.333,00"/>
        <filter val="$361.678,00"/>
        <filter val="$37.248.296,00"/>
        <filter val="$37.543.410,00"/>
        <filter val="$37.658.590,00"/>
        <filter val="$37.962.570,00"/>
        <filter val="$370.422.234,00"/>
        <filter val="$38.093.916,00"/>
        <filter val="$38.303.512,00"/>
        <filter val="$38.548.088,00"/>
        <filter val="$38.576.652,00"/>
        <filter val="$38.920.000,00"/>
        <filter val="$386.106,00"/>
        <filter val="$387.819,00"/>
        <filter val="$39.958.855,00"/>
        <filter val="$390.564,00"/>
        <filter val="$390.924,00"/>
        <filter val="$398.783,00"/>
        <filter val="$4.020.264,00"/>
        <filter val="$4.040.908,00"/>
        <filter val="$4.044.898,00"/>
        <filter val="$4.111.434,00"/>
        <filter val="$4.121.474,00"/>
        <filter val="$4.165.896,00"/>
        <filter val="$4.198.680,00"/>
        <filter val="$4.223.030,00"/>
        <filter val="$4.246.757,00"/>
        <filter val="$4.250.664,00"/>
        <filter val="$4.254.999,00"/>
        <filter val="$4.299.420,00"/>
        <filter val="$4.349.400,00"/>
        <filter val="$4.386.633,00"/>
        <filter val="$4.447.580,00"/>
        <filter val="$4.476.424,00"/>
        <filter val="$4.486.624,00"/>
        <filter val="$4.520.604,00"/>
        <filter val="$4.520.974,00"/>
        <filter val="$4.537.448,00"/>
        <filter val="$4.537.557,00"/>
        <filter val="$4.592.935,00"/>
        <filter val="$4.683.992,00"/>
        <filter val="$4.764.725,00"/>
        <filter val="$4.827.018,00"/>
        <filter val="$4.837.224,00"/>
        <filter val="$4.958.100,00"/>
        <filter val="$4.963.672,00"/>
        <filter val="$4.979.130,00"/>
        <filter val="$40.455.720,00"/>
        <filter val="$400.200,00"/>
        <filter val="$405.315.060,00"/>
        <filter val="$409.087,00"/>
        <filter val="$41.099.487,00"/>
        <filter val="$41.225.544,00"/>
        <filter val="$41.700.000,00"/>
        <filter val="$410.201,00"/>
        <filter val="$410.514,00"/>
        <filter val="$418.472.748,00"/>
        <filter val="$42.323.480,00"/>
        <filter val="$42.611.040,00"/>
        <filter val="$42.873.806,00"/>
        <filter val="$428.757,00"/>
        <filter val="$43.072.445,00"/>
        <filter val="$437.080,00"/>
        <filter val="$438.682,00"/>
        <filter val="$44.409.040,00"/>
        <filter val="$44.538.376,00"/>
        <filter val="$44.861.343,00"/>
        <filter val="$444.267,00"/>
        <filter val="$447.310,00"/>
        <filter val="$449.800,00"/>
        <filter val="$45.180.730,00"/>
        <filter val="$45.608.748,00"/>
        <filter val="$45.688.014,00"/>
        <filter val="$45.892.621,00"/>
        <filter val="$46.032.039,00"/>
        <filter val="$46.271.788,00"/>
        <filter val="$46.546.142,00"/>
        <filter val="$46.743.937,00"/>
        <filter val="$460.924,00"/>
        <filter val="$461.931,00"/>
        <filter val="$464.725,00"/>
        <filter val="$464.912.998,00"/>
        <filter val="$466.965,00"/>
        <filter val="$47.494.184,00"/>
        <filter val="$47.725.150,00"/>
        <filter val="$473.092.265,00"/>
        <filter val="$474.499,00"/>
        <filter val="$474.915,00"/>
        <filter val="$477.034.200,00"/>
        <filter val="$48.593.888,00"/>
        <filter val="$484.487,00"/>
        <filter val="$489.126,00"/>
        <filter val="$49.034.689,00"/>
        <filter val="$49.416.837,00"/>
        <filter val="$492.612.994,00"/>
        <filter val="$493.066,00"/>
        <filter val="$5.052.754,00"/>
        <filter val="$5.188.986,00"/>
        <filter val="$5.191.884,00"/>
        <filter val="$5.207.062,00"/>
        <filter val="$5.241.517,00"/>
        <filter val="$5.242.245,00"/>
        <filter val="$5.288.256,00"/>
        <filter val="$5.437.480,00"/>
        <filter val="$5.536.096,00"/>
        <filter val="$5.697.887,00"/>
        <filter val="$5.727.824,00"/>
        <filter val="$5.765.597,00"/>
        <filter val="$5.865.649,00"/>
        <filter val="$5.875.652,00"/>
        <filter val="$5.920.089,00"/>
        <filter val="$5.934.336,00"/>
        <filter val="$5.968.368,00"/>
        <filter val="$5.981.745,00"/>
        <filter val="$5.995.170,00"/>
        <filter val="$50.222.249,00"/>
        <filter val="$50.840.388,00"/>
        <filter val="$51.020.638,00"/>
        <filter val="$511.452,00"/>
        <filter val="$512.940,00"/>
        <filter val="$518.553,00"/>
        <filter val="$52.085.711,00"/>
        <filter val="$52.135.800,00"/>
        <filter val="$540.570,00"/>
        <filter val="$545.292,00"/>
        <filter val="$55.939.520,00"/>
        <filter val="$55.944,00"/>
        <filter val="$56.375.488,00"/>
        <filter val="$56.668.071,00"/>
        <filter val="$56.668.601,00"/>
        <filter val="$562.554,00"/>
        <filter val="$562.869,00"/>
        <filter val="$565.233,00"/>
        <filter val="$569.746.143,00"/>
        <filter val="$57.680.424,00"/>
        <filter val="$574.592,00"/>
        <filter val="$58.830.504,00"/>
        <filter val="$59.282.790,00"/>
        <filter val="$6.001.698,00"/>
        <filter val="$6.028.727,00"/>
        <filter val="$6.036.997,00"/>
        <filter val="$6.062.787,00"/>
        <filter val="$6.114.068,00"/>
        <filter val="$6.157.060,00"/>
        <filter val="$6.216.666,00"/>
        <filter val="$6.235.656,00"/>
        <filter val="$6.250.832,00"/>
        <filter val="$6.308.532,00"/>
        <filter val="$6.334.901,00"/>
        <filter val="$6.441.472,00"/>
        <filter val="$6.521.242,00"/>
        <filter val="$6.540.551,00"/>
        <filter val="$6.541.290,00"/>
        <filter val="$6.560.532,00"/>
        <filter val="$6.625.111,00"/>
        <filter val="$6.639.520,00"/>
        <filter val="$6.744.335,00"/>
        <filter val="$6.798.120,00"/>
        <filter val="$6.801.668,00"/>
        <filter val="$6.806.184,00"/>
        <filter val="$6.814.928,00"/>
        <filter val="$6.817.219,00"/>
        <filter val="$6.924.194,00"/>
        <filter val="$60.247.282,00"/>
        <filter val="$60.993.363,00"/>
        <filter val="$602.410,00"/>
        <filter val="$605.046,00"/>
        <filter val="$606.711,00"/>
        <filter val="$61.639.318,00"/>
        <filter val="$614.531.117,00"/>
        <filter val="$623.920.926,00"/>
        <filter val="$625.226,00"/>
        <filter val="$626.139,00"/>
        <filter val="$630.065,00"/>
        <filter val="$632.514,00"/>
        <filter val="$636.335.347,00"/>
        <filter val="$64.470,00"/>
        <filter val="$640.311,00"/>
        <filter val="$640.388,00"/>
        <filter val="$641.475,00"/>
        <filter val="$646.032,00"/>
        <filter val="$650.777,00"/>
        <filter val="$651.171,00"/>
        <filter val="$655.732,00"/>
        <filter val="$656.986,00"/>
        <filter val="$659.129.591,00"/>
        <filter val="$659.936,00"/>
        <filter val="$66.132.261,00"/>
        <filter val="$66.468.232,00"/>
        <filter val="$68.142.881,00"/>
        <filter val="$68.671.676,00"/>
        <filter val="$687.042,00"/>
        <filter val="$69.051.639,00"/>
        <filter val="$690.636,00"/>
        <filter val="$698.510,00"/>
        <filter val="$699.112,00"/>
        <filter val="$7.085.428,00"/>
        <filter val="$7.144.864,00"/>
        <filter val="$7.179.954,00"/>
        <filter val="$7.194.330,00"/>
        <filter val="$7.213.062,00"/>
        <filter val="$7.268.128,00"/>
        <filter val="$7.305.108,00"/>
        <filter val="$7.341.768,00"/>
        <filter val="$7.383.444,00"/>
        <filter val="$7.396.018,00"/>
        <filter val="$7.562.725,00"/>
        <filter val="$7.573.590,00"/>
        <filter val="$7.602.466,00"/>
        <filter val="$7.886.810,00"/>
        <filter val="$7.904.553,00"/>
        <filter val="$7.907.038,00"/>
        <filter val="$7.920.963,00"/>
        <filter val="$7.954.715,00"/>
        <filter val="$7.955.092,00"/>
        <filter val="$7.960.254,00"/>
        <filter val="$7.960.580,00"/>
        <filter val="$70.271.610,00"/>
        <filter val="$704.100,00"/>
        <filter val="$71.448,00"/>
        <filter val="$72.085.097,00"/>
        <filter val="$72.982,00"/>
        <filter val="$724.300,00"/>
        <filter val="$728.637,00"/>
        <filter val="$73.679.192,00"/>
        <filter val="$732.888,00"/>
        <filter val="$734.335,00"/>
        <filter val="$740.624,00"/>
        <filter val="$741.810,00"/>
        <filter val="$75.298.568,00"/>
        <filter val="$75.624.689,00"/>
        <filter val="$758.670,00"/>
        <filter val="$759.204,00"/>
        <filter val="$760.665.518,00"/>
        <filter val="$770.425,00"/>
        <filter val="$773.226,00"/>
        <filter val="$781.818,00"/>
        <filter val="$782.410,00"/>
        <filter val="$791.124.769,00"/>
        <filter val="$794.630,00"/>
        <filter val="$8.104.610,00"/>
        <filter val="$8.140.748,00"/>
        <filter val="$8.187.357,00"/>
        <filter val="$8.227.054,00"/>
        <filter val="$8.228.917,00"/>
        <filter val="$8.290.960,00"/>
        <filter val="$8.348.112,00"/>
        <filter val="$8.458.944,00"/>
        <filter val="$8.582.363,00"/>
        <filter val="$8.659.206,00"/>
        <filter val="$8.662.476,00"/>
        <filter val="$8.706.731,00"/>
        <filter val="$8.718.634,00"/>
        <filter val="$8.747.653,00"/>
        <filter val="$8.775.990,00"/>
        <filter val="$8.800.183,00"/>
        <filter val="$8.811.136,00"/>
        <filter val="$8.834.293,00"/>
        <filter val="$8.950.599,00"/>
        <filter val="$80.152,00"/>
        <filter val="$80.896.499,00"/>
        <filter val="$804.284,00"/>
        <filter val="$82.413.864,00"/>
        <filter val="$83.351.920,00"/>
        <filter val="$83.652.930,00"/>
        <filter val="$83.753.000,00"/>
        <filter val="$84.920,00"/>
        <filter val="$847.000,00"/>
        <filter val="$85.952.632,00"/>
        <filter val="$853.124,00"/>
        <filter val="$857.395,00"/>
        <filter val="$881.922,00"/>
        <filter val="$9.029.412,00"/>
        <filter val="$9.048.870,00"/>
        <filter val="$9.065.826,00"/>
        <filter val="$9.120.670,00"/>
        <filter val="$9.128.303,00"/>
        <filter val="$9.272.176,00"/>
        <filter val="$9.277.513,00"/>
        <filter val="$9.285.659,00"/>
        <filter val="$9.292.896,00"/>
        <filter val="$9.298.478,00"/>
        <filter val="$9.299.607,00"/>
        <filter val="$9.320.002,00"/>
        <filter val="$9.335.700,00"/>
        <filter val="$9.395.478,00"/>
        <filter val="$9.399.226,00"/>
        <filter val="$9.439.303,00"/>
        <filter val="$9.469.456,00"/>
        <filter val="$9.515.699,00"/>
        <filter val="$9.563.088,00"/>
        <filter val="$9.603.942,00"/>
        <filter val="$9.623.256,00"/>
        <filter val="$9.660.284,00"/>
        <filter val="$9.731.173,00"/>
        <filter val="$9.911.796.175,00"/>
        <filter val="$9.914.784,00"/>
        <filter val="$9.987.660,00"/>
        <filter val="$902.589,00"/>
        <filter val="$91.993.307,00"/>
        <filter val="$93.164.175,00"/>
        <filter val="$931.930,00"/>
        <filter val="$936.384,00"/>
        <filter val="$943.418,00"/>
        <filter val="$945.810,00"/>
        <filter val="$960.329,00"/>
        <filter val="$97.280.394,00"/>
        <filter val="$98.376.562,00"/>
        <filter val="$988.590,00"/>
        <filter val="PRECIO TOTAL"/>
      </filters>
    </filterColumn>
  </autoFilter>
  <mergeCells count="29">
    <mergeCell ref="B1635:D1635"/>
    <mergeCell ref="B3:G3"/>
    <mergeCell ref="B5:G5"/>
    <mergeCell ref="B7:G7"/>
    <mergeCell ref="C10:G10"/>
    <mergeCell ref="B1634:D1634"/>
    <mergeCell ref="B1710:C1710"/>
    <mergeCell ref="D1710:E1710"/>
    <mergeCell ref="B1637:G1637"/>
    <mergeCell ref="B1645:F1645"/>
    <mergeCell ref="B1647:F1647"/>
    <mergeCell ref="B1649:C1649"/>
    <mergeCell ref="D1649:E1649"/>
    <mergeCell ref="B1651:C1651"/>
    <mergeCell ref="B1653:C1653"/>
    <mergeCell ref="D1653:E1653"/>
    <mergeCell ref="B1656:F1656"/>
    <mergeCell ref="B1658:G1658"/>
    <mergeCell ref="B1708:F1708"/>
    <mergeCell ref="B1734:F1734"/>
    <mergeCell ref="B1736:F1736"/>
    <mergeCell ref="B1738:F1738"/>
    <mergeCell ref="B1712:F1712"/>
    <mergeCell ref="B1714:G1714"/>
    <mergeCell ref="B1716:G1716"/>
    <mergeCell ref="B1724:F1724"/>
    <mergeCell ref="B1730:F1730"/>
    <mergeCell ref="B1732:C1732"/>
    <mergeCell ref="D1732:E1732"/>
  </mergeCells>
  <phoneticPr fontId="18" type="noConversion"/>
  <conditionalFormatting sqref="B287:B295">
    <cfRule type="duplicateValues" dxfId="37" priority="35"/>
  </conditionalFormatting>
  <conditionalFormatting sqref="B1337">
    <cfRule type="duplicateValues" dxfId="36" priority="8"/>
  </conditionalFormatting>
  <conditionalFormatting sqref="B1603:B1634">
    <cfRule type="duplicateValues" dxfId="35" priority="40"/>
  </conditionalFormatting>
  <conditionalFormatting sqref="B1640:B1644 B1639:C1639">
    <cfRule type="duplicateValues" dxfId="34" priority="26"/>
  </conditionalFormatting>
  <conditionalFormatting sqref="B1645 C1640:C1644">
    <cfRule type="duplicateValues" dxfId="33" priority="25"/>
  </conditionalFormatting>
  <conditionalFormatting sqref="B1674">
    <cfRule type="duplicateValues" dxfId="32" priority="2"/>
  </conditionalFormatting>
  <conditionalFormatting sqref="B1724">
    <cfRule type="duplicateValues" dxfId="31" priority="16"/>
  </conditionalFormatting>
  <conditionalFormatting sqref="B75:C76 B77:B81">
    <cfRule type="duplicateValues" dxfId="30" priority="45"/>
  </conditionalFormatting>
  <conditionalFormatting sqref="B83:C100">
    <cfRule type="duplicateValues" dxfId="29" priority="23"/>
  </conditionalFormatting>
  <conditionalFormatting sqref="B101:C101">
    <cfRule type="duplicateValues" dxfId="28" priority="22"/>
  </conditionalFormatting>
  <conditionalFormatting sqref="B102:C102">
    <cfRule type="duplicateValues" dxfId="27" priority="4"/>
  </conditionalFormatting>
  <conditionalFormatting sqref="B185:C225">
    <cfRule type="duplicateValues" dxfId="26" priority="21"/>
  </conditionalFormatting>
  <conditionalFormatting sqref="B372:C374">
    <cfRule type="duplicateValues" dxfId="25" priority="33"/>
  </conditionalFormatting>
  <conditionalFormatting sqref="B376:C379">
    <cfRule type="duplicateValues" dxfId="24" priority="32"/>
  </conditionalFormatting>
  <conditionalFormatting sqref="B498:C548">
    <cfRule type="duplicateValues" dxfId="23" priority="31"/>
  </conditionalFormatting>
  <conditionalFormatting sqref="B1017:C1017">
    <cfRule type="duplicateValues" dxfId="22" priority="24"/>
  </conditionalFormatting>
  <conditionalFormatting sqref="B1336:C1336 B1338:C1355">
    <cfRule type="duplicateValues" dxfId="21" priority="30"/>
  </conditionalFormatting>
  <conditionalFormatting sqref="B1370:C1376">
    <cfRule type="duplicateValues" dxfId="20" priority="29"/>
  </conditionalFormatting>
  <conditionalFormatting sqref="B1445:C1463">
    <cfRule type="duplicateValues" dxfId="19" priority="28"/>
  </conditionalFormatting>
  <conditionalFormatting sqref="B1549:C1599 B226 B228:B231 B1144:B1173 B1200:B1250 B1252:B1255 B1257:B1258 B1378:B1379 B1393:B1395 B1397 B82:C82 B227:C227 B375:C375 B380:C497 B549:C584 B1018:C1143 B1251:C1251 B1256:C1256 B1259:C1335 B1356:C1369 B1377:C1377 B1396:C1396 B1398:C1444 C230:C231 C586:C594 C1548 B1174:C1199 B585:B594 B296:C371 B103:C184 B232:C286 B1380:C1392 B16:C74 B595:C1016 B1464:C1547">
    <cfRule type="duplicateValues" dxfId="18" priority="36"/>
  </conditionalFormatting>
  <conditionalFormatting sqref="B1600:C1602">
    <cfRule type="duplicateValues" dxfId="17" priority="27"/>
  </conditionalFormatting>
  <conditionalFormatting sqref="B1638:C1638">
    <cfRule type="duplicateValues" dxfId="16" priority="15"/>
  </conditionalFormatting>
  <conditionalFormatting sqref="B1660:C1660 B1662:C1662 B1688:C1705 B1665:C1673 B1663:B1664 B1675:C1686">
    <cfRule type="duplicateValues" dxfId="15" priority="18"/>
  </conditionalFormatting>
  <conditionalFormatting sqref="B1661:C1661">
    <cfRule type="duplicateValues" dxfId="14" priority="13"/>
  </conditionalFormatting>
  <conditionalFormatting sqref="B1687:C1687">
    <cfRule type="duplicateValues" dxfId="13" priority="12"/>
  </conditionalFormatting>
  <conditionalFormatting sqref="B1717:C1717">
    <cfRule type="duplicateValues" dxfId="12" priority="14"/>
  </conditionalFormatting>
  <conditionalFormatting sqref="B1718:C1718 B1719:B1723">
    <cfRule type="duplicateValues" dxfId="11" priority="41"/>
  </conditionalFormatting>
  <conditionalFormatting sqref="B1726:C1726">
    <cfRule type="duplicateValues" dxfId="10" priority="10"/>
  </conditionalFormatting>
  <conditionalFormatting sqref="C77:C81">
    <cfRule type="duplicateValues" dxfId="9" priority="87"/>
  </conditionalFormatting>
  <conditionalFormatting sqref="C287:C295">
    <cfRule type="duplicateValues" dxfId="8" priority="34"/>
  </conditionalFormatting>
  <conditionalFormatting sqref="C1144:C1173">
    <cfRule type="duplicateValues" dxfId="7" priority="17"/>
  </conditionalFormatting>
  <conditionalFormatting sqref="C1397">
    <cfRule type="duplicateValues" dxfId="6" priority="20"/>
  </conditionalFormatting>
  <conditionalFormatting sqref="C1663:C1664">
    <cfRule type="duplicateValues" dxfId="5" priority="11"/>
  </conditionalFormatting>
  <conditionalFormatting sqref="C1674">
    <cfRule type="duplicateValues" dxfId="4" priority="1"/>
  </conditionalFormatting>
  <conditionalFormatting sqref="C1719:C1723">
    <cfRule type="duplicateValues" dxfId="3" priority="42"/>
  </conditionalFormatting>
  <conditionalFormatting sqref="C1603:D1603">
    <cfRule type="duplicateValues" dxfId="2" priority="37"/>
  </conditionalFormatting>
  <conditionalFormatting sqref="C1609:D1609">
    <cfRule type="duplicateValues" dxfId="1" priority="19"/>
  </conditionalFormatting>
  <conditionalFormatting sqref="E1634:G1634">
    <cfRule type="duplicateValues" dxfId="0" priority="9"/>
  </conditionalFormatting>
  <printOptions horizontalCentered="1"/>
  <pageMargins left="0.70866141732283472" right="0.70866141732283472" top="0.74803149606299213" bottom="0.74803149606299213" header="0.31496062992125984" footer="0.31496062992125984"/>
  <pageSetup paperSize="9" scale="46" fitToWidth="6" fitToHeight="13"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PPTO</vt:lpstr>
      <vt:lpstr>'ANEXO PPTO'!Área_de_impresión</vt:lpstr>
      <vt:lpstr>'ANEXO PPTO'!Títulos_a_imprimir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Julieth Reina López</dc:creator>
  <cp:keywords/>
  <dc:description/>
  <cp:lastModifiedBy>July Paola Cuellar Carrasquilla</cp:lastModifiedBy>
  <cp:revision/>
  <cp:lastPrinted>2024-02-05T17:32:09Z</cp:lastPrinted>
  <dcterms:created xsi:type="dcterms:W3CDTF">2024-01-31T19:36:03Z</dcterms:created>
  <dcterms:modified xsi:type="dcterms:W3CDTF">2024-02-06T13:52:55Z</dcterms:modified>
  <cp:category/>
  <cp:contentStatus/>
</cp:coreProperties>
</file>