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defaultThemeVersion="166925"/>
  <mc:AlternateContent xmlns:mc="http://schemas.openxmlformats.org/markup-compatibility/2006">
    <mc:Choice Requires="x15">
      <x15ac:absPath xmlns:x15ac="http://schemas.microsoft.com/office/spreadsheetml/2010/11/ac" url="D:\INS\Estudios previos obra\"/>
    </mc:Choice>
  </mc:AlternateContent>
  <xr:revisionPtr revIDLastSave="0" documentId="13_ncr:1_{C6142B06-CBB3-464E-8195-34EE3C801E2E}" xr6:coauthVersionLast="43" xr6:coauthVersionMax="43" xr10:uidLastSave="{00000000-0000-0000-0000-000000000000}"/>
  <workbookProtection workbookAlgorithmName="SHA-512" workbookHashValue="ToKdssJP0OUscA+YHy4o0xmJYrW9uVFaeM9NCr1AatjC/MsJl0NNY2lWqFHGP96hgM7/fiut/j6578G9zLwyNg==" workbookSaltValue="IOditKXlWTRQQ1VlR4bUXA==" workbookSpinCount="100000" lockStructure="1"/>
  <bookViews>
    <workbookView xWindow="-120" yWindow="-120" windowWidth="20730" windowHeight="11160" tabRatio="836" xr2:uid="{00000000-000D-0000-FFFF-FFFF00000000}"/>
  </bookViews>
  <sheets>
    <sheet name="PRESUPUESTO CONSOLIDADO LABS" sheetId="27" r:id="rId1"/>
  </sheets>
  <definedNames>
    <definedName name="_xlnm._FilterDatabase" localSheetId="0" hidden="1">'PRESUPUESTO CONSOLIDADO LABS'!$B$6:$L$369</definedName>
    <definedName name="_xlnm.Print_Area" localSheetId="0">'PRESUPUESTO CONSOLIDADO LABS'!$A$1:$L$475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7" l="1"/>
  <c r="L73" i="27" l="1"/>
  <c r="J73" i="27"/>
  <c r="H73" i="27"/>
  <c r="D73" i="27"/>
  <c r="F73" i="27" s="1"/>
  <c r="L269" i="27" l="1"/>
  <c r="J269" i="27"/>
  <c r="H269" i="27"/>
  <c r="D269" i="27"/>
  <c r="F269" i="27" s="1"/>
  <c r="D295" i="27" l="1"/>
  <c r="F295" i="27" s="1"/>
  <c r="H295" i="27"/>
  <c r="J295" i="27"/>
  <c r="L295" i="27"/>
  <c r="H240" i="27" l="1"/>
  <c r="J240" i="27"/>
  <c r="L240" i="27"/>
  <c r="D240" i="27"/>
  <c r="D194" i="27"/>
  <c r="F194" i="27" s="1"/>
  <c r="L194" i="27"/>
  <c r="J194" i="27"/>
  <c r="H194" i="27"/>
  <c r="F240" i="27" l="1"/>
  <c r="L49" i="27" l="1"/>
  <c r="H49" i="27"/>
  <c r="J49" i="27"/>
  <c r="J81" i="27"/>
  <c r="H81" i="27"/>
  <c r="D81" i="27"/>
  <c r="F81" i="27" s="1"/>
  <c r="L181" i="27"/>
  <c r="L182" i="27"/>
  <c r="L183" i="27"/>
  <c r="J181" i="27"/>
  <c r="J182" i="27"/>
  <c r="J183" i="27"/>
  <c r="H181" i="27"/>
  <c r="H182" i="27"/>
  <c r="H183" i="27"/>
  <c r="D181" i="27"/>
  <c r="D182" i="27"/>
  <c r="F182" i="27" s="1"/>
  <c r="D183" i="27"/>
  <c r="F183" i="27" s="1"/>
  <c r="F181" i="27" l="1"/>
  <c r="L19" i="27" l="1"/>
  <c r="L20" i="27"/>
  <c r="L21" i="27"/>
  <c r="L22" i="27"/>
  <c r="L23" i="27"/>
  <c r="L24" i="27"/>
  <c r="L9" i="27"/>
  <c r="L10" i="27"/>
  <c r="L11" i="27"/>
  <c r="L12" i="27"/>
  <c r="L13" i="27"/>
  <c r="L14" i="27"/>
  <c r="L15" i="27"/>
  <c r="L16" i="27"/>
  <c r="L17" i="27"/>
  <c r="L18" i="27"/>
  <c r="L8" i="27"/>
  <c r="J9" i="27"/>
  <c r="J10" i="27"/>
  <c r="J11" i="27"/>
  <c r="J12" i="27"/>
  <c r="J13" i="27"/>
  <c r="J14" i="27"/>
  <c r="J15" i="27"/>
  <c r="J16" i="27"/>
  <c r="J17" i="27"/>
  <c r="J18" i="27"/>
  <c r="J19" i="27"/>
  <c r="J20" i="27"/>
  <c r="J21" i="27"/>
  <c r="J22" i="27"/>
  <c r="J23" i="27"/>
  <c r="J24" i="27"/>
  <c r="J8" i="27"/>
  <c r="H9" i="27"/>
  <c r="H10" i="27"/>
  <c r="H11" i="27"/>
  <c r="H12" i="27"/>
  <c r="H13" i="27"/>
  <c r="H14" i="27"/>
  <c r="H15" i="27"/>
  <c r="H16" i="27"/>
  <c r="H17" i="27"/>
  <c r="H18" i="27"/>
  <c r="H19" i="27"/>
  <c r="H20" i="27"/>
  <c r="H21" i="27"/>
  <c r="H22" i="27"/>
  <c r="H23" i="27"/>
  <c r="H24" i="27"/>
  <c r="H8" i="27"/>
  <c r="D357" i="27"/>
  <c r="D358" i="27"/>
  <c r="D359" i="27"/>
  <c r="D360" i="27"/>
  <c r="D361" i="27"/>
  <c r="D362" i="27"/>
  <c r="L360" i="27" l="1"/>
  <c r="L361" i="27"/>
  <c r="L362" i="27"/>
  <c r="J360" i="27"/>
  <c r="J361" i="27"/>
  <c r="J362" i="27"/>
  <c r="H360" i="27"/>
  <c r="H361" i="27"/>
  <c r="H362" i="27"/>
  <c r="F362" i="27"/>
  <c r="L117" i="27"/>
  <c r="H117" i="27"/>
  <c r="J117" i="27"/>
  <c r="D117" i="27"/>
  <c r="F117" i="27" l="1"/>
  <c r="F361" i="27"/>
  <c r="F360" i="27"/>
  <c r="L160" i="27" l="1"/>
  <c r="J160" i="27"/>
  <c r="H160" i="27"/>
  <c r="D160" i="27"/>
  <c r="F160" i="27" s="1"/>
  <c r="D49" i="27" l="1"/>
  <c r="F49" i="27" s="1"/>
  <c r="L85" i="27"/>
  <c r="L86" i="27"/>
  <c r="L87" i="27"/>
  <c r="L88" i="27"/>
  <c r="L89" i="27"/>
  <c r="L90" i="27"/>
  <c r="L91" i="27"/>
  <c r="L92" i="27"/>
  <c r="L93" i="27"/>
  <c r="L94" i="27"/>
  <c r="L95" i="27"/>
  <c r="L96" i="27"/>
  <c r="L97" i="27"/>
  <c r="L98" i="27"/>
  <c r="L99" i="27"/>
  <c r="L100" i="27"/>
  <c r="L101" i="27"/>
  <c r="L102" i="27"/>
  <c r="L103" i="27"/>
  <c r="L104" i="27"/>
  <c r="L105" i="27"/>
  <c r="L106" i="27"/>
  <c r="L107" i="27"/>
  <c r="L108" i="27"/>
  <c r="L109" i="27"/>
  <c r="L110" i="27"/>
  <c r="L111" i="27"/>
  <c r="L112" i="27"/>
  <c r="L113" i="27"/>
  <c r="L114" i="27"/>
  <c r="L115" i="27"/>
  <c r="L116" i="27"/>
  <c r="L118" i="27"/>
  <c r="L119" i="27"/>
  <c r="L120" i="27"/>
  <c r="L121" i="27"/>
  <c r="L122" i="27"/>
  <c r="J85" i="27"/>
  <c r="J86" i="27"/>
  <c r="J87" i="27"/>
  <c r="J88" i="27"/>
  <c r="J89" i="27"/>
  <c r="J90" i="27"/>
  <c r="J91" i="27"/>
  <c r="J92" i="27"/>
  <c r="J93" i="27"/>
  <c r="J94" i="27"/>
  <c r="J95" i="27"/>
  <c r="J96" i="27"/>
  <c r="J97" i="27"/>
  <c r="J98" i="27"/>
  <c r="J99" i="27"/>
  <c r="J100" i="27"/>
  <c r="J101" i="27"/>
  <c r="J102" i="27"/>
  <c r="J103" i="27"/>
  <c r="J104" i="27"/>
  <c r="J105" i="27"/>
  <c r="J106" i="27"/>
  <c r="J107" i="27"/>
  <c r="J108" i="27"/>
  <c r="J109" i="27"/>
  <c r="J110" i="27"/>
  <c r="J111" i="27"/>
  <c r="J112" i="27"/>
  <c r="J113" i="27"/>
  <c r="J114" i="27"/>
  <c r="J115" i="27"/>
  <c r="J116" i="27"/>
  <c r="J118" i="27"/>
  <c r="J119" i="27"/>
  <c r="J120" i="27"/>
  <c r="J121" i="27"/>
  <c r="J122" i="27"/>
  <c r="J84" i="27"/>
  <c r="H85" i="27"/>
  <c r="H86" i="27"/>
  <c r="H87" i="27"/>
  <c r="H88" i="27"/>
  <c r="H89" i="27"/>
  <c r="H90" i="27"/>
  <c r="H91" i="27"/>
  <c r="H92" i="27"/>
  <c r="H93" i="27"/>
  <c r="H94" i="27"/>
  <c r="H95" i="27"/>
  <c r="H96" i="27"/>
  <c r="H97" i="27"/>
  <c r="H98" i="27"/>
  <c r="H99" i="27"/>
  <c r="H100" i="27"/>
  <c r="H101" i="27"/>
  <c r="H102" i="27"/>
  <c r="H103" i="27"/>
  <c r="H104" i="27"/>
  <c r="H105" i="27"/>
  <c r="H106" i="27"/>
  <c r="H107" i="27"/>
  <c r="H108" i="27"/>
  <c r="H109" i="27"/>
  <c r="H110" i="27"/>
  <c r="H111" i="27"/>
  <c r="H112" i="27"/>
  <c r="H113" i="27"/>
  <c r="H114" i="27"/>
  <c r="H115" i="27"/>
  <c r="H116" i="27"/>
  <c r="H118" i="27"/>
  <c r="H119" i="27"/>
  <c r="H120" i="27"/>
  <c r="H121" i="27"/>
  <c r="H122" i="27"/>
  <c r="L130" i="27" l="1"/>
  <c r="L131" i="27"/>
  <c r="L132" i="27"/>
  <c r="L133" i="27"/>
  <c r="L134" i="27"/>
  <c r="L135" i="27"/>
  <c r="L136" i="27"/>
  <c r="L137" i="27"/>
  <c r="L138" i="27"/>
  <c r="L139" i="27"/>
  <c r="L140" i="27"/>
  <c r="L141" i="27"/>
  <c r="L142" i="27"/>
  <c r="L143" i="27"/>
  <c r="L144" i="27"/>
  <c r="L145" i="27"/>
  <c r="L146" i="27"/>
  <c r="J126" i="27"/>
  <c r="J127" i="27"/>
  <c r="J128" i="27"/>
  <c r="J129" i="27"/>
  <c r="J130" i="27"/>
  <c r="J131" i="27"/>
  <c r="J132" i="27"/>
  <c r="J133" i="27"/>
  <c r="J134" i="27"/>
  <c r="J135" i="27"/>
  <c r="J136" i="27"/>
  <c r="J137" i="27"/>
  <c r="J138" i="27"/>
  <c r="J139" i="27"/>
  <c r="J140" i="27"/>
  <c r="J141" i="27"/>
  <c r="J142" i="27"/>
  <c r="J143" i="27"/>
  <c r="J144" i="27"/>
  <c r="J145" i="27"/>
  <c r="J146" i="27"/>
  <c r="H135" i="27"/>
  <c r="H134" i="27"/>
  <c r="H133" i="27"/>
  <c r="H129" i="27"/>
  <c r="L126" i="27"/>
  <c r="L127" i="27"/>
  <c r="L128" i="27"/>
  <c r="L129" i="27"/>
  <c r="D159" i="27" l="1"/>
  <c r="D158" i="27"/>
  <c r="F159" i="27" l="1"/>
  <c r="F158" i="27"/>
  <c r="D8" i="27"/>
  <c r="F8" i="27" s="1"/>
  <c r="D9" i="27"/>
  <c r="F9" i="27" s="1"/>
  <c r="D10" i="27"/>
  <c r="F10" i="27" s="1"/>
  <c r="F11" i="27"/>
  <c r="D12" i="27"/>
  <c r="F12" i="27" s="1"/>
  <c r="D13" i="27"/>
  <c r="F13" i="27" s="1"/>
  <c r="D14" i="27"/>
  <c r="F14" i="27" s="1"/>
  <c r="D15" i="27"/>
  <c r="F15" i="27" s="1"/>
  <c r="D16" i="27"/>
  <c r="F16" i="27" s="1"/>
  <c r="D17" i="27"/>
  <c r="F17" i="27" s="1"/>
  <c r="D18" i="27"/>
  <c r="F18" i="27" s="1"/>
  <c r="D19" i="27"/>
  <c r="F19" i="27" s="1"/>
  <c r="D20" i="27"/>
  <c r="F20" i="27" s="1"/>
  <c r="D21" i="27"/>
  <c r="F21" i="27" s="1"/>
  <c r="D22" i="27"/>
  <c r="F22" i="27" s="1"/>
  <c r="D23" i="27"/>
  <c r="F23" i="27" s="1"/>
  <c r="D24" i="27"/>
  <c r="F24" i="27" s="1"/>
  <c r="D25" i="27"/>
  <c r="H25" i="27"/>
  <c r="J25" i="27"/>
  <c r="L25" i="27"/>
  <c r="D26" i="27"/>
  <c r="H26" i="27"/>
  <c r="J26" i="27"/>
  <c r="L26" i="27"/>
  <c r="D27" i="27"/>
  <c r="H27" i="27"/>
  <c r="J27" i="27"/>
  <c r="L27" i="27"/>
  <c r="D28" i="27"/>
  <c r="H28" i="27"/>
  <c r="J28" i="27"/>
  <c r="L28" i="27"/>
  <c r="D29" i="27"/>
  <c r="H29" i="27"/>
  <c r="J29" i="27"/>
  <c r="L29" i="27"/>
  <c r="D30" i="27"/>
  <c r="H30" i="27"/>
  <c r="J30" i="27"/>
  <c r="L30" i="27"/>
  <c r="D31" i="27"/>
  <c r="H31" i="27"/>
  <c r="J31" i="27"/>
  <c r="L31" i="27"/>
  <c r="D32" i="27"/>
  <c r="H32" i="27"/>
  <c r="J32" i="27"/>
  <c r="L32" i="27"/>
  <c r="D33" i="27"/>
  <c r="H33" i="27"/>
  <c r="J33" i="27"/>
  <c r="L33" i="27"/>
  <c r="D34" i="27"/>
  <c r="H34" i="27"/>
  <c r="J34" i="27"/>
  <c r="L34" i="27"/>
  <c r="D35" i="27"/>
  <c r="H35" i="27"/>
  <c r="J35" i="27"/>
  <c r="L35" i="27"/>
  <c r="D36" i="27"/>
  <c r="H36" i="27"/>
  <c r="J36" i="27"/>
  <c r="L36" i="27"/>
  <c r="D37" i="27"/>
  <c r="H37" i="27"/>
  <c r="J37" i="27"/>
  <c r="L37" i="27"/>
  <c r="D38" i="27"/>
  <c r="H38" i="27"/>
  <c r="J38" i="27"/>
  <c r="L38" i="27"/>
  <c r="D39" i="27"/>
  <c r="H39" i="27"/>
  <c r="J39" i="27"/>
  <c r="L39" i="27"/>
  <c r="D40" i="27"/>
  <c r="H40" i="27"/>
  <c r="J40" i="27"/>
  <c r="L40" i="27"/>
  <c r="D41" i="27"/>
  <c r="H41" i="27"/>
  <c r="J41" i="27"/>
  <c r="L41" i="27"/>
  <c r="D42" i="27"/>
  <c r="H42" i="27"/>
  <c r="J42" i="27"/>
  <c r="L42" i="27"/>
  <c r="D43" i="27"/>
  <c r="H43" i="27"/>
  <c r="J43" i="27"/>
  <c r="L43" i="27"/>
  <c r="D44" i="27"/>
  <c r="H44" i="27"/>
  <c r="J44" i="27"/>
  <c r="L44" i="27"/>
  <c r="D45" i="27"/>
  <c r="H45" i="27"/>
  <c r="J45" i="27"/>
  <c r="L45" i="27"/>
  <c r="D46" i="27"/>
  <c r="H46" i="27"/>
  <c r="J46" i="27"/>
  <c r="L46" i="27"/>
  <c r="D47" i="27"/>
  <c r="H47" i="27"/>
  <c r="J47" i="27"/>
  <c r="L47" i="27"/>
  <c r="D48" i="27"/>
  <c r="H48" i="27"/>
  <c r="J48" i="27"/>
  <c r="L48" i="27"/>
  <c r="D52" i="27"/>
  <c r="H52" i="27"/>
  <c r="J52" i="27"/>
  <c r="L52" i="27"/>
  <c r="D53" i="27"/>
  <c r="H53" i="27"/>
  <c r="J53" i="27"/>
  <c r="L53" i="27"/>
  <c r="D56" i="27"/>
  <c r="H56" i="27"/>
  <c r="J56" i="27"/>
  <c r="L56" i="27"/>
  <c r="D57" i="27"/>
  <c r="H57" i="27"/>
  <c r="J57" i="27"/>
  <c r="L57" i="27"/>
  <c r="D58" i="27"/>
  <c r="H58" i="27"/>
  <c r="J58" i="27"/>
  <c r="L58" i="27"/>
  <c r="D61" i="27"/>
  <c r="H61" i="27"/>
  <c r="J61" i="27"/>
  <c r="L61" i="27"/>
  <c r="D62" i="27"/>
  <c r="H62" i="27"/>
  <c r="J62" i="27"/>
  <c r="L62" i="27"/>
  <c r="D63" i="27"/>
  <c r="H63" i="27"/>
  <c r="J63" i="27"/>
  <c r="L63" i="27"/>
  <c r="D64" i="27"/>
  <c r="H64" i="27"/>
  <c r="J64" i="27"/>
  <c r="L64" i="27"/>
  <c r="D67" i="27"/>
  <c r="H67" i="27"/>
  <c r="J67" i="27"/>
  <c r="L67" i="27"/>
  <c r="D68" i="27"/>
  <c r="H68" i="27"/>
  <c r="J68" i="27"/>
  <c r="L68" i="27"/>
  <c r="D71" i="27"/>
  <c r="H71" i="27"/>
  <c r="J71" i="27"/>
  <c r="L71" i="27"/>
  <c r="D72" i="27"/>
  <c r="F72" i="27" s="1"/>
  <c r="H72" i="27"/>
  <c r="J72" i="27"/>
  <c r="L72" i="27"/>
  <c r="D74" i="27"/>
  <c r="H74" i="27"/>
  <c r="J74" i="27"/>
  <c r="L74" i="27"/>
  <c r="D75" i="27"/>
  <c r="H75" i="27"/>
  <c r="J75" i="27"/>
  <c r="L75" i="27"/>
  <c r="D76" i="27"/>
  <c r="H76" i="27"/>
  <c r="J76" i="27"/>
  <c r="L76" i="27"/>
  <c r="D79" i="27"/>
  <c r="H79" i="27"/>
  <c r="J79" i="27"/>
  <c r="L79" i="27"/>
  <c r="D80" i="27"/>
  <c r="H80" i="27"/>
  <c r="J80" i="27"/>
  <c r="L80" i="27"/>
  <c r="D84" i="27"/>
  <c r="D85" i="27"/>
  <c r="D86" i="27"/>
  <c r="D87" i="27"/>
  <c r="D88" i="27"/>
  <c r="D89" i="27"/>
  <c r="D90" i="27"/>
  <c r="D91" i="27"/>
  <c r="D92" i="27"/>
  <c r="D93" i="27"/>
  <c r="D94" i="27"/>
  <c r="D95" i="27"/>
  <c r="D96" i="27"/>
  <c r="D97" i="27"/>
  <c r="D98" i="27"/>
  <c r="D99" i="27"/>
  <c r="D100" i="27"/>
  <c r="D101" i="27"/>
  <c r="D102" i="27"/>
  <c r="D103" i="27"/>
  <c r="D104" i="27"/>
  <c r="D105" i="27"/>
  <c r="D106" i="27"/>
  <c r="D107" i="27"/>
  <c r="D108" i="27"/>
  <c r="D109" i="27"/>
  <c r="D110" i="27"/>
  <c r="D111" i="27"/>
  <c r="D112" i="27"/>
  <c r="D113" i="27"/>
  <c r="D114" i="27"/>
  <c r="D115" i="27"/>
  <c r="D116" i="27"/>
  <c r="D118" i="27"/>
  <c r="D119" i="27"/>
  <c r="D120" i="27"/>
  <c r="D121" i="27"/>
  <c r="D122" i="27"/>
  <c r="F122" i="27" s="1"/>
  <c r="D125" i="27"/>
  <c r="F125" i="27" s="1"/>
  <c r="H125" i="27"/>
  <c r="J125" i="27"/>
  <c r="L125" i="27"/>
  <c r="D126" i="27"/>
  <c r="F126" i="27" s="1"/>
  <c r="D127" i="27"/>
  <c r="F127" i="27" s="1"/>
  <c r="D128" i="27"/>
  <c r="F128" i="27" s="1"/>
  <c r="D129" i="27"/>
  <c r="F129" i="27" s="1"/>
  <c r="D130" i="27"/>
  <c r="F130" i="27" s="1"/>
  <c r="D131" i="27"/>
  <c r="F131" i="27" s="1"/>
  <c r="D132" i="27"/>
  <c r="F132" i="27" s="1"/>
  <c r="D133" i="27"/>
  <c r="F133" i="27" s="1"/>
  <c r="D134" i="27"/>
  <c r="F134" i="27" s="1"/>
  <c r="D135" i="27"/>
  <c r="F135" i="27" s="1"/>
  <c r="D136" i="27"/>
  <c r="F136" i="27" s="1"/>
  <c r="D137" i="27"/>
  <c r="F137" i="27" s="1"/>
  <c r="D138" i="27"/>
  <c r="F138" i="27" s="1"/>
  <c r="D139" i="27"/>
  <c r="F139" i="27" s="1"/>
  <c r="D140" i="27"/>
  <c r="F140" i="27" s="1"/>
  <c r="D141" i="27"/>
  <c r="F141" i="27" s="1"/>
  <c r="D142" i="27"/>
  <c r="F142" i="27" s="1"/>
  <c r="D143" i="27"/>
  <c r="F143" i="27" s="1"/>
  <c r="D144" i="27"/>
  <c r="F144" i="27" s="1"/>
  <c r="D145" i="27"/>
  <c r="F145" i="27" s="1"/>
  <c r="D146" i="27"/>
  <c r="F146" i="27" s="1"/>
  <c r="D149" i="27"/>
  <c r="D150" i="27"/>
  <c r="D151" i="27"/>
  <c r="D152" i="27"/>
  <c r="D153" i="27"/>
  <c r="D154" i="27"/>
  <c r="D155" i="27"/>
  <c r="D163" i="27"/>
  <c r="D164" i="27"/>
  <c r="D165" i="27"/>
  <c r="D166" i="27"/>
  <c r="D168" i="27"/>
  <c r="D169" i="27"/>
  <c r="D172" i="27"/>
  <c r="D173" i="27"/>
  <c r="D174" i="27"/>
  <c r="D175" i="27"/>
  <c r="D176" i="27"/>
  <c r="D177" i="27"/>
  <c r="D178" i="27"/>
  <c r="D179" i="27"/>
  <c r="D180" i="27"/>
  <c r="D186" i="27"/>
  <c r="D187" i="27"/>
  <c r="D188" i="27"/>
  <c r="D189" i="27"/>
  <c r="D190" i="27"/>
  <c r="D191" i="27"/>
  <c r="D192" i="27"/>
  <c r="D193" i="27"/>
  <c r="D195" i="27"/>
  <c r="D196" i="27"/>
  <c r="D197" i="27"/>
  <c r="D198" i="27"/>
  <c r="D199" i="27"/>
  <c r="D200" i="27"/>
  <c r="D201" i="27"/>
  <c r="D202" i="27"/>
  <c r="D203" i="27"/>
  <c r="D204" i="27"/>
  <c r="D205" i="27"/>
  <c r="D206" i="27"/>
  <c r="D207" i="27"/>
  <c r="D208" i="27"/>
  <c r="D209" i="27"/>
  <c r="D210" i="27"/>
  <c r="D211" i="27"/>
  <c r="D212" i="27"/>
  <c r="D213" i="27"/>
  <c r="D214" i="27"/>
  <c r="D215" i="27"/>
  <c r="D216" i="27"/>
  <c r="D217" i="27"/>
  <c r="D218" i="27"/>
  <c r="D219" i="27"/>
  <c r="D220" i="27"/>
  <c r="D221" i="27"/>
  <c r="D222" i="27"/>
  <c r="D223" i="27"/>
  <c r="D224" i="27"/>
  <c r="D225" i="27"/>
  <c r="D226" i="27"/>
  <c r="D227" i="27"/>
  <c r="D228" i="27"/>
  <c r="D229" i="27"/>
  <c r="D230" i="27"/>
  <c r="D231" i="27"/>
  <c r="D232" i="27"/>
  <c r="D233" i="27"/>
  <c r="D236" i="27"/>
  <c r="D237" i="27"/>
  <c r="D238" i="27"/>
  <c r="D239" i="27"/>
  <c r="D241" i="27"/>
  <c r="D242" i="27"/>
  <c r="D243" i="27"/>
  <c r="D244" i="27"/>
  <c r="D245" i="27"/>
  <c r="D246" i="27"/>
  <c r="D247" i="27"/>
  <c r="D248" i="27"/>
  <c r="D249" i="27"/>
  <c r="D250" i="27"/>
  <c r="D251" i="27"/>
  <c r="D254" i="27"/>
  <c r="D255" i="27"/>
  <c r="D256" i="27"/>
  <c r="D257" i="27"/>
  <c r="D258" i="27"/>
  <c r="D259" i="27"/>
  <c r="D260" i="27"/>
  <c r="D261" i="27"/>
  <c r="D262" i="27"/>
  <c r="D263" i="27"/>
  <c r="D264" i="27"/>
  <c r="D265" i="27"/>
  <c r="D266" i="27"/>
  <c r="D267" i="27"/>
  <c r="D268" i="27"/>
  <c r="D273" i="27"/>
  <c r="D274" i="27"/>
  <c r="D276" i="27"/>
  <c r="D277" i="27"/>
  <c r="D278" i="27"/>
  <c r="D280" i="27"/>
  <c r="D281" i="27"/>
  <c r="D282" i="27"/>
  <c r="D283" i="27"/>
  <c r="D284" i="27"/>
  <c r="D285" i="27"/>
  <c r="D286" i="27"/>
  <c r="D287" i="27"/>
  <c r="D288" i="27"/>
  <c r="D289" i="27"/>
  <c r="D291" i="27"/>
  <c r="D292" i="27"/>
  <c r="D293" i="27"/>
  <c r="D294" i="27"/>
  <c r="D296" i="27"/>
  <c r="D297" i="27"/>
  <c r="D298" i="27"/>
  <c r="D299" i="27"/>
  <c r="D300" i="27"/>
  <c r="D301" i="27"/>
  <c r="D303" i="27"/>
  <c r="D304" i="27"/>
  <c r="D305" i="27"/>
  <c r="D306" i="27"/>
  <c r="D307" i="27"/>
  <c r="D308" i="27"/>
  <c r="D309" i="27"/>
  <c r="D310" i="27"/>
  <c r="D311" i="27"/>
  <c r="D313" i="27"/>
  <c r="D314" i="27"/>
  <c r="D315" i="27"/>
  <c r="D316" i="27"/>
  <c r="D317" i="27"/>
  <c r="D319" i="27"/>
  <c r="D320" i="27"/>
  <c r="D321" i="27"/>
  <c r="D322" i="27"/>
  <c r="D323" i="27"/>
  <c r="D324" i="27"/>
  <c r="D325" i="27"/>
  <c r="D326" i="27"/>
  <c r="D327" i="27"/>
  <c r="D329" i="27"/>
  <c r="D330" i="27"/>
  <c r="D331" i="27"/>
  <c r="D333" i="27"/>
  <c r="D334" i="27"/>
  <c r="D336" i="27"/>
  <c r="D337" i="27"/>
  <c r="D339" i="27"/>
  <c r="D340" i="27"/>
  <c r="D341" i="27"/>
  <c r="D342" i="27"/>
  <c r="D343" i="27"/>
  <c r="D344" i="27"/>
  <c r="D345" i="27"/>
  <c r="D346" i="27"/>
  <c r="D347" i="27"/>
  <c r="D349" i="27"/>
  <c r="D350" i="27"/>
  <c r="D351" i="27"/>
  <c r="D352" i="27"/>
  <c r="D355" i="27"/>
  <c r="D356" i="27"/>
  <c r="D365" i="27"/>
  <c r="D366" i="27"/>
  <c r="D367" i="27"/>
  <c r="H78" i="27" l="1"/>
  <c r="L78" i="27"/>
  <c r="J78" i="27"/>
  <c r="H7" i="27"/>
  <c r="L7" i="27"/>
  <c r="J7" i="27"/>
  <c r="F119" i="27"/>
  <c r="F114" i="27"/>
  <c r="F118" i="27"/>
  <c r="F113" i="27"/>
  <c r="F121" i="27"/>
  <c r="F116" i="27"/>
  <c r="F112" i="27"/>
  <c r="F80" i="27"/>
  <c r="F79" i="27"/>
  <c r="F76" i="27"/>
  <c r="F75" i="27"/>
  <c r="F74" i="27"/>
  <c r="F71" i="27"/>
  <c r="F68" i="27"/>
  <c r="F67" i="27"/>
  <c r="F64" i="27"/>
  <c r="F63" i="27"/>
  <c r="F62" i="27"/>
  <c r="F61" i="27"/>
  <c r="F58" i="27"/>
  <c r="F57" i="27"/>
  <c r="F56" i="27"/>
  <c r="F53" i="27"/>
  <c r="F52" i="27"/>
  <c r="F48" i="27"/>
  <c r="F47" i="27"/>
  <c r="F46" i="27"/>
  <c r="F45" i="27"/>
  <c r="F44" i="27"/>
  <c r="F43" i="27"/>
  <c r="F42" i="27"/>
  <c r="F41" i="27"/>
  <c r="F40" i="27"/>
  <c r="F39" i="27"/>
  <c r="F38" i="27"/>
  <c r="F37" i="27"/>
  <c r="F36" i="27"/>
  <c r="F35" i="27"/>
  <c r="F34" i="27"/>
  <c r="F33" i="27"/>
  <c r="F32" i="27"/>
  <c r="F31" i="27"/>
  <c r="F30" i="27"/>
  <c r="F29" i="27"/>
  <c r="F28" i="27"/>
  <c r="F27" i="27"/>
  <c r="F26" i="27"/>
  <c r="F25" i="27"/>
  <c r="F120" i="27"/>
  <c r="F115" i="27"/>
  <c r="F111" i="27"/>
  <c r="H66" i="27"/>
  <c r="J51" i="27"/>
  <c r="H60" i="27"/>
  <c r="L70" i="27"/>
  <c r="J66" i="27"/>
  <c r="L55" i="27"/>
  <c r="H51" i="27"/>
  <c r="L51" i="27"/>
  <c r="J70" i="27"/>
  <c r="L60" i="27"/>
  <c r="J55" i="27"/>
  <c r="H70" i="27"/>
  <c r="L66" i="27"/>
  <c r="J60" i="27"/>
  <c r="H55" i="27"/>
  <c r="F78" i="27" l="1"/>
  <c r="F55" i="27"/>
  <c r="F51" i="27"/>
  <c r="F60" i="27"/>
  <c r="F66" i="27"/>
  <c r="F70" i="27"/>
  <c r="F7" i="27"/>
  <c r="L190" i="27"/>
  <c r="H190" i="27"/>
  <c r="J190" i="27"/>
  <c r="F190" i="27"/>
  <c r="L192" i="27"/>
  <c r="H192" i="27"/>
  <c r="J192" i="27"/>
  <c r="F192" i="27"/>
  <c r="H179" i="27"/>
  <c r="J179" i="27"/>
  <c r="L179" i="27"/>
  <c r="F179" i="27"/>
  <c r="H169" i="27"/>
  <c r="J169" i="27"/>
  <c r="L169" i="27"/>
  <c r="F169" i="27"/>
  <c r="J153" i="27"/>
  <c r="L153" i="27"/>
  <c r="H153" i="27"/>
  <c r="F153" i="27"/>
  <c r="H144" i="27"/>
  <c r="H136" i="27"/>
  <c r="F110" i="27"/>
  <c r="F102" i="27"/>
  <c r="F90" i="27"/>
  <c r="H307" i="27"/>
  <c r="J307" i="27"/>
  <c r="L307" i="27"/>
  <c r="F307" i="27"/>
  <c r="L301" i="27"/>
  <c r="H301" i="27"/>
  <c r="J301" i="27"/>
  <c r="F301" i="27"/>
  <c r="H294" i="27"/>
  <c r="J294" i="27"/>
  <c r="L294" i="27"/>
  <c r="F294" i="27"/>
  <c r="J196" i="27"/>
  <c r="L196" i="27"/>
  <c r="H196" i="27"/>
  <c r="F196" i="27"/>
  <c r="L191" i="27"/>
  <c r="H191" i="27"/>
  <c r="J191" i="27"/>
  <c r="F191" i="27"/>
  <c r="L187" i="27"/>
  <c r="F187" i="27"/>
  <c r="H187" i="27"/>
  <c r="J187" i="27"/>
  <c r="H178" i="27"/>
  <c r="J178" i="27"/>
  <c r="L178" i="27"/>
  <c r="F178" i="27"/>
  <c r="H174" i="27"/>
  <c r="J174" i="27"/>
  <c r="L174" i="27"/>
  <c r="F174" i="27"/>
  <c r="H168" i="27"/>
  <c r="J168" i="27"/>
  <c r="L168" i="27"/>
  <c r="F168" i="27"/>
  <c r="J165" i="27"/>
  <c r="L165" i="27"/>
  <c r="F165" i="27"/>
  <c r="H165" i="27"/>
  <c r="H155" i="27"/>
  <c r="J155" i="27"/>
  <c r="L155" i="27"/>
  <c r="F155" i="27"/>
  <c r="J152" i="27"/>
  <c r="L152" i="27"/>
  <c r="H152" i="27"/>
  <c r="F152" i="27"/>
  <c r="L149" i="27"/>
  <c r="H149" i="27"/>
  <c r="J149" i="27"/>
  <c r="F149" i="27"/>
  <c r="H143" i="27"/>
  <c r="H139" i="27"/>
  <c r="H132" i="27"/>
  <c r="H126" i="27"/>
  <c r="F109" i="27"/>
  <c r="F105" i="27"/>
  <c r="F101" i="27"/>
  <c r="F97" i="27"/>
  <c r="F93" i="27"/>
  <c r="F89" i="27"/>
  <c r="F86" i="27"/>
  <c r="H310" i="27"/>
  <c r="J310" i="27"/>
  <c r="L310" i="27"/>
  <c r="F310" i="27"/>
  <c r="H306" i="27"/>
  <c r="J306" i="27"/>
  <c r="L306" i="27"/>
  <c r="F306" i="27"/>
  <c r="L300" i="27"/>
  <c r="H300" i="27"/>
  <c r="J300" i="27"/>
  <c r="F300" i="27"/>
  <c r="H296" i="27"/>
  <c r="J296" i="27"/>
  <c r="L296" i="27"/>
  <c r="F296" i="27"/>
  <c r="J292" i="27"/>
  <c r="L292" i="27"/>
  <c r="H292" i="27"/>
  <c r="F292" i="27"/>
  <c r="H286" i="27"/>
  <c r="J286" i="27"/>
  <c r="L286" i="27"/>
  <c r="F286" i="27"/>
  <c r="J280" i="27"/>
  <c r="L280" i="27"/>
  <c r="H280" i="27"/>
  <c r="F280" i="27"/>
  <c r="L277" i="27"/>
  <c r="H277" i="27"/>
  <c r="J277" i="27"/>
  <c r="F277" i="27"/>
  <c r="H268" i="27"/>
  <c r="J268" i="27"/>
  <c r="F268" i="27"/>
  <c r="L268" i="27"/>
  <c r="J265" i="27"/>
  <c r="L265" i="27"/>
  <c r="F265" i="27"/>
  <c r="H265" i="27"/>
  <c r="L261" i="27"/>
  <c r="F261" i="27"/>
  <c r="H261" i="27"/>
  <c r="J261" i="27"/>
  <c r="F257" i="27"/>
  <c r="H257" i="27"/>
  <c r="J257" i="27"/>
  <c r="L257" i="27"/>
  <c r="H245" i="27"/>
  <c r="J245" i="27"/>
  <c r="L245" i="27"/>
  <c r="F245" i="27"/>
  <c r="H241" i="27"/>
  <c r="J241" i="27"/>
  <c r="L241" i="27"/>
  <c r="F241" i="27"/>
  <c r="H231" i="27"/>
  <c r="L231" i="27"/>
  <c r="J231" i="27"/>
  <c r="F231" i="27"/>
  <c r="H227" i="27"/>
  <c r="J227" i="27"/>
  <c r="L227" i="27"/>
  <c r="F227" i="27"/>
  <c r="H223" i="27"/>
  <c r="J223" i="27"/>
  <c r="L223" i="27"/>
  <c r="F223" i="27"/>
  <c r="H219" i="27"/>
  <c r="J219" i="27"/>
  <c r="L219" i="27"/>
  <c r="F219" i="27"/>
  <c r="H215" i="27"/>
  <c r="J215" i="27"/>
  <c r="L215" i="27"/>
  <c r="F215" i="27"/>
  <c r="L212" i="27"/>
  <c r="H212" i="27"/>
  <c r="J212" i="27"/>
  <c r="F212" i="27"/>
  <c r="L208" i="27"/>
  <c r="F208" i="27"/>
  <c r="H208" i="27"/>
  <c r="J208" i="27"/>
  <c r="F204" i="27"/>
  <c r="H204" i="27"/>
  <c r="J204" i="27"/>
  <c r="L204" i="27"/>
  <c r="H200" i="27"/>
  <c r="J200" i="27"/>
  <c r="L200" i="27"/>
  <c r="F200" i="27"/>
  <c r="H367" i="27"/>
  <c r="J367" i="27"/>
  <c r="L367" i="27"/>
  <c r="F367" i="27"/>
  <c r="J199" i="27"/>
  <c r="L199" i="27"/>
  <c r="H199" i="27"/>
  <c r="F199" i="27"/>
  <c r="H177" i="27"/>
  <c r="J177" i="27"/>
  <c r="L177" i="27"/>
  <c r="F177" i="27"/>
  <c r="H159" i="27"/>
  <c r="J159" i="27"/>
  <c r="L159" i="27"/>
  <c r="H146" i="27"/>
  <c r="H138" i="27"/>
  <c r="H131" i="27"/>
  <c r="F104" i="27"/>
  <c r="F100" i="27"/>
  <c r="F96" i="27"/>
  <c r="F92" i="27"/>
  <c r="F88" i="27"/>
  <c r="F85" i="27"/>
  <c r="H309" i="27"/>
  <c r="J309" i="27"/>
  <c r="L309" i="27"/>
  <c r="F309" i="27"/>
  <c r="H305" i="27"/>
  <c r="J305" i="27"/>
  <c r="L305" i="27"/>
  <c r="F305" i="27"/>
  <c r="L299" i="27"/>
  <c r="F299" i="27"/>
  <c r="H299" i="27"/>
  <c r="J299" i="27"/>
  <c r="H293" i="27"/>
  <c r="J293" i="27"/>
  <c r="L293" i="27"/>
  <c r="F293" i="27"/>
  <c r="J291" i="27"/>
  <c r="L291" i="27"/>
  <c r="F291" i="27"/>
  <c r="H291" i="27"/>
  <c r="H283" i="27"/>
  <c r="J283" i="27"/>
  <c r="L283" i="27"/>
  <c r="F283" i="27"/>
  <c r="L276" i="27"/>
  <c r="F276" i="27"/>
  <c r="H276" i="27"/>
  <c r="J276" i="27"/>
  <c r="L264" i="27"/>
  <c r="H264" i="27"/>
  <c r="J264" i="27"/>
  <c r="F264" i="27"/>
  <c r="H260" i="27"/>
  <c r="J260" i="27"/>
  <c r="L260" i="27"/>
  <c r="F260" i="27"/>
  <c r="H256" i="27"/>
  <c r="J256" i="27"/>
  <c r="L256" i="27"/>
  <c r="F256" i="27"/>
  <c r="J251" i="27"/>
  <c r="L251" i="27"/>
  <c r="H251" i="27"/>
  <c r="F251" i="27"/>
  <c r="L248" i="27"/>
  <c r="J248" i="27"/>
  <c r="H248" i="27"/>
  <c r="F248" i="27"/>
  <c r="H244" i="27"/>
  <c r="L244" i="27"/>
  <c r="J244" i="27"/>
  <c r="F244" i="27"/>
  <c r="H230" i="27"/>
  <c r="J230" i="27"/>
  <c r="L230" i="27"/>
  <c r="F230" i="27"/>
  <c r="H226" i="27"/>
  <c r="J226" i="27"/>
  <c r="L226" i="27"/>
  <c r="F226" i="27"/>
  <c r="H222" i="27"/>
  <c r="J222" i="27"/>
  <c r="L222" i="27"/>
  <c r="F222" i="27"/>
  <c r="H218" i="27"/>
  <c r="J218" i="27"/>
  <c r="L218" i="27"/>
  <c r="F218" i="27"/>
  <c r="L211" i="27"/>
  <c r="H211" i="27"/>
  <c r="J211" i="27"/>
  <c r="F211" i="27"/>
  <c r="H207" i="27"/>
  <c r="J207" i="27"/>
  <c r="L207" i="27"/>
  <c r="F207" i="27"/>
  <c r="H203" i="27"/>
  <c r="J203" i="27"/>
  <c r="L203" i="27"/>
  <c r="F203" i="27"/>
  <c r="J358" i="27"/>
  <c r="L358" i="27"/>
  <c r="H358" i="27"/>
  <c r="F358" i="27"/>
  <c r="L356" i="27"/>
  <c r="H356" i="27"/>
  <c r="J356" i="27"/>
  <c r="F356" i="27"/>
  <c r="L352" i="27"/>
  <c r="J352" i="27"/>
  <c r="H352" i="27"/>
  <c r="F352" i="27"/>
  <c r="H350" i="27"/>
  <c r="J350" i="27"/>
  <c r="L350" i="27"/>
  <c r="F350" i="27"/>
  <c r="H347" i="27"/>
  <c r="L347" i="27"/>
  <c r="J347" i="27"/>
  <c r="F347" i="27"/>
  <c r="L345" i="27"/>
  <c r="H345" i="27"/>
  <c r="J345" i="27"/>
  <c r="F345" i="27"/>
  <c r="H343" i="27"/>
  <c r="J343" i="27"/>
  <c r="L343" i="27"/>
  <c r="F343" i="27"/>
  <c r="F341" i="27"/>
  <c r="H341" i="27"/>
  <c r="J341" i="27"/>
  <c r="L341" i="27"/>
  <c r="H339" i="27"/>
  <c r="J339" i="27"/>
  <c r="L339" i="27"/>
  <c r="F339" i="27"/>
  <c r="J336" i="27"/>
  <c r="L336" i="27"/>
  <c r="H336" i="27"/>
  <c r="F336" i="27"/>
  <c r="L334" i="27"/>
  <c r="H334" i="27"/>
  <c r="J334" i="27"/>
  <c r="F334" i="27"/>
  <c r="J327" i="27"/>
  <c r="L327" i="27"/>
  <c r="H327" i="27"/>
  <c r="F327" i="27"/>
  <c r="J325" i="27"/>
  <c r="L325" i="27"/>
  <c r="F325" i="27"/>
  <c r="H325" i="27"/>
  <c r="L323" i="27"/>
  <c r="H323" i="27"/>
  <c r="J323" i="27"/>
  <c r="F323" i="27"/>
  <c r="H321" i="27"/>
  <c r="J321" i="27"/>
  <c r="L321" i="27"/>
  <c r="F321" i="27"/>
  <c r="H319" i="27"/>
  <c r="J319" i="27"/>
  <c r="L319" i="27"/>
  <c r="F319" i="27"/>
  <c r="H316" i="27"/>
  <c r="J316" i="27"/>
  <c r="L316" i="27"/>
  <c r="F316" i="27"/>
  <c r="J314" i="27"/>
  <c r="L314" i="27"/>
  <c r="H314" i="27"/>
  <c r="F314" i="27"/>
  <c r="H186" i="27"/>
  <c r="J186" i="27"/>
  <c r="L186" i="27"/>
  <c r="F186" i="27"/>
  <c r="H173" i="27"/>
  <c r="J173" i="27"/>
  <c r="L173" i="27"/>
  <c r="F173" i="27"/>
  <c r="L164" i="27"/>
  <c r="H164" i="27"/>
  <c r="J164" i="27"/>
  <c r="F164" i="27"/>
  <c r="H158" i="27"/>
  <c r="L158" i="27"/>
  <c r="J158" i="27"/>
  <c r="J151" i="27"/>
  <c r="L151" i="27"/>
  <c r="H151" i="27"/>
  <c r="F151" i="27"/>
  <c r="H142" i="27"/>
  <c r="F108" i="27"/>
  <c r="J198" i="27"/>
  <c r="L198" i="27"/>
  <c r="H198" i="27"/>
  <c r="F198" i="27"/>
  <c r="J193" i="27"/>
  <c r="L193" i="27"/>
  <c r="F193" i="27"/>
  <c r="H193" i="27"/>
  <c r="L189" i="27"/>
  <c r="H189" i="27"/>
  <c r="J189" i="27"/>
  <c r="F189" i="27"/>
  <c r="H180" i="27"/>
  <c r="J180" i="27"/>
  <c r="L180" i="27"/>
  <c r="F180" i="27"/>
  <c r="F176" i="27"/>
  <c r="H176" i="27"/>
  <c r="J176" i="27"/>
  <c r="L176" i="27"/>
  <c r="H172" i="27"/>
  <c r="J172" i="27"/>
  <c r="L172" i="27"/>
  <c r="F172" i="27"/>
  <c r="J167" i="27"/>
  <c r="L167" i="27"/>
  <c r="H167" i="27"/>
  <c r="F167" i="27"/>
  <c r="L163" i="27"/>
  <c r="H163" i="27"/>
  <c r="J163" i="27"/>
  <c r="F163" i="27"/>
  <c r="H154" i="27"/>
  <c r="J154" i="27"/>
  <c r="L154" i="27"/>
  <c r="F154" i="27"/>
  <c r="H145" i="27"/>
  <c r="H141" i="27"/>
  <c r="H137" i="27"/>
  <c r="H130" i="27"/>
  <c r="H128" i="27"/>
  <c r="F107" i="27"/>
  <c r="F103" i="27"/>
  <c r="F99" i="27"/>
  <c r="F95" i="27"/>
  <c r="F91" i="27"/>
  <c r="F87" i="27"/>
  <c r="L84" i="27"/>
  <c r="H84" i="27"/>
  <c r="F84" i="27"/>
  <c r="F308" i="27"/>
  <c r="H308" i="27"/>
  <c r="J308" i="27"/>
  <c r="L308" i="27"/>
  <c r="J304" i="27"/>
  <c r="L304" i="27"/>
  <c r="H304" i="27"/>
  <c r="F304" i="27"/>
  <c r="H298" i="27"/>
  <c r="J298" i="27"/>
  <c r="L298" i="27"/>
  <c r="F298" i="27"/>
  <c r="L289" i="27"/>
  <c r="H289" i="27"/>
  <c r="J289" i="27"/>
  <c r="F289" i="27"/>
  <c r="H288" i="27"/>
  <c r="J288" i="27"/>
  <c r="L288" i="27"/>
  <c r="F288" i="27"/>
  <c r="H285" i="27"/>
  <c r="J285" i="27"/>
  <c r="L285" i="27"/>
  <c r="F285" i="27"/>
  <c r="J282" i="27"/>
  <c r="L282" i="27"/>
  <c r="H282" i="27"/>
  <c r="F282" i="27"/>
  <c r="L278" i="27"/>
  <c r="H278" i="27"/>
  <c r="J278" i="27"/>
  <c r="F278" i="27"/>
  <c r="H274" i="27"/>
  <c r="J274" i="27"/>
  <c r="L274" i="27"/>
  <c r="F274" i="27"/>
  <c r="J267" i="27"/>
  <c r="L267" i="27"/>
  <c r="H267" i="27"/>
  <c r="F267" i="27"/>
  <c r="L263" i="27"/>
  <c r="H263" i="27"/>
  <c r="J263" i="27"/>
  <c r="F263" i="27"/>
  <c r="H259" i="27"/>
  <c r="J259" i="27"/>
  <c r="L259" i="27"/>
  <c r="F259" i="27"/>
  <c r="H255" i="27"/>
  <c r="J255" i="27"/>
  <c r="L255" i="27"/>
  <c r="F255" i="27"/>
  <c r="J250" i="27"/>
  <c r="L250" i="27"/>
  <c r="H250" i="27"/>
  <c r="F250" i="27"/>
  <c r="L247" i="27"/>
  <c r="H247" i="27"/>
  <c r="J247" i="27"/>
  <c r="F247" i="27"/>
  <c r="H243" i="27"/>
  <c r="J243" i="27"/>
  <c r="L243" i="27"/>
  <c r="F243" i="27"/>
  <c r="H239" i="27"/>
  <c r="J239" i="27"/>
  <c r="F239" i="27"/>
  <c r="L239" i="27"/>
  <c r="J237" i="27"/>
  <c r="L237" i="27"/>
  <c r="F237" i="27"/>
  <c r="H237" i="27"/>
  <c r="L233" i="27"/>
  <c r="F233" i="27"/>
  <c r="H233" i="27"/>
  <c r="J233" i="27"/>
  <c r="F229" i="27"/>
  <c r="H229" i="27"/>
  <c r="J229" i="27"/>
  <c r="L229" i="27"/>
  <c r="H225" i="27"/>
  <c r="J225" i="27"/>
  <c r="F225" i="27"/>
  <c r="L225" i="27"/>
  <c r="H221" i="27"/>
  <c r="J221" i="27"/>
  <c r="L221" i="27"/>
  <c r="F221" i="27"/>
  <c r="F217" i="27"/>
  <c r="H217" i="27"/>
  <c r="J217" i="27"/>
  <c r="L217" i="27"/>
  <c r="J214" i="27"/>
  <c r="L214" i="27"/>
  <c r="F214" i="27"/>
  <c r="H214" i="27"/>
  <c r="L210" i="27"/>
  <c r="H210" i="27"/>
  <c r="J210" i="27"/>
  <c r="F210" i="27"/>
  <c r="H206" i="27"/>
  <c r="J206" i="27"/>
  <c r="L206" i="27"/>
  <c r="F206" i="27"/>
  <c r="H202" i="27"/>
  <c r="J202" i="27"/>
  <c r="L202" i="27"/>
  <c r="F202" i="27"/>
  <c r="J366" i="27"/>
  <c r="L366" i="27"/>
  <c r="H366" i="27"/>
  <c r="F366" i="27"/>
  <c r="J195" i="27"/>
  <c r="L195" i="27"/>
  <c r="H195" i="27"/>
  <c r="F195" i="27"/>
  <c r="J197" i="27"/>
  <c r="L197" i="27"/>
  <c r="H197" i="27"/>
  <c r="F197" i="27"/>
  <c r="L188" i="27"/>
  <c r="H188" i="27"/>
  <c r="J188" i="27"/>
  <c r="F188" i="27"/>
  <c r="H175" i="27"/>
  <c r="J175" i="27"/>
  <c r="L175" i="27"/>
  <c r="F175" i="27"/>
  <c r="J166" i="27"/>
  <c r="L166" i="27"/>
  <c r="H166" i="27"/>
  <c r="F166" i="27"/>
  <c r="L150" i="27"/>
  <c r="J150" i="27"/>
  <c r="H150" i="27"/>
  <c r="F150" i="27"/>
  <c r="H140" i="27"/>
  <c r="H127" i="27"/>
  <c r="F106" i="27"/>
  <c r="F98" i="27"/>
  <c r="F94" i="27"/>
  <c r="J303" i="27"/>
  <c r="L303" i="27"/>
  <c r="H303" i="27"/>
  <c r="F303" i="27"/>
  <c r="H297" i="27"/>
  <c r="J297" i="27"/>
  <c r="L297" i="27"/>
  <c r="F297" i="27"/>
  <c r="H287" i="27"/>
  <c r="J287" i="27"/>
  <c r="L287" i="27"/>
  <c r="F287" i="27"/>
  <c r="H284" i="27"/>
  <c r="J284" i="27"/>
  <c r="L284" i="27"/>
  <c r="F284" i="27"/>
  <c r="J281" i="27"/>
  <c r="L281" i="27"/>
  <c r="H281" i="27"/>
  <c r="F281" i="27"/>
  <c r="H273" i="27"/>
  <c r="J273" i="27"/>
  <c r="L273" i="27"/>
  <c r="F273" i="27"/>
  <c r="J266" i="27"/>
  <c r="L266" i="27"/>
  <c r="H266" i="27"/>
  <c r="F266" i="27"/>
  <c r="L262" i="27"/>
  <c r="J262" i="27"/>
  <c r="H262" i="27"/>
  <c r="F262" i="27"/>
  <c r="H258" i="27"/>
  <c r="L258" i="27"/>
  <c r="J258" i="27"/>
  <c r="F258" i="27"/>
  <c r="H254" i="27"/>
  <c r="J254" i="27"/>
  <c r="L254" i="27"/>
  <c r="F254" i="27"/>
  <c r="J249" i="27"/>
  <c r="L249" i="27"/>
  <c r="H249" i="27"/>
  <c r="F249" i="27"/>
  <c r="L246" i="27"/>
  <c r="F246" i="27"/>
  <c r="H246" i="27"/>
  <c r="J246" i="27"/>
  <c r="F242" i="27"/>
  <c r="H242" i="27"/>
  <c r="J242" i="27"/>
  <c r="L242" i="27"/>
  <c r="J238" i="27"/>
  <c r="L238" i="27"/>
  <c r="H238" i="27"/>
  <c r="F238" i="27"/>
  <c r="L236" i="27"/>
  <c r="H236" i="27"/>
  <c r="J236" i="27"/>
  <c r="F236" i="27"/>
  <c r="H232" i="27"/>
  <c r="J232" i="27"/>
  <c r="L232" i="27"/>
  <c r="F232" i="27"/>
  <c r="H228" i="27"/>
  <c r="J228" i="27"/>
  <c r="L228" i="27"/>
  <c r="F228" i="27"/>
  <c r="H224" i="27"/>
  <c r="J224" i="27"/>
  <c r="L224" i="27"/>
  <c r="F224" i="27"/>
  <c r="H220" i="27"/>
  <c r="J220" i="27"/>
  <c r="L220" i="27"/>
  <c r="F220" i="27"/>
  <c r="H216" i="27"/>
  <c r="J216" i="27"/>
  <c r="L216" i="27"/>
  <c r="F216" i="27"/>
  <c r="L213" i="27"/>
  <c r="H213" i="27"/>
  <c r="J213" i="27"/>
  <c r="F213" i="27"/>
  <c r="L209" i="27"/>
  <c r="H209" i="27"/>
  <c r="J209" i="27"/>
  <c r="F209" i="27"/>
  <c r="H205" i="27"/>
  <c r="J205" i="27"/>
  <c r="L205" i="27"/>
  <c r="F205" i="27"/>
  <c r="H201" i="27"/>
  <c r="J201" i="27"/>
  <c r="L201" i="27"/>
  <c r="F201" i="27"/>
  <c r="H365" i="27"/>
  <c r="J365" i="27"/>
  <c r="L365" i="27"/>
  <c r="F365" i="27"/>
  <c r="J359" i="27"/>
  <c r="L359" i="27"/>
  <c r="H359" i="27"/>
  <c r="F359" i="27"/>
  <c r="J357" i="27"/>
  <c r="L357" i="27"/>
  <c r="F357" i="27"/>
  <c r="H357" i="27"/>
  <c r="L355" i="27"/>
  <c r="J355" i="27"/>
  <c r="H355" i="27"/>
  <c r="F355" i="27"/>
  <c r="L351" i="27"/>
  <c r="F351" i="27"/>
  <c r="H351" i="27"/>
  <c r="J351" i="27"/>
  <c r="H349" i="27"/>
  <c r="L349" i="27"/>
  <c r="J349" i="27"/>
  <c r="F349" i="27"/>
  <c r="J346" i="27"/>
  <c r="L346" i="27"/>
  <c r="F346" i="27"/>
  <c r="H346" i="27"/>
  <c r="L344" i="27"/>
  <c r="F344" i="27"/>
  <c r="H344" i="27"/>
  <c r="J344" i="27"/>
  <c r="H342" i="27"/>
  <c r="J342" i="27"/>
  <c r="L342" i="27"/>
  <c r="F342" i="27"/>
  <c r="H340" i="27"/>
  <c r="J340" i="27"/>
  <c r="L340" i="27"/>
  <c r="F340" i="27"/>
  <c r="H337" i="27"/>
  <c r="J337" i="27"/>
  <c r="L337" i="27"/>
  <c r="F337" i="27"/>
  <c r="L333" i="27"/>
  <c r="H333" i="27"/>
  <c r="J333" i="27"/>
  <c r="F333" i="27"/>
  <c r="H331" i="27"/>
  <c r="J331" i="27"/>
  <c r="L331" i="27"/>
  <c r="F331" i="27"/>
  <c r="F330" i="27"/>
  <c r="H330" i="27"/>
  <c r="J330" i="27"/>
  <c r="L330" i="27"/>
  <c r="H329" i="27"/>
  <c r="J329" i="27"/>
  <c r="L329" i="27"/>
  <c r="F329" i="27"/>
  <c r="J326" i="27"/>
  <c r="L326" i="27"/>
  <c r="H326" i="27"/>
  <c r="F326" i="27"/>
  <c r="L324" i="27"/>
  <c r="H324" i="27"/>
  <c r="J324" i="27"/>
  <c r="F324" i="27"/>
  <c r="L322" i="27"/>
  <c r="F322" i="27"/>
  <c r="H322" i="27"/>
  <c r="J322" i="27"/>
  <c r="F320" i="27"/>
  <c r="H320" i="27"/>
  <c r="J320" i="27"/>
  <c r="L320" i="27"/>
  <c r="H317" i="27"/>
  <c r="J317" i="27"/>
  <c r="L317" i="27"/>
  <c r="F317" i="27"/>
  <c r="J315" i="27"/>
  <c r="L315" i="27"/>
  <c r="H315" i="27"/>
  <c r="F315" i="27"/>
  <c r="J313" i="27"/>
  <c r="L313" i="27"/>
  <c r="F313" i="27"/>
  <c r="H313" i="27"/>
  <c r="L311" i="27"/>
  <c r="F311" i="27"/>
  <c r="H311" i="27"/>
  <c r="J311" i="27"/>
  <c r="H253" i="27" l="1"/>
  <c r="L253" i="27"/>
  <c r="F253" i="27"/>
  <c r="J253" i="27"/>
  <c r="J157" i="27"/>
  <c r="L157" i="27"/>
  <c r="L171" i="27"/>
  <c r="J171" i="27"/>
  <c r="H171" i="27"/>
  <c r="F171" i="27"/>
  <c r="H157" i="27"/>
  <c r="J354" i="27"/>
  <c r="L354" i="27"/>
  <c r="F354" i="27"/>
  <c r="H354" i="27"/>
  <c r="F157" i="27"/>
  <c r="F235" i="27"/>
  <c r="J235" i="27"/>
  <c r="F271" i="27"/>
  <c r="F83" i="27"/>
  <c r="F162" i="27"/>
  <c r="F185" i="27"/>
  <c r="L364" i="27"/>
  <c r="J124" i="27"/>
  <c r="F148" i="27"/>
  <c r="L271" i="27"/>
  <c r="H83" i="27"/>
  <c r="J162" i="27"/>
  <c r="L185" i="27"/>
  <c r="F364" i="27"/>
  <c r="H124" i="27"/>
  <c r="J148" i="27"/>
  <c r="H235" i="27"/>
  <c r="J271" i="27"/>
  <c r="L83" i="27"/>
  <c r="H162" i="27"/>
  <c r="J185" i="27"/>
  <c r="J364" i="27"/>
  <c r="F124" i="27"/>
  <c r="H148" i="27"/>
  <c r="L235" i="27"/>
  <c r="H271" i="27"/>
  <c r="J83" i="27"/>
  <c r="L162" i="27"/>
  <c r="H185" i="27"/>
  <c r="H364" i="27"/>
  <c r="L124" i="27"/>
  <c r="L148" i="27"/>
  <c r="J369" i="27" l="1"/>
  <c r="L369" i="27"/>
  <c r="F369" i="27"/>
  <c r="H369" i="27"/>
  <c r="H374" i="27" s="1"/>
  <c r="H375" i="27" l="1"/>
  <c r="H373" i="27"/>
  <c r="H372" i="27"/>
  <c r="L373" i="27"/>
  <c r="L374" i="27"/>
  <c r="L375" i="27" s="1"/>
  <c r="L372" i="27"/>
  <c r="J372" i="27"/>
  <c r="J374" i="27"/>
  <c r="J375" i="27" s="1"/>
  <c r="J373" i="27"/>
  <c r="F374" i="27"/>
  <c r="F375" i="27" s="1"/>
  <c r="F373" i="27"/>
  <c r="F372" i="27"/>
  <c r="J376" i="27" l="1"/>
  <c r="J378" i="27" s="1"/>
  <c r="F376" i="27"/>
  <c r="F378" i="27" s="1"/>
  <c r="L376" i="27"/>
  <c r="L378" i="27" s="1"/>
  <c r="H376" i="27"/>
  <c r="H378" i="27" s="1"/>
</calcChain>
</file>

<file path=xl/sharedStrings.xml><?xml version="1.0" encoding="utf-8"?>
<sst xmlns="http://schemas.openxmlformats.org/spreadsheetml/2006/main" count="937" uniqueCount="617">
  <si>
    <t>ADECUACIÓN FÍSICA DE LOS LABORATORIOS DE MICROBIOLOGÍA Y MICOBACTERIAS DEL INSTITUTO NACIONAL DE SALUD, BOGOTÁ - COLOMBIA.</t>
  </si>
  <si>
    <t>1.2</t>
  </si>
  <si>
    <t>1.1</t>
  </si>
  <si>
    <t>M2</t>
  </si>
  <si>
    <t>1.3</t>
  </si>
  <si>
    <t>1.4</t>
  </si>
  <si>
    <t>1.5</t>
  </si>
  <si>
    <t>1.6</t>
  </si>
  <si>
    <t>1.7</t>
  </si>
  <si>
    <t>1.8</t>
  </si>
  <si>
    <t>1.9</t>
  </si>
  <si>
    <t>1.10</t>
  </si>
  <si>
    <t>1.12</t>
  </si>
  <si>
    <t>1.13</t>
  </si>
  <si>
    <t>1.14</t>
  </si>
  <si>
    <t>1.15</t>
  </si>
  <si>
    <t>1.16</t>
  </si>
  <si>
    <t>1.17</t>
  </si>
  <si>
    <t>Un</t>
  </si>
  <si>
    <t>Ml</t>
  </si>
  <si>
    <t>2.1</t>
  </si>
  <si>
    <t>2.2</t>
  </si>
  <si>
    <t>3.1</t>
  </si>
  <si>
    <t>3.2</t>
  </si>
  <si>
    <t>3.3</t>
  </si>
  <si>
    <t>II</t>
  </si>
  <si>
    <t>4.1</t>
  </si>
  <si>
    <t>4.3</t>
  </si>
  <si>
    <t>5.1</t>
  </si>
  <si>
    <t>5.2</t>
  </si>
  <si>
    <t>6.1</t>
  </si>
  <si>
    <t>6.2</t>
  </si>
  <si>
    <t>6.4</t>
  </si>
  <si>
    <t>6.5</t>
  </si>
  <si>
    <t>6.6</t>
  </si>
  <si>
    <t>PRELIMINARES</t>
  </si>
  <si>
    <t>1.11</t>
  </si>
  <si>
    <t>Desmonte y retiro de ducha sencilla, incluye sellamiento de puntos hidrosanitarios.</t>
  </si>
  <si>
    <t>Desmonte y retiro de lavamanos y accesorios de baño de incrustar.</t>
  </si>
  <si>
    <t>Desmonte y retiro de sanitario, incluye sellamiento de puntos hidrosanitarios.</t>
  </si>
  <si>
    <t>1.18</t>
  </si>
  <si>
    <t>1.19</t>
  </si>
  <si>
    <t>1.20</t>
  </si>
  <si>
    <t>1.21</t>
  </si>
  <si>
    <t>1.22</t>
  </si>
  <si>
    <t>1.23</t>
  </si>
  <si>
    <t>1.24</t>
  </si>
  <si>
    <t>1.25</t>
  </si>
  <si>
    <t>1.26</t>
  </si>
  <si>
    <t>1.27</t>
  </si>
  <si>
    <t>1.28</t>
  </si>
  <si>
    <t>1.29</t>
  </si>
  <si>
    <t>Desmonte y retiro de mobiliario en madera dentro de laboratorios</t>
  </si>
  <si>
    <t>1.30</t>
  </si>
  <si>
    <t>1.31</t>
  </si>
  <si>
    <t>1.32</t>
  </si>
  <si>
    <t>1.33</t>
  </si>
  <si>
    <t>1.34</t>
  </si>
  <si>
    <t>1.35</t>
  </si>
  <si>
    <t>1.36</t>
  </si>
  <si>
    <t>1.37</t>
  </si>
  <si>
    <t>1.38</t>
  </si>
  <si>
    <t>Desmonte y retiro de puerta de madera doble de 1.40 m x 2.20 m de altura, incluye retiro de marcos , resanes y acabados de filos.</t>
  </si>
  <si>
    <t>1.39</t>
  </si>
  <si>
    <t>Desmonte y retiro de puerta de madera doble de 1.50 m x 2.20 m de altura, incluye retiro de marcos , resanes y acabados de filos.</t>
  </si>
  <si>
    <t>1.40</t>
  </si>
  <si>
    <t>Desmonte y retiro de puertas de madera de 0.70 m x 2.10 m de altura, incluye retiro de marcos , resanes y acabados de filos.</t>
  </si>
  <si>
    <t>1.41</t>
  </si>
  <si>
    <t>Desmonte y retiro de puertas de madera de 0.90 m x 2.20 m de altura, incluye retiro de marcos , resanes y acabados de filos.</t>
  </si>
  <si>
    <t>1.42</t>
  </si>
  <si>
    <t>Desmonte y retiro de puertas de madera de 1.00 m x 2.20 m de altura, incluye retiro de marcos , resanes y acabados de filos.</t>
  </si>
  <si>
    <t>Desmonte y retiro de puertas de madera de 1.10 m x 2.20 m de altura, incluye retiro de marcos , resanes y acabados de filos.</t>
  </si>
  <si>
    <t>Desmonte y retiro de puerta de madera corrediza de 0.90 m x 2.20 m de altura.</t>
  </si>
  <si>
    <t>Desmonte y retiro de puerta corrediza de madera de 1.00 m x 2.20 m de altura, incluye retiro de marcos , resanes y acabados de filos.</t>
  </si>
  <si>
    <t>ELEMENTOS EN CONCRETO</t>
  </si>
  <si>
    <t>Construcción de viga dintel de 0.15 m x 0.15 m, para reforzamiento de nuevos vanos, en concreto de 3000 PSI, incluye acero de refuerzo figurado 60000 PSI</t>
  </si>
  <si>
    <t>III</t>
  </si>
  <si>
    <t>IV</t>
  </si>
  <si>
    <t>PINTURAS Y PAÑETES</t>
  </si>
  <si>
    <t xml:space="preserve">Pintura en vinilo tipo I a dos manos, color blanco  y/o similares. Calidad certificada (empresa reconocida en el sector de pinturas con más de 15 años de experiencia). </t>
  </si>
  <si>
    <t>4.2</t>
  </si>
  <si>
    <t>Estuco plástico</t>
  </si>
  <si>
    <t>4.4</t>
  </si>
  <si>
    <t>V</t>
  </si>
  <si>
    <t>ENCHAPES MUROS Y PISOS</t>
  </si>
  <si>
    <t>VI</t>
  </si>
  <si>
    <t xml:space="preserve"> ALISTADOS Y PISOS</t>
  </si>
  <si>
    <t xml:space="preserve">Preparación y alistado de piso para recibir enchape y/o revestimiento, incluye limpieza, alistado y nivelación de 2 a 5 cm. </t>
  </si>
  <si>
    <t>VII</t>
  </si>
  <si>
    <t xml:space="preserve"> CIELOS RASOS</t>
  </si>
  <si>
    <t>7.1</t>
  </si>
  <si>
    <t>Cielo raso en drywall de 1/2”, incluye estructura aluminio, masillado, sellado y pintura en vinilo tipo I a dos manos, demás materiales para su correcta instalación.</t>
  </si>
  <si>
    <t>7.2</t>
  </si>
  <si>
    <t>VIII</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</si>
  <si>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</si>
  <si>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</si>
  <si>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</si>
  <si>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</si>
  <si>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</si>
  <si>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</si>
  <si>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</si>
  <si>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</si>
  <si>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</si>
  <si>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</si>
  <si>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</si>
  <si>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</si>
  <si>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</si>
  <si>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</si>
  <si>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</si>
  <si>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</si>
  <si>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</si>
  <si>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</si>
  <si>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</si>
  <si>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</si>
  <si>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</si>
  <si>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</si>
  <si>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</si>
  <si>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</si>
  <si>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</si>
  <si>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</si>
  <si>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</si>
  <si>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</si>
  <si>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</si>
  <si>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</si>
  <si>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</si>
  <si>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</si>
  <si>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</si>
  <si>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</si>
  <si>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</si>
  <si>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</si>
  <si>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</si>
  <si>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</si>
  <si>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Suministro e instalación de espejo con bordes biselados de 4 mm,  flotado</t>
  </si>
  <si>
    <t>IX</t>
  </si>
  <si>
    <t>SUPERFICIES DE TRABAJO</t>
  </si>
  <si>
    <t>9.1</t>
  </si>
  <si>
    <t>9.2</t>
  </si>
  <si>
    <t>9.3</t>
  </si>
  <si>
    <t>9.4</t>
  </si>
  <si>
    <t>9.6</t>
  </si>
  <si>
    <t>9.7</t>
  </si>
  <si>
    <t>9.8</t>
  </si>
  <si>
    <t>9.9</t>
  </si>
  <si>
    <t>9.10</t>
  </si>
  <si>
    <t>9.11</t>
  </si>
  <si>
    <t>9.12</t>
  </si>
  <si>
    <t>9.13</t>
  </si>
  <si>
    <t>9.14</t>
  </si>
  <si>
    <t>9.15</t>
  </si>
  <si>
    <t>9.16</t>
  </si>
  <si>
    <t>9.17</t>
  </si>
  <si>
    <t>9.18</t>
  </si>
  <si>
    <t>9.19</t>
  </si>
  <si>
    <t>9.20</t>
  </si>
  <si>
    <t>9.21</t>
  </si>
  <si>
    <t>9.22</t>
  </si>
  <si>
    <t>9.23</t>
  </si>
  <si>
    <t>X</t>
  </si>
  <si>
    <t>10.1</t>
  </si>
  <si>
    <t>10.2</t>
  </si>
  <si>
    <t>10.3</t>
  </si>
  <si>
    <t>10.4</t>
  </si>
  <si>
    <t>10.5</t>
  </si>
  <si>
    <t>10.6</t>
  </si>
  <si>
    <t>10.7</t>
  </si>
  <si>
    <t>XI</t>
  </si>
  <si>
    <t>TRASLADOS DE EQUIPOS Y MANTENIMIENTO DE MOBILIARIO EXISTENTE</t>
  </si>
  <si>
    <t>Mantenimiento de bases existentes para cabinas, incluye  lijada, base y pintura color blanca.</t>
  </si>
  <si>
    <t>XII</t>
  </si>
  <si>
    <t>APARATOS HIDROSANITARIOS, ACCESORIOS Y EQUIPOS</t>
  </si>
  <si>
    <t>12.1</t>
  </si>
  <si>
    <t>12.2</t>
  </si>
  <si>
    <t>12.3</t>
  </si>
  <si>
    <t>12.4</t>
  </si>
  <si>
    <t>12.5</t>
  </si>
  <si>
    <t>12.6</t>
  </si>
  <si>
    <t>12.7</t>
  </si>
  <si>
    <t>XIII</t>
  </si>
  <si>
    <t>INSTALACIONES HIDROSANITARIAS</t>
  </si>
  <si>
    <t>13.1</t>
  </si>
  <si>
    <t>13.2</t>
  </si>
  <si>
    <t>13.3</t>
  </si>
  <si>
    <t>13.4</t>
  </si>
  <si>
    <t>13.5</t>
  </si>
  <si>
    <t>13.6</t>
  </si>
  <si>
    <t>Puntos sanitarios para pocetas,  sifones de piso y equipos de 2", incluye regatas, resanes y accesorios.</t>
  </si>
  <si>
    <t>13.7</t>
  </si>
  <si>
    <t>13.8</t>
  </si>
  <si>
    <t>13.9</t>
  </si>
  <si>
    <t>XIV</t>
  </si>
  <si>
    <t>14.1</t>
  </si>
  <si>
    <t>Suministro e instalación de salida para tomacorriente doble con polo a tierra doble monofásica 15A 120V, cable # 10 AWG HFFRSL</t>
  </si>
  <si>
    <t>14.2</t>
  </si>
  <si>
    <t>Suministro e instalación de salida para tomacorriente con polo a tierra y falla a tierra para protección personal (GFCI), cable # 10 AWG HFFRSL</t>
  </si>
  <si>
    <t>14.3</t>
  </si>
  <si>
    <t xml:space="preserve">Suministro e instalación de salida para toma corriente uso industrial 30A 220V </t>
  </si>
  <si>
    <t>14.4</t>
  </si>
  <si>
    <t xml:space="preserve">Suministro e instalación de salida para tomacorriente sencilla con polo a tierra 220V 15A, cable # 10 AWG HFFRSL </t>
  </si>
  <si>
    <t>14.5</t>
  </si>
  <si>
    <t>Suministro e instalación de salida para tomacorriente doble con polo a tierra, monofásica 15A, 120V, cable # 12 AWG HFFRSL, con tierra aislada para red regulada.</t>
  </si>
  <si>
    <t>14.6</t>
  </si>
  <si>
    <t>Suministro e instalación de Bandeja Porta Cable tipo malla de 10x5cm.</t>
  </si>
  <si>
    <t>14.7</t>
  </si>
  <si>
    <t>Suministro e instalación de Bandeja Porta Cable tipo malla de 30x8cm</t>
  </si>
  <si>
    <t>14.8</t>
  </si>
  <si>
    <t>14.9</t>
  </si>
  <si>
    <t>14.10</t>
  </si>
  <si>
    <t>14.11</t>
  </si>
  <si>
    <t>14.12</t>
  </si>
  <si>
    <t>14.13</t>
  </si>
  <si>
    <t>14.14</t>
  </si>
  <si>
    <t>14.15</t>
  </si>
  <si>
    <t>Suministro e instalación de Acometida (3x500 +1X500) MCM en cable HFFRLS + 1X 2/0 desnudo</t>
  </si>
  <si>
    <t>14.16</t>
  </si>
  <si>
    <t>Suministro e instalación de tubería EMT 4" con sistema de fijación a techo.</t>
  </si>
  <si>
    <t>14.17</t>
  </si>
  <si>
    <t>Suministro e instalación de caja de inspección metálica de 80x80cm con salida para tubo 6"</t>
  </si>
  <si>
    <t>14.18</t>
  </si>
  <si>
    <t>Suministro e instalación de tablero trifásico de 24 ctos con espacio para totalizador industrial de 3x125A, 2 breaker enchufables 2x30A , 14 breaker enchufables 1x30A.</t>
  </si>
  <si>
    <t>14.19</t>
  </si>
  <si>
    <t>Suministro e instalación de tablero trifásico de 18 ctos con espacio para totalizador industrial de 3x70A, 2 breaker enchufables 2x30A, 11 breaker enchufables 1x30A.</t>
  </si>
  <si>
    <t>14.20</t>
  </si>
  <si>
    <t>Suministro e instalación de tablero trifásico de 12 ctos con espacio para totalizador industrial de 3x40A, 9 breaker enchufables 1x30A.</t>
  </si>
  <si>
    <t>14.21</t>
  </si>
  <si>
    <t>Suministro e instalación de tablero trifásico de 12 ctos con espacio para totalizador industrial de 3x100A, 1 breaker enchufable 3x 70A, 1 breaker enchufable 2x30A.</t>
  </si>
  <si>
    <t>14.22</t>
  </si>
  <si>
    <t>Suministro e instalación de tablero trifásico de 12 ctos con espacio para totalizador industrial de 3x100A, 1 breaker enchufables 3x70A, 1 breaker enchufable 2x40A, 1 breaker enchufable 1x30A.</t>
  </si>
  <si>
    <t>14.23</t>
  </si>
  <si>
    <t>Suministro e instalación de tablero trifásico de 36 ctos con espacio para totalizador industrial de 3x100A, 4 breaker enchufables 2x30A, 14 breaker enchufables 1x30A, 5 bkeaker enchufables 1x20A.</t>
  </si>
  <si>
    <t>14.24</t>
  </si>
  <si>
    <t>Suministro e instalación de tablero trifásico de 12 ctos con espacio para totalizador industrial de 3x50A, 3 breaker enchufables 1x30A.</t>
  </si>
  <si>
    <t>14.25</t>
  </si>
  <si>
    <t>Suministro e instalación de tablero trifásico industrial con totalizador 3x400A, 2 breaker industriales 3x125A, 2 breaker industriales 3x100A, 2 breaker industriales 3x70A, 1 breaker industrial 3x50A, 1 breaker industrial 3x40A.</t>
  </si>
  <si>
    <t>14.26</t>
  </si>
  <si>
    <t>14.27</t>
  </si>
  <si>
    <t>Suministro e instalación de caja de paso 4x4" EMT.</t>
  </si>
  <si>
    <t>14.28</t>
  </si>
  <si>
    <t>14.29</t>
  </si>
  <si>
    <t>14.30</t>
  </si>
  <si>
    <t>14.31</t>
  </si>
  <si>
    <t>14.32</t>
  </si>
  <si>
    <t>14.33</t>
  </si>
  <si>
    <t>14.34</t>
  </si>
  <si>
    <t>Suministro e instalación de coraza flexible liquidtight de 1".</t>
  </si>
  <si>
    <t>14.35</t>
  </si>
  <si>
    <t>14.36</t>
  </si>
  <si>
    <t>14.37</t>
  </si>
  <si>
    <t>14.38</t>
  </si>
  <si>
    <t>14.39</t>
  </si>
  <si>
    <t>Suministro e instalación de caja de paso tipo intemperie de 215x215x150 mm modelo SB6WJB.</t>
  </si>
  <si>
    <t>14.40</t>
  </si>
  <si>
    <t>14.41</t>
  </si>
  <si>
    <t>Suministro e instalación de cable tipo Soldador (3x4+1x2+1x4 AWG) en coraza americana de 2".</t>
  </si>
  <si>
    <t>14.42</t>
  </si>
  <si>
    <t>Suministro e instalación de tablero trifásico de 18 ctos con espacio para totalizador industrial de 3x50A, 1 breaker enchufables 2x30A, 12 breaker enchufables 1x30A.</t>
  </si>
  <si>
    <t>14.43</t>
  </si>
  <si>
    <t>Suministro e instalación de tablero trifásico de 24 ctos con espacio para totalizador industrial de 3x100A, 2 breaker enchufables 2x30A , 12 breaker enchufables 1x30A, 5 breaker 1X20A, 1 Breaker de 1x40A.</t>
  </si>
  <si>
    <t>14.44</t>
  </si>
  <si>
    <t>Suministro e instalación de tablero trifásico de 12 ctos con espacio para totalizador industrial de 3x150A, 1 breaker de 3x100, 1 breaker de 2x40, 3 breaker enchufables 1x30A.</t>
  </si>
  <si>
    <t>14.45</t>
  </si>
  <si>
    <t>Suministro e instalación de tablero trifásico industrial con totalizador 3x400A, 1 breaker industriales 3x150A, 2 breaker industriales 3x100A, 4 breaker industriales 3x50A, 1 breaker industrial 3x70A</t>
  </si>
  <si>
    <t>14.46</t>
  </si>
  <si>
    <t>Suministro e instalación de Totalizador de industrial de 400A</t>
  </si>
  <si>
    <t>14.47</t>
  </si>
  <si>
    <t>Suministro e instalación de Caja para Totalizador de 400A</t>
  </si>
  <si>
    <t>14.48</t>
  </si>
  <si>
    <t>Desmontaje de Acometida calibre (3x4/0 +4/0)</t>
  </si>
  <si>
    <t>Suministro e instalación de Toma Industrial 120V 40A</t>
  </si>
  <si>
    <t xml:space="preserve">Suministro e instalación de Acometida (3x2/0+2/0+2) Awg </t>
  </si>
  <si>
    <t>Suministro e instalación de caja de inspección metálica de 100x100x40cm tipo Intemperie cm con salida para tubo 4"</t>
  </si>
  <si>
    <t>Gl</t>
  </si>
  <si>
    <t>XV</t>
  </si>
  <si>
    <t>15.1</t>
  </si>
  <si>
    <t>15.2</t>
  </si>
  <si>
    <t>Suministro e instalación de luminaria 60x60 panel LED 48w</t>
  </si>
  <si>
    <t>15.3</t>
  </si>
  <si>
    <t>15.4</t>
  </si>
  <si>
    <t>15.5</t>
  </si>
  <si>
    <t>15.6</t>
  </si>
  <si>
    <t>15.7</t>
  </si>
  <si>
    <t>15.8</t>
  </si>
  <si>
    <t>15.9</t>
  </si>
  <si>
    <t>Suministro e instalación de Luminaria de emergencia fija. 120/277V. 2x5W. 6V.</t>
  </si>
  <si>
    <t>15.10</t>
  </si>
  <si>
    <t>Suministro e instalación de Luminaria de emergencia (aviso de salida)</t>
  </si>
  <si>
    <t>15.11</t>
  </si>
  <si>
    <t>Suministro e instalación de luminaria tipo aplique con bombilla roja</t>
  </si>
  <si>
    <t>15.12</t>
  </si>
  <si>
    <t>15.13</t>
  </si>
  <si>
    <t>Suministro e instalación de interruptor sencillo</t>
  </si>
  <si>
    <t>15.14</t>
  </si>
  <si>
    <t>Suministro e instalación de interruptor doble</t>
  </si>
  <si>
    <t>15.15</t>
  </si>
  <si>
    <t>Suministro e instalación de interruptor sencillo conmutable</t>
  </si>
  <si>
    <t>15.16</t>
  </si>
  <si>
    <t>Suministro e instalación de salida para sensor 360° (incluye sensor), en tubería EMT 3/4 ".</t>
  </si>
  <si>
    <t>Suministro e instalación de salida para luminaria de emergencia en pared o techo, en tubería EMT de 3/4".</t>
  </si>
  <si>
    <t>XVI</t>
  </si>
  <si>
    <t>INSTALACIONES DE VOZ Y DATOS</t>
  </si>
  <si>
    <t>16.1</t>
  </si>
  <si>
    <t>Salida de datos sencilla (incluye jack cat 6A, caja doble fondo, marquillado y face plate sencillo)</t>
  </si>
  <si>
    <t>16.2</t>
  </si>
  <si>
    <t>16.3</t>
  </si>
  <si>
    <t>16.4</t>
  </si>
  <si>
    <t>16.5</t>
  </si>
  <si>
    <t>16.6</t>
  </si>
  <si>
    <t>16.7</t>
  </si>
  <si>
    <t>Bandeja tipo ducto cerrado 20x8 blanco electrostático</t>
  </si>
  <si>
    <t>16.8</t>
  </si>
  <si>
    <t>Tubería 3/4' EMT galvanizada + accesorios de conexión y anclaje</t>
  </si>
  <si>
    <t>16.9</t>
  </si>
  <si>
    <t>Tubería 1' EMT galvanizada + accesorios de conexión y anclaje</t>
  </si>
  <si>
    <t>16.10</t>
  </si>
  <si>
    <t>Patch Cord de fibra OM4 6 hilos 6 metros</t>
  </si>
  <si>
    <t>16.11</t>
  </si>
  <si>
    <t>16.12</t>
  </si>
  <si>
    <t>Organizador horizontal</t>
  </si>
  <si>
    <t>16.13</t>
  </si>
  <si>
    <t>16.14</t>
  </si>
  <si>
    <t>16.15</t>
  </si>
  <si>
    <t>16.16</t>
  </si>
  <si>
    <t>Bandeja de fibra óptica</t>
  </si>
  <si>
    <t>XVII</t>
  </si>
  <si>
    <t>XVIII</t>
  </si>
  <si>
    <t>XIX</t>
  </si>
  <si>
    <t>DUCTOS</t>
  </si>
  <si>
    <t xml:space="preserve">Ductos circular lámina galvanizada calibre 24. Incluye bridas, soportes, anclajes, empaques, tornillos, etc. </t>
  </si>
  <si>
    <t xml:space="preserve">Ductos rectangulares TDC lámina galvanizada calibre 24. Incluye soportes, anclajes, empaques, tornillos, etc. </t>
  </si>
  <si>
    <t>DIFUSORES Y REJILLAS</t>
  </si>
  <si>
    <t>Difusores de techo 4v cd 10"x10" aluminio anodizado pintado blanco</t>
  </si>
  <si>
    <t>Difusores de techo 4v cd 8"x8" aluminio anodizado pintado blanco</t>
  </si>
  <si>
    <t>Rejilla de retorno de techo tipo cubos cd  8"x8" aluminio anodizado pintado blanco</t>
  </si>
  <si>
    <t>Extractor centrifugo aletas adelante 1000 CFM. 3" CA</t>
  </si>
  <si>
    <t>Extractor centrifugo aletas adelante 1200 CFM. 3" CA</t>
  </si>
  <si>
    <t>Extractor centrifugo aletas adelante 250 CFM. 3" CA</t>
  </si>
  <si>
    <t>Extractor centrifugo aletas adelante 300 CFM. 3" CA</t>
  </si>
  <si>
    <t>Extractor centrifugo aletas adelante 350 CFM. 3" CA</t>
  </si>
  <si>
    <t>Extractor centrifugo aletas adelante 400 CFM. 3" CA</t>
  </si>
  <si>
    <t>Extractor centrifugo aletas adelante 450 CFM. 3" CA</t>
  </si>
  <si>
    <t>Extractor centrifugo aletas adelante 500 CFM. 2" CA</t>
  </si>
  <si>
    <t>Extractor centrifugo aletas adelante 500 CFM. 3" CA</t>
  </si>
  <si>
    <t>Extractor centrifugo aletas adelante 600 CFM. 2" CA</t>
  </si>
  <si>
    <t>Extractor centrifugo aletas adelante 600 CFM. 3" CA</t>
  </si>
  <si>
    <t>Banco De Filtrado Hermético 24x12x50</t>
  </si>
  <si>
    <t>Banco de filtrado hermético 24x24x50</t>
  </si>
  <si>
    <t>Diferencial de presión .05-0-.2</t>
  </si>
  <si>
    <t>Filtro HEPA 24x12x3 99.99%</t>
  </si>
  <si>
    <t>Filtro HEPA 24x24x3 99.99%</t>
  </si>
  <si>
    <t>Reducción en lámina galvanizada calibre 24</t>
  </si>
  <si>
    <t>Transición en lámina galvanizada calibre 24</t>
  </si>
  <si>
    <t>Ventilador centrifugo 200 CFM 2" CA.</t>
  </si>
  <si>
    <t>Ventilador centrifugo 300 CFM 2" CA.</t>
  </si>
  <si>
    <t>Ventilador centrifugo 500 CFM 2" CA.</t>
  </si>
  <si>
    <t>Ventilador centrifugo 600 CFM 2" CA.</t>
  </si>
  <si>
    <t>Ventilador centrifugo 800 CFM 2" CA.</t>
  </si>
  <si>
    <t>BANCO DE FILTRADO SUMINISTRO VS</t>
  </si>
  <si>
    <t>Banco de filtrado hermético 24x12x50</t>
  </si>
  <si>
    <t>Banco de filtrado hermético 24x48x50</t>
  </si>
  <si>
    <t>Cofre metálico 180x100x40/ totalizador trifásico. Sistema de arrancador 21 motores/interruptor automático tripolar/ pulsador doble de arranque y parada para cada motor con piloto/barrajes neutro y tierra/canaleta ranurada/conductores eléctricos normalizados/digital panel meter(panel de monitoreo de tensión LCD)</t>
  </si>
  <si>
    <t>Cofre metálico 180x100x40/ totalizador trifásico. Sistema de arrancador 15 motores/interruptor automático tripolar/ pulsador doble de arranque y parada para cada motor con piloto/barrajes neutro y tierra/canaleta ranurada/conductores eléctricos normalizados/digital panel meter(panel de monitoreo de tensión LCD)</t>
  </si>
  <si>
    <t>CUARTOS FRIOS</t>
  </si>
  <si>
    <t>Suministro e instalación de sistema de refrigeración  y evaporación para puesta en funcionamiento de cuarto frio de 3.50 m2 de área, incluye accesorios y elementos para su correcta instalación y funcionamiento, desmonte de elementos en desusos si se requiere.</t>
  </si>
  <si>
    <t>Desmonte de sistema de refrigeración  y evaporación del actual cuarto frio. Montaje y puesta en funcionamiento en nueva ubicación de cuarto frio, incluye accesorios y elementos para su correcta instalación y funcionamiento, desmonte de elementos en desusos si se requiere.</t>
  </si>
  <si>
    <t>EQUIPOS DE AIRE ACONDICIONADO</t>
  </si>
  <si>
    <t>Desinstalación técnica de aire acondicionado</t>
  </si>
  <si>
    <t>Traslado y montaje aire acondicionado de 24000 BTU</t>
  </si>
  <si>
    <t>Traslado y montaje aire acondicionado de 18000 BTU</t>
  </si>
  <si>
    <t>Kit de tuberías</t>
  </si>
  <si>
    <t xml:space="preserve">Kit de montaje </t>
  </si>
  <si>
    <t>Montaje de ventiladores y extractores.</t>
  </si>
  <si>
    <t>Montaje, conexiones eléctricas, equipos ventilación.</t>
  </si>
  <si>
    <t>Montaje, tableros eléctricos.</t>
  </si>
  <si>
    <t>Revisión y replanteo de diseño de sistema HVAC al inicio de obra.</t>
  </si>
  <si>
    <t>INSTALACIONES DE REDES ESPECIALES DE GASES</t>
  </si>
  <si>
    <t>ASEOS Y VARIOS</t>
  </si>
  <si>
    <t>Aseo general durante toda la obra y al final, incluye cargue de escombros y sobrantes, retiro y disposición final</t>
  </si>
  <si>
    <t>TOTAL COSTOS DIRECTOS</t>
  </si>
  <si>
    <t>ADMINISTRACIÓN</t>
  </si>
  <si>
    <t>IMPREVISTOS</t>
  </si>
  <si>
    <t>UTILIDADES</t>
  </si>
  <si>
    <t>IVA SOBRE UTILIDADES</t>
  </si>
  <si>
    <t>TOTAL COSTOS INDIRECTOS</t>
  </si>
  <si>
    <t>TOTAL OBRAS LABORATORIOS</t>
  </si>
  <si>
    <t>I</t>
  </si>
  <si>
    <t xml:space="preserve">CUADRO ESTIMADO DE ACTIVIDADES Y CANTIDADES DE OBRA </t>
  </si>
  <si>
    <t>PRESUPUESTO CONSOLIDADO</t>
  </si>
  <si>
    <t>LABORATORIO MICOBACTERIAS</t>
  </si>
  <si>
    <t>LABORATORIO MICROBIOLOGÍA P1</t>
  </si>
  <si>
    <t>LABORATORIO MICROBIOLOGÍA P2</t>
  </si>
  <si>
    <t xml:space="preserve">ITEM </t>
  </si>
  <si>
    <t>UNIDAD</t>
  </si>
  <si>
    <t>CANT.</t>
  </si>
  <si>
    <t>VALOR PARCIAL</t>
  </si>
  <si>
    <t>MBAC</t>
  </si>
  <si>
    <t>MB P1</t>
  </si>
  <si>
    <t>MB P2</t>
  </si>
  <si>
    <t>COSTOS INDIRECTOS</t>
  </si>
  <si>
    <t xml:space="preserve">DESCRIPCIÓN </t>
  </si>
  <si>
    <t>Retiros de muros de mampostería e= 0.12 y 0.15 m,  para aperturas de vanos. Incluye resanes remates y acabados de nuevos filos.</t>
  </si>
  <si>
    <t>Retiros de muros de Superboard  e= 0.10 y 0.12 m y vidrios con marcos metálicos, Incluye resanes, remates y acabados de nuevos filos.</t>
  </si>
  <si>
    <t>Retiro de poceta lavatraperos en mampostería, una de 0.60 x 0.70 de fondo x 0.60 de alto y otra de 0.50 x 0.60 de fondo x 0.60 de alto, incluye sellamiento de puntos hidrosanitarios.</t>
  </si>
  <si>
    <t>Retiro de poceta lavatraperos en mampostería, una de 0.50 x 1.00 de fondo x 0.30 de alto y otra de  0.80 x 1.00 de fondo x 0.60 de alto , incluye sellamiento de puntos hidrosanitarios.</t>
  </si>
  <si>
    <t>Retiro de enchape en muros en las siguientes áreas:
Micobacterias: Actual cuarto PAPR
Microbiología P1: Actual cuarto de aseo.
Microbiología P2: Actual cuarto de neveras , bromuro, cuarto de lavado, cuarto oscuro y baño.</t>
  </si>
  <si>
    <t>Retiro de pintura epóxica en piso, incluye lavado con acido.</t>
  </si>
  <si>
    <t>Desmonte y retiro de piso en Cerámica de 20x20 y/o granito pulido.</t>
  </si>
  <si>
    <t>Desmonte y retiro de pocetas en acero inoxidable, Incluye sellamiento de puntos hidrosanitarios</t>
  </si>
  <si>
    <t>Desmonte y retiro de grifería en pocetas actuales.</t>
  </si>
  <si>
    <t>Desmonte y retiro de tubería a la vista, existente en desuso, incluye tapas de sellamiento total</t>
  </si>
  <si>
    <t>Desmonte y retiro canaletas e instalaciones eléctricas en desuso.</t>
  </si>
  <si>
    <t>Desmonte y retiro de lámparas fluorescentes existentes de sobreponer tipo 2x32w .</t>
  </si>
  <si>
    <t>Desmonte y retiro de ductería galvanizada de sistema de ventilación a la vista, en desuso, entre 12" a 24".</t>
  </si>
  <si>
    <t>Desmonte y retiro de divisiones en madera y vidrio, incluye perfilaría y puertas corredizas.</t>
  </si>
  <si>
    <t>Desmonte y retiro de paneles divisorios piso techos de oficina, incluye perfilaría metálica, puertas y vidrios.</t>
  </si>
  <si>
    <t>Desmonte y retiro de mobiliario en metálico bajo superficies de mesones en granato, para reubicación en nuevas áreas</t>
  </si>
  <si>
    <t>Desmonte y retiro de puerta metálica de 0.70 m x 2.20 m de altura, incluye retiro de marcos , resanes y acabados de filos.</t>
  </si>
  <si>
    <t>Desmonte y retiro de puerta marco metálico y vidrios de 1.10 m x 2.10 m de altura, incluye retiro de marcos , resanes y acabados de filos.</t>
  </si>
  <si>
    <t>Desmonte y retiro de puerta marco metálico y vidrios de 1.40 m x 2.10 m de altura, incluye retiro de marcos , resanes y acabados de filos.</t>
  </si>
  <si>
    <t>Desmonte y retiro de puerta marco metálico y vidrios de 1.75 m x 2.10 m de altura, incluye retiro de marcos , resanes y acabados de filos.</t>
  </si>
  <si>
    <t>MUROS LIVIANOS Y MAMPOSTERÍA</t>
  </si>
  <si>
    <t>Muros divisorios en Superboard e=0.12cm, doble cara, Incluye estructura portante, suministro e instalación laminas Superboard de espesor 8mm, masillado, sellado y pintura en vinilo tipo I a dos manos, remates lineales (filos y dilataciones) y todos los demás elementos necesarios para su correcta instalación y funcionamiento.</t>
  </si>
  <si>
    <t>Pañete liso impermeabilizado 1:3 de 1 cm de espesor, incluye remates lineales, filos y dilataciones, para áreas donde se retira enchape y muros en mampostería nuevos.</t>
  </si>
  <si>
    <t>Media caña en PVC para cielos rasos.</t>
  </si>
  <si>
    <t xml:space="preserve"> CARPINTERÍA METÁLICA Y VIDRIOS</t>
  </si>
  <si>
    <t>Suministro e instalación de divisiones piso techo en vidrio incoloro templado de 10 mm, incluye anclajes en acero inoxidable, perfiles y demás accesorios para su correcta instalación.</t>
  </si>
  <si>
    <t>Suministro e instalación de película Frosters semblanteado para divisiones piso techo en vidrio</t>
  </si>
  <si>
    <t>División de ducha en vidrio templado 6 mm Y aluminio natural con perfiles T103 pisa vidrio álamo, canal 3x1, con puerta de 0.50 x 1.80 m</t>
  </si>
  <si>
    <t>POCETAS, GRIFERÍAS Y ACCESORIOS</t>
  </si>
  <si>
    <t>Suministro e instalación pass Through en acero inoxidable 304 de 0.60 x 0.50 de fondo x 0.50 de alto, con sistema de enclavamiento mecánico que garantice abrir una sola puerta a la vez y descontaminación por luz UV.</t>
  </si>
  <si>
    <t>Juego de accesorios de incrustar cromados, para baño de vestier sucio, incluye toallero, jabonera y percha simple</t>
  </si>
  <si>
    <t>Suministro e instalación poceta lavatraperos en acero inoxidable cal 18 A304 de 0.60 x 0.60 de fondo x 0.70 de alto, incluye grifería, conexiones hidrosanitarias y demás accesorios para su correcto funcionamiento.</t>
  </si>
  <si>
    <t>Suministro e instalación de ducha de emergencia en acero inoxidable, incluye puntos hidráulicos de 1/2", puntos sanitarios de 2", regatas, resanes, tendidos de tuberías, accesorios y demás elementos para su correcto funcionamiento.</t>
  </si>
  <si>
    <t>Punto hidráulico de agua caliente de 1/2", incluye  regatas, resanes y accesorios.</t>
  </si>
  <si>
    <t>Tubería CPVC de 1/2" para red agua caliente, incluye tendido de tuberías, regatas, resanes y accesorios.</t>
  </si>
  <si>
    <t>Punto hidráulico de 1/2", incluye tendido de tuberías PVC-P de 1/2", regatas, resanes y accesorios.</t>
  </si>
  <si>
    <t>Puntos sanitarios para desagües de aires acondicionados de 1/2", regatas, resanes y accesorios.</t>
  </si>
  <si>
    <t>Tubería PVC-P de 1/2" para red de agua potable y desagües aires acondicionados, incluye tendido de tuberías, regatas, resanes y accesorios.</t>
  </si>
  <si>
    <t>Tubería PVC-S de 2" para red sanitaria, incluye tendido de tuberías, regatas, resanes y accesorios.</t>
  </si>
  <si>
    <t>Puntos sanitarios para sanitarios de 4", incluye tendido de tuberías PVC-S de 2", regatas, resanes y accesorios.</t>
  </si>
  <si>
    <t>Tubería PVC-S de 4" para red sanitaria, incluye tendido de tuberías, regatas, resanes y accesorios.</t>
  </si>
  <si>
    <t>INSTALACIONES ELÉCTRICAS: TABLEROS Y TOMAS</t>
  </si>
  <si>
    <t>Suministro e instalación de Canaleta metálica de 12x5 cm con división, para cableado eléctrico y de datos, con pintura electrostática, con accesorios para canaleta y accesorios de fijación.</t>
  </si>
  <si>
    <t>Suministro e instalación de Acometida 3x12 AWG cable tipo HFFRLS en ductería 3/4" EMT</t>
  </si>
  <si>
    <t>Suministro e instalación de Acometida 3x10 AWG cable tipo HFFRLS en ductería 3/4" EMT</t>
  </si>
  <si>
    <t>Suministro e instalación de Acometida 3x1/0 + 1x1/0 + 2 cable tipo HFFRLS en ductería 3" EMT</t>
  </si>
  <si>
    <t>Suministro e instalación de Acometida 3x8 +1x8 +1x8 AWG cable tipo HFFRLS en ductería 3/4" EMT</t>
  </si>
  <si>
    <t>Suministro e instalación de Acometida 3x4+1x4+1x6 AWG cable tipo HFFRLS en ductería 2" EMT</t>
  </si>
  <si>
    <t>Suministro e instalación de Acometida 3x2+1x2+1x2 AWG cable tipo HFFRLS en ductería 2" EMT</t>
  </si>
  <si>
    <t>Suministro e instalación de una UPS trifásica de 10 kVA, fp 0,8 o superior, 10 min autonomía a plena carga.</t>
  </si>
  <si>
    <t>Suministro e instalación de caja de paso de 40x40cm metálica con salida para ductería 2".</t>
  </si>
  <si>
    <t>Suministro e instalación de tubería IMC de 2" con sistema fijación techo y pared.</t>
  </si>
  <si>
    <t>Suministro e instalación de conduleta intemperie tipo LR, nema 4, salida tubería 2".</t>
  </si>
  <si>
    <t>Suministro e instalación de conduleta intemperie tipo ll, nema 4, salida tubería 2".</t>
  </si>
  <si>
    <t>Suministro e instalación de tubería EMT 2" con sistema fijación techo.</t>
  </si>
  <si>
    <t>Suministro e instalación de tablero de bypass manual para UPS de 10kVA. Incluye llave de selección tetrapolar de 60A.</t>
  </si>
  <si>
    <t>Suministro e instalación de tubo IMC de 4" con sistema fijación techo y pared</t>
  </si>
  <si>
    <t>ILUMINACIÓN</t>
  </si>
  <si>
    <t>INSTALACIONES VENTILACIÓN Y EXTRACCIÓN MECÁNICA Y AIRE DE CONFORT</t>
  </si>
  <si>
    <t>DÁMPERS</t>
  </si>
  <si>
    <t xml:space="preserve">Dámper rectangular 10"x4" lámina galvanizada. </t>
  </si>
  <si>
    <t xml:space="preserve">Dámper rectangular 10"x6" lámina galvanizada. </t>
  </si>
  <si>
    <t xml:space="preserve">Dámper rectangular 12"x10" lámina galvanizada. </t>
  </si>
  <si>
    <t xml:space="preserve">Dámper rectangular 12"x6" lámina galvanizada. </t>
  </si>
  <si>
    <t xml:space="preserve">Dámper rectangular 14"x8" lámina galvanizada. </t>
  </si>
  <si>
    <t>Dámper rectangular 16"x12" lámina galvanizada.</t>
  </si>
  <si>
    <t xml:space="preserve">Dámper rectangular 16"x8" lámina galvanizada. </t>
  </si>
  <si>
    <t xml:space="preserve">Dámper rectangular 18"x10" lámina galvanizada. </t>
  </si>
  <si>
    <t xml:space="preserve">Dámper rectangular 20"x12" lámina galvanizada. </t>
  </si>
  <si>
    <t xml:space="preserve">Dámper redondo 8" lámina galvanizada. </t>
  </si>
  <si>
    <t>EXTRACTORES CENTRÍFUGOS EX</t>
  </si>
  <si>
    <t>BANCO DE FILTRADO EXTRACCIÓN EX</t>
  </si>
  <si>
    <t>Pre filtro 24x12x3 65%</t>
  </si>
  <si>
    <t>Pre filtro 24x24x3 65%</t>
  </si>
  <si>
    <t>VENTILADORES CENTRÍFUGOS VS</t>
  </si>
  <si>
    <t>UNIDADES DE VENTILACIÓN UVS</t>
  </si>
  <si>
    <t>Unidad de ventilación 1000 CFM. 2" CA. Variador electrónico de velocidad, con (4) filtros HEPA 99.99% 24x24x3. Y (4) pre filtros 65% (4)24x24x3. Rejilla en toma de aire con malla. Diferencial de presión</t>
  </si>
  <si>
    <t>Unidad de ventilación 1575 CFM. 2" CA. Variador electrónico de velocidad, con (4) filtros HEPA 99.99% 24x24x3. Y (4) pre filtros 65% (4)24x24x3. Rejilla en toma de aire con malla. Diferencial de presión</t>
  </si>
  <si>
    <t>Unidad de ventilación 2500 CFM. 2" CA. Variador electrónico de velocidad, con (4) filtros HEPA 99.99% 24x24x3. Y (4) pre filtros 65% (4)24x24x3. Rejilla en toma de aire con malla. Diferencial de presión</t>
  </si>
  <si>
    <t>TABLEROS ELÉCTRICOS OPERACIÓN Y CONTROL</t>
  </si>
  <si>
    <t>Suministro e instalación aire acondicionado GE con filtro purificador 24000 BTU</t>
  </si>
  <si>
    <t>Suministro e instalación aire acondicionado GE 18000 BTU</t>
  </si>
  <si>
    <t>Suministro e instalación aire acondicionado GE 24000 BTU</t>
  </si>
  <si>
    <t>MONTAJE Y DIRECCIÓN</t>
  </si>
  <si>
    <t>Armario tipo Locker de 16 compartimientos para vestieres de ingresos a área contaminada, en lámina de acero galvanizado o cold rolled calibre 22,  acabado en pintura electroestática blanca. Medidas 1.60 m frente x 0.30 m fondo x 1.80 m alto, incluye cerraduras. Diseño: lockers tipo pass Through, es decir cada compartimiento debe contar con dos puertas para acceder a su interior desde dos espacios independiente, entrepaño interno, cerraduras y llaves.</t>
  </si>
  <si>
    <t>Suministro e instalación de interruptor antibaterial sencillo</t>
  </si>
  <si>
    <t>Suministro e instalación de salida para luminaria en cielo razo, en tubería EMT 3/4".</t>
  </si>
  <si>
    <t>Refuerzos en durmientes de madera de 0.10 x 0.20 m, para muros de Superboard en vanos para puertas y ventanas.</t>
  </si>
  <si>
    <t>8.39</t>
  </si>
  <si>
    <t>Suministro e instalación de unidad de regulación inicial sencilla para CO2 - E Fitok</t>
  </si>
  <si>
    <t xml:space="preserve">Suministro e instalación de unidad de regulación de puesto de trabajo para CO2 - E Fitok </t>
  </si>
  <si>
    <t xml:space="preserve">Suministro e instalación tubing acero inoxidable 316L x 1/4" - E Fitok </t>
  </si>
  <si>
    <t xml:space="preserve">Suministro e instalación unión recta acero inoxidable 1/4" O.D x 1/4" O.D - Fitok </t>
  </si>
  <si>
    <t xml:space="preserve">Suministro e instalación TEE acero inoxidable 1/4" O.D x 1/4" O.D x 1/4" O.D - Fitok </t>
  </si>
  <si>
    <t xml:space="preserve">Transportes y movimientos de equipos </t>
  </si>
  <si>
    <t>Retiro de mesones en concreto  de 0.50 a 0.70 m de fondo, incluye resanes, remates y acabados de nuevos filos. (ver planos demoliciones)</t>
  </si>
  <si>
    <t>Retiro de mesones en acero inoxidable  de 0.60 a 0.70 m de fondo, incluye poceta del mismo material. (ver planos demoliciones)</t>
  </si>
  <si>
    <t>Retiro de mesones en madera y formica de 0.60 m de fondo (ver planos demoliciones)</t>
  </si>
  <si>
    <t>Retiro de enchape existente en piso en actual área PAPR lab micobacterias</t>
  </si>
  <si>
    <t>Suministro e instalación de piso laminado de 8mm, tráfico comercial 32, incluye guarda escobas, accesorios y todo lo necesario para su correcto funcionamiento. Instalación para áreas de oficinas.</t>
  </si>
  <si>
    <t>Suministro e instalación de mesa con características Antivibratorias 1,00 x 0,70 m x 0,90 m de alto, con placa de mármol en granito negro san Gabriel de 5 cm, cauchos amortiguadores con neoprenos
elásticos, estructura metálica de soporte en aleación de acero solida, acabado en pintura
electroestática blanca, incluye transporte especial al sitio de obra por ser un elemento
delicado. (ver ubicación plano de adecuaciones)</t>
  </si>
  <si>
    <t xml:space="preserve">Base estructural tubular cuadrada, con pintura electroestática blanca, para incubadora de 0.80 x 0.70 de fondo x 0.70 de alto, incluye ruedas industriales con frenos de seguridad y precisión. Ubicación área Cultivo celular (ver plano mobiliario) </t>
  </si>
  <si>
    <t xml:space="preserve">Base estructural tubular cuadrada, con pintura electroestática blanca, para cabina de 0.97x 0.78 de fondo, incluye ruedas industriales con frenos de seguridad y precisión.  Ubicación área Ecología cabina ref. 16209 (ver plano mobiliario) </t>
  </si>
  <si>
    <t xml:space="preserve">Base estructural tubular cuadrada, con pintura electroestática blanca, para cabina de 1.05 x 0.75 de fondo, incluye ruedas industriales con frenos de seguridad y precisión. Ubicación área EDA/ETA/ Microaguas cabina nueva (ver plano mobiliario) </t>
  </si>
  <si>
    <t xml:space="preserve">Base estructural tubular cuadrada, con pintura electroestática blanca, para cabina de 1.27 x 0.80 de fondo, incluye ruedas industriales con frenos de seguridad y precisión. Ubicación área EDA/ETA/ Microaguas cabina ref. 16159 (ver plano mobiliario) </t>
  </si>
  <si>
    <t xml:space="preserve">Base estructural tubular cuadrada, con pintura electroestática blanca, para equipo centrifuga ref. 26147 área de equipos de 0.70 x 0.80 de fondo x 0.80 de alto, incluye ruedas industriales con frenos de seguridad y precisión. (ver plano mobiliario) </t>
  </si>
  <si>
    <t xml:space="preserve">Base estructural tubular cuadrada, con pintura electroestática blanca, para equipo Phoenix, área Resistencia de 1.50 x 0.80 de fondo x 0.70 de alto, incluye ruedas industriales con frenos de seguridad y precisión. (ver plano mobiliario) </t>
  </si>
  <si>
    <t>Suministro e instalación de poceta en resina acrílica de 0.40 x 0.40, incluye conexiones,  tubería a la vista y accesorios cromados y demás elementos para su correcta instalación. (ver plano de mesones)</t>
  </si>
  <si>
    <t>Suministro e instalación de poceta en acero inoxidable de 0.35 x 0.35, incluye conexiones y demás accesorios para su correcta instalación. (ver plano de mesones)</t>
  </si>
  <si>
    <t xml:space="preserve">Suministro e instalación de grifería en latón para salida de CO2, con tapón amarillo, según el código de colores  internacional,   incluye elementos y accesorios necesarios para su correcta instalación. </t>
  </si>
  <si>
    <t>Mantenimiento de mobiliario existente desmontado bajo los mesones de granato, de 0.78 m de fondo x 0.85 m de alto, incluye  lijada, base y pintura electroestática color blanca. (ver plano mobiliario)</t>
  </si>
  <si>
    <t>Suministro e instalación de dispensador de rollo de papel y toallas de papel para manos en acero inoxidable, para baños.</t>
  </si>
  <si>
    <t xml:space="preserve">Mantenimiento y limpieza aire acondicionado </t>
  </si>
  <si>
    <t>13.10</t>
  </si>
  <si>
    <t>13.11</t>
  </si>
  <si>
    <t>13.12</t>
  </si>
  <si>
    <t>Rejilla de Piso. Suministro e Instalación</t>
  </si>
  <si>
    <t>7.3</t>
  </si>
  <si>
    <t>Suministro e instalación de Acometida 4x12 AWG cable tipo HFFRLS para acometida de AA</t>
  </si>
  <si>
    <t>Retiro de superficie de piso en concreto del área del actual vestieres y cuartos fríos a desmontar de los laboratorios de micobacterias y microbiología 2° piso y poyo antigua autoclave laboratorio microbiología 1° piso, e = 15 a 20 cm o hasta llegar al nivel del piso del laboratorio, incluye alistado, nivelación de 2 a 5 cm en concreto simple y afinado final para recibir revestimiento.</t>
  </si>
  <si>
    <t>Retiro de poyos en mampostería bajo mesón de 0.60 m de fondo</t>
  </si>
  <si>
    <t>Desmonte y Retiro de superficies de mesones en granato, sobre mobiliario de 0.60 m de fondo, incluye resanes, remates y acabados de nuevos filos. Nota: algunos de estos mobiliarios será reubicado en áreas nuevas (Ver plano Mobiliario y capitulo XI traslado de equipos)</t>
  </si>
  <si>
    <t>Desmonte y retiro de mobiliario en metálico bajo mesón</t>
  </si>
  <si>
    <t>Desmonte y retiro de puertas de cuarto que actualmente funcionan como cuarto fríos y cuartos calientes en los laboratorios de micobacterias y microbiología P2, de 0.90 x 2.00 m, incluye desmonte de hoja y marco, resanes y acabados de filos. (algunas de estas puertas se reutilizaran, ver capitulo VII carpinterías)</t>
  </si>
  <si>
    <t>Cerramiento provisional para aislamiento de áreas a intervenir, construido en lámina de drywall de 1/2”, una cara, incluye estructura aluminio, montaje y desmonte al finalizar trabajos de obra.</t>
  </si>
  <si>
    <t>Construcción de placa en concreto de 10 cm de espesor, para piso para nuevos cuartos fríos, incluye malla electro soldada U-84, plástico negro polietileno, media caña en mortero impermeabilizado y acabado en pintura epóxica, resanes y remates.</t>
  </si>
  <si>
    <t>Muro en mampostería en bloque N° 5 para  área de prep. de reactivos lab Micobacterias para soporte de equipo de aguas Milli Q y muros divisorios lab Microbiología 1° piso</t>
  </si>
  <si>
    <t>Destronque, pulida y brillada de pisos en granito existente, área de lavado y preparación de material en zonas de biocontención.</t>
  </si>
  <si>
    <t>Tableta en granito, incluye destroncada, pulida y brillada, área de lavado y preparación de material en zonas de biocontención.</t>
  </si>
  <si>
    <t>Ventanilla de inspección en cielo raso. Incluye apertura ventanilla de 60*60 en cielo raso, refuerzo en estructura, marco en aluminio con pintura electrostática blanca y tapa en drywall con estuco y pintura de acabado.</t>
  </si>
  <si>
    <t>Mantenimiento de ventaneria actual de laboratorio, Incluye cambio de vidrios rotos, pintura de marcos en esmalte blanco y sellamiento total de la ventana. Ventana V-E en plano de carpinterías.</t>
  </si>
  <si>
    <t>Suministro e instalación de ventana batiente o corrediza para el área de recepción de muestras y baño, incluye marcos metálicos con pintura electroestática blanca, vidrio templado de 10 mm y demás accesorios para su correcto funcionamiento. Ventana V-2 en plano de carpinterías.</t>
  </si>
  <si>
    <t>Suministro e instalación de ventana fija con marco metálico en pintura electroestática blanca, incluye vidrio  templado incoloro de 10 mm. Ventana V-3 en plano de carpinterías.</t>
  </si>
  <si>
    <t>Suministro e instalación de ventana fija de 3.50 m x 1.50 m, con marco metálico en pintura electroestática blanca, para área de esterilización, incluye vidrio  templado incoloro de 10 mm, desmonte de ventana existente, resanes y adecuación de vano. Ventana V-1 en plano de carpinterías.</t>
  </si>
  <si>
    <t>Suministro e instalación de película protectora de vidrios color oscuro filtro UV 30%, incluye retiro de película existente. Este ítem es para ventanas existentes  V-E de fachadas en todos los laboratorios.</t>
  </si>
  <si>
    <t>Mantenimiento de puerta actual de cuartos calientes y cuartos fríos de 0.90 x 2.00 m, incluye desmonte y montaje de hoja y marco, lijada y pintura, cambio de marco si se requiere y demás elementos necesarios para su correcto funcionamiento. Puerta P-E1 en plano de carpinterías.</t>
  </si>
  <si>
    <r>
      <t xml:space="preserve">Suministro e instalación de puerta </t>
    </r>
    <r>
      <rPr>
        <u/>
        <sz val="10"/>
        <color theme="1"/>
        <rFont val="Arial Narrow"/>
        <family val="2"/>
      </rPr>
      <t>de cierre hermético</t>
    </r>
    <r>
      <rPr>
        <sz val="10"/>
        <color theme="1"/>
        <rFont val="Arial Narrow"/>
        <family val="2"/>
      </rPr>
      <t xml:space="preserve">, metálica con pintura electroestática blanca, de 0.80 x 2.00 m, incluye marco y </t>
    </r>
    <r>
      <rPr>
        <u/>
        <sz val="10"/>
        <color theme="1"/>
        <rFont val="Arial Narrow"/>
        <family val="2"/>
      </rPr>
      <t>cerraduras lisas sin ranuras</t>
    </r>
    <r>
      <rPr>
        <sz val="10"/>
        <color theme="1"/>
        <rFont val="Arial Narrow"/>
        <family val="2"/>
      </rPr>
      <t>. Puerta P-1 en plano de carpinterías.</t>
    </r>
  </si>
  <si>
    <r>
      <t xml:space="preserve">Suministro e instalación de puerta hermética  de </t>
    </r>
    <r>
      <rPr>
        <u/>
        <sz val="10"/>
        <color theme="1"/>
        <rFont val="Arial Narrow"/>
        <family val="2"/>
      </rPr>
      <t>cierre hermético</t>
    </r>
    <r>
      <rPr>
        <sz val="10"/>
        <color theme="1"/>
        <rFont val="Arial Narrow"/>
        <family val="2"/>
      </rPr>
      <t xml:space="preserve">, metálica con pintura electroestática blanca, de 0.80 x 2.00 m, incluye marco, </t>
    </r>
    <r>
      <rPr>
        <u/>
        <sz val="10"/>
        <color theme="1"/>
        <rFont val="Arial Narrow"/>
        <family val="2"/>
      </rPr>
      <t>mirilla con vidrio templado de 6 mm</t>
    </r>
    <r>
      <rPr>
        <sz val="10"/>
        <color theme="1"/>
        <rFont val="Arial Narrow"/>
        <family val="2"/>
      </rPr>
      <t xml:space="preserve"> y </t>
    </r>
    <r>
      <rPr>
        <u/>
        <sz val="10"/>
        <color theme="1"/>
        <rFont val="Arial Narrow"/>
        <family val="2"/>
      </rPr>
      <t>cerraduras lisas sin ranuras</t>
    </r>
    <r>
      <rPr>
        <sz val="10"/>
        <color theme="1"/>
        <rFont val="Arial Narrow"/>
        <family val="2"/>
      </rPr>
      <t>. Puerta P-2 en plano de carpinterías.</t>
    </r>
  </si>
  <si>
    <r>
      <t>Suministro e instalación de puerta d</t>
    </r>
    <r>
      <rPr>
        <u/>
        <sz val="10"/>
        <color theme="1"/>
        <rFont val="Arial Narrow"/>
        <family val="2"/>
      </rPr>
      <t>e cierre hermético</t>
    </r>
    <r>
      <rPr>
        <sz val="10"/>
        <color theme="1"/>
        <rFont val="Arial Narrow"/>
        <family val="2"/>
      </rPr>
      <t xml:space="preserve">, metálica con pintura electroestática blanca, de 1.00 x 2.00 m, incluye marco, </t>
    </r>
    <r>
      <rPr>
        <u/>
        <sz val="10"/>
        <color theme="1"/>
        <rFont val="Arial Narrow"/>
        <family val="2"/>
      </rPr>
      <t>mirilla con vidrio templado de 6 mm</t>
    </r>
    <r>
      <rPr>
        <sz val="10"/>
        <color theme="1"/>
        <rFont val="Arial Narrow"/>
        <family val="2"/>
      </rPr>
      <t xml:space="preserve"> y </t>
    </r>
    <r>
      <rPr>
        <u/>
        <sz val="10"/>
        <color theme="1"/>
        <rFont val="Arial Narrow"/>
        <family val="2"/>
      </rPr>
      <t>cerraduras lisas sin ranuras.</t>
    </r>
    <r>
      <rPr>
        <sz val="10"/>
        <color theme="1"/>
        <rFont val="Arial Narrow"/>
        <family val="2"/>
      </rPr>
      <t xml:space="preserve"> Puerta P-3 en plano de carpinterías.</t>
    </r>
  </si>
  <si>
    <r>
      <t xml:space="preserve">Suministro e instalación de puerta de </t>
    </r>
    <r>
      <rPr>
        <u/>
        <sz val="10"/>
        <color theme="1"/>
        <rFont val="Arial Narrow"/>
        <family val="2"/>
      </rPr>
      <t>cierre hermético</t>
    </r>
    <r>
      <rPr>
        <sz val="10"/>
        <color theme="1"/>
        <rFont val="Arial Narrow"/>
        <family val="2"/>
      </rPr>
      <t xml:space="preserve">, metálica con pintura electroestática blanca, de 1.00 x 2.00 m, incluye marco, </t>
    </r>
    <r>
      <rPr>
        <u/>
        <sz val="10"/>
        <color theme="1"/>
        <rFont val="Arial Narrow"/>
        <family val="2"/>
      </rPr>
      <t>mirilla con vidrio templado de 6 mm</t>
    </r>
    <r>
      <rPr>
        <sz val="10"/>
        <color theme="1"/>
        <rFont val="Arial Narrow"/>
        <family val="2"/>
      </rPr>
      <t xml:space="preserve">, sistema de </t>
    </r>
    <r>
      <rPr>
        <u/>
        <sz val="10"/>
        <color theme="1"/>
        <rFont val="Arial Narrow"/>
        <family val="2"/>
      </rPr>
      <t>cerradura con barra antipánico</t>
    </r>
    <r>
      <rPr>
        <sz val="10"/>
        <color theme="1"/>
        <rFont val="Arial Narrow"/>
        <family val="2"/>
      </rPr>
      <t>. Puerta P-4 en plano de carpinterías.</t>
    </r>
  </si>
  <si>
    <r>
      <t xml:space="preserve">Suministro e instalación de puerta doble de </t>
    </r>
    <r>
      <rPr>
        <u/>
        <sz val="10"/>
        <color theme="1"/>
        <rFont val="Arial Narrow"/>
        <family val="2"/>
      </rPr>
      <t>cierre hermético</t>
    </r>
    <r>
      <rPr>
        <sz val="10"/>
        <color theme="1"/>
        <rFont val="Arial Narrow"/>
        <family val="2"/>
      </rPr>
      <t xml:space="preserve">, metálica con pintura electroestática blanca, de 1.40 x 2.00 m, incluye marco, </t>
    </r>
    <r>
      <rPr>
        <u/>
        <sz val="10"/>
        <color theme="1"/>
        <rFont val="Arial Narrow"/>
        <family val="2"/>
      </rPr>
      <t>mirilla con vidrio templado de 6 mm</t>
    </r>
    <r>
      <rPr>
        <sz val="10"/>
        <color theme="1"/>
        <rFont val="Arial Narrow"/>
        <family val="2"/>
      </rPr>
      <t xml:space="preserve">, </t>
    </r>
    <r>
      <rPr>
        <u/>
        <sz val="10"/>
        <color theme="1"/>
        <rFont val="Arial Narrow"/>
        <family val="2"/>
      </rPr>
      <t>sistema de cerradura con barra antipánico.</t>
    </r>
    <r>
      <rPr>
        <sz val="10"/>
        <color theme="1"/>
        <rFont val="Arial Narrow"/>
        <family val="2"/>
      </rPr>
      <t xml:space="preserve"> Puerta P-5 en plano de carpinterías.</t>
    </r>
  </si>
  <si>
    <r>
      <t xml:space="preserve">Suministro e instalación de puerta doble </t>
    </r>
    <r>
      <rPr>
        <u/>
        <sz val="10"/>
        <color theme="1"/>
        <rFont val="Arial Narrow"/>
        <family val="2"/>
      </rPr>
      <t>de cierre hermético</t>
    </r>
    <r>
      <rPr>
        <sz val="10"/>
        <color theme="1"/>
        <rFont val="Arial Narrow"/>
        <family val="2"/>
      </rPr>
      <t xml:space="preserve">,  metálica con pintura electroestática blanca, de 1.50 x 2.00 m, una hoja de 1.00 x 2.00 m y otra de 0.50 x 2.00 m, incluye marco, </t>
    </r>
    <r>
      <rPr>
        <u/>
        <sz val="10"/>
        <color theme="1"/>
        <rFont val="Arial Narrow"/>
        <family val="2"/>
      </rPr>
      <t>mirilla con vidrio templado de 6 mm, sistema de cerradura con barra antipánico.</t>
    </r>
    <r>
      <rPr>
        <sz val="10"/>
        <color theme="1"/>
        <rFont val="Arial Narrow"/>
        <family val="2"/>
      </rPr>
      <t xml:space="preserve"> Puerta P-6 en plano de carpinterías.</t>
    </r>
  </si>
  <si>
    <r>
      <t xml:space="preserve">Suministro e instalación de puerta doble </t>
    </r>
    <r>
      <rPr>
        <u/>
        <sz val="10"/>
        <color theme="1"/>
        <rFont val="Arial Narrow"/>
        <family val="2"/>
      </rPr>
      <t>de cierre hermético</t>
    </r>
    <r>
      <rPr>
        <sz val="10"/>
        <color theme="1"/>
        <rFont val="Arial Narrow"/>
        <family val="2"/>
      </rPr>
      <t xml:space="preserve">,  metálica con pintura electroestática blanca, de 1.75 x 2.00 m, una hoja de 1.00 x 2.00 m y otra de 0.75 x 2.00 m, incluye marco, </t>
    </r>
    <r>
      <rPr>
        <u/>
        <sz val="10"/>
        <color theme="1"/>
        <rFont val="Arial Narrow"/>
        <family val="2"/>
      </rPr>
      <t>mirilla con vidrio templado de 6 mm, sistema de cerradura con barra antipánico</t>
    </r>
    <r>
      <rPr>
        <sz val="10"/>
        <color theme="1"/>
        <rFont val="Arial Narrow"/>
        <family val="2"/>
      </rPr>
      <t>. Puerta P-7 en plano de carpinterías.</t>
    </r>
  </si>
  <si>
    <r>
      <t xml:space="preserve">Suministro e instalación de puerta doble,  metálica con pintura electroestática blanca, de 1.40 x 2.00 m, incluye marco, </t>
    </r>
    <r>
      <rPr>
        <u/>
        <sz val="10"/>
        <color theme="1"/>
        <rFont val="Arial Narrow"/>
        <family val="2"/>
      </rPr>
      <t>mirilla con vidrio templado de 6 mm, sistema de cerradura con barra antipánico</t>
    </r>
    <r>
      <rPr>
        <sz val="10"/>
        <color theme="1"/>
        <rFont val="Arial Narrow"/>
        <family val="2"/>
      </rPr>
      <t>. Puerta P-8 en plano de carpinterías.</t>
    </r>
  </si>
  <si>
    <r>
      <t xml:space="preserve">Suministro e instalación de puerta doble, metálica con pintura electroestática blanca, de 1.50 x 2.00 m, incluye marco, </t>
    </r>
    <r>
      <rPr>
        <u/>
        <sz val="10"/>
        <color theme="1"/>
        <rFont val="Arial Narrow"/>
        <family val="2"/>
      </rPr>
      <t>mirilla con vidrio templado de 6 mm, sistema de cerradura con barra antipánico</t>
    </r>
    <r>
      <rPr>
        <sz val="10"/>
        <color theme="1"/>
        <rFont val="Arial Narrow"/>
        <family val="2"/>
      </rPr>
      <t>. Puerta P-9 en plano de carpinterías.</t>
    </r>
  </si>
  <si>
    <r>
      <t xml:space="preserve">Suministro e instalación de puerta doble, metálica con pintura electroestática blanca, de 1.50 x 2.00 m, una hoja de 1.00 x 2.00 m y otra de 0.50 x 2.00 m, incluye marco, </t>
    </r>
    <r>
      <rPr>
        <u/>
        <sz val="10"/>
        <color theme="1"/>
        <rFont val="Arial Narrow"/>
        <family val="2"/>
      </rPr>
      <t>mirilla con vidrio templado de 6 mm, sistema de cerradura con barra antipánico</t>
    </r>
    <r>
      <rPr>
        <sz val="10"/>
        <color theme="1"/>
        <rFont val="Arial Narrow"/>
        <family val="2"/>
      </rPr>
      <t>. Puerta P-10 en plano de carpinterías.</t>
    </r>
  </si>
  <si>
    <r>
      <t xml:space="preserve">Suministro e instalación de puerta doble,  metálica con pintura electroestática blanca, de 1.75 x 2.00 m, incluye marco, </t>
    </r>
    <r>
      <rPr>
        <u/>
        <sz val="10"/>
        <color theme="1"/>
        <rFont val="Arial Narrow"/>
        <family val="2"/>
      </rPr>
      <t>mirilla con vidrio templado de 6 mm, sistema de cerradura con barra antipánico</t>
    </r>
    <r>
      <rPr>
        <sz val="10"/>
        <color theme="1"/>
        <rFont val="Arial Narrow"/>
        <family val="2"/>
      </rPr>
      <t>.  Puerta P-11 en plano de carpinterías.</t>
    </r>
  </si>
  <si>
    <r>
      <t xml:space="preserve">Suministro e instalación de puerta metálica con pintura electroestática blanca, de 0.60 x 2.00 m, incluye marco, </t>
    </r>
    <r>
      <rPr>
        <u/>
        <sz val="10"/>
        <color theme="1"/>
        <rFont val="Arial Narrow"/>
        <family val="2"/>
      </rPr>
      <t>mirilla con vidrio templado de 6 mm, sistema de cerradura con barra antipánico</t>
    </r>
    <r>
      <rPr>
        <sz val="10"/>
        <color theme="1"/>
        <rFont val="Arial Narrow"/>
        <family val="2"/>
      </rPr>
      <t>. Puerta P-12 en plano de carpinterías.</t>
    </r>
  </si>
  <si>
    <r>
      <t xml:space="preserve">Suministro e instalación de puerta  metálica con pintura electroestática blanca, de 0.75 x 2.00 m, incluye marco, </t>
    </r>
    <r>
      <rPr>
        <u/>
        <sz val="10"/>
        <color theme="1"/>
        <rFont val="Arial Narrow"/>
        <family val="2"/>
      </rPr>
      <t>mirilla con vidrio templado de 6 mm y cerraduras lisas sin ranuras</t>
    </r>
    <r>
      <rPr>
        <sz val="10"/>
        <color theme="1"/>
        <rFont val="Arial Narrow"/>
        <family val="2"/>
      </rPr>
      <t>. Puerta P-13 en plano de carpinterías.</t>
    </r>
  </si>
  <si>
    <r>
      <t xml:space="preserve">Suministro e instalación de puerta  metálica con pintura electroestática blanca, de 0.80 x 2.00 m, incluye marco, </t>
    </r>
    <r>
      <rPr>
        <u/>
        <sz val="10"/>
        <color theme="1"/>
        <rFont val="Arial Narrow"/>
        <family val="2"/>
      </rPr>
      <t>mirilla con vidrio templado de 6 mm y cerraduras lisas sin ranuras</t>
    </r>
    <r>
      <rPr>
        <sz val="10"/>
        <color theme="1"/>
        <rFont val="Arial Narrow"/>
        <family val="2"/>
      </rPr>
      <t>. Puerta P-14 en plano de carpinterías.</t>
    </r>
  </si>
  <si>
    <r>
      <t>Suministro e instalación de puerta  metálica con pintura electroestática blanca de 0.90 x 2.00 m,  incluye marco,</t>
    </r>
    <r>
      <rPr>
        <u/>
        <sz val="10"/>
        <color theme="1"/>
        <rFont val="Arial Narrow"/>
        <family val="2"/>
      </rPr>
      <t xml:space="preserve"> mirilla con vidrio templado de 6 mm y cerraduras lisas sin ranuras</t>
    </r>
    <r>
      <rPr>
        <sz val="10"/>
        <color theme="1"/>
        <rFont val="Arial Narrow"/>
        <family val="2"/>
      </rPr>
      <t>. Puerta P-15 en plano de carpinterías.</t>
    </r>
  </si>
  <si>
    <r>
      <t xml:space="preserve">Suministro e instalación de puerta  metálica con pintura electroestática blanca, de 1.00 x 2.00 m, incluye marco, </t>
    </r>
    <r>
      <rPr>
        <u/>
        <sz val="10"/>
        <color theme="1"/>
        <rFont val="Arial Narrow"/>
        <family val="2"/>
      </rPr>
      <t>mirilla con vidrio templado de 6 mm</t>
    </r>
    <r>
      <rPr>
        <sz val="10"/>
        <color theme="1"/>
        <rFont val="Arial Narrow"/>
        <family val="2"/>
      </rPr>
      <t xml:space="preserve"> </t>
    </r>
    <r>
      <rPr>
        <u/>
        <sz val="10"/>
        <color theme="1"/>
        <rFont val="Arial Narrow"/>
        <family val="2"/>
      </rPr>
      <t>y cerraduras lisas sin ranuras</t>
    </r>
    <r>
      <rPr>
        <sz val="10"/>
        <color theme="1"/>
        <rFont val="Arial Narrow"/>
        <family val="2"/>
      </rPr>
      <t>. Puerta P-16 en plano de carpinterías.</t>
    </r>
  </si>
  <si>
    <r>
      <t xml:space="preserve">Suministro e instalación de puerta  metálica con pintura electroestática blanca, de 1.10 x 2.00 m, incluye marco, </t>
    </r>
    <r>
      <rPr>
        <u/>
        <sz val="10"/>
        <color theme="1"/>
        <rFont val="Arial Narrow"/>
        <family val="2"/>
      </rPr>
      <t>mirilla con vidrio templado de 6 mm y cerraduras lisas sin ranuras</t>
    </r>
    <r>
      <rPr>
        <sz val="10"/>
        <color theme="1"/>
        <rFont val="Arial Narrow"/>
        <family val="2"/>
      </rPr>
      <t>. Puerta P-17 en plano de carpinterías.</t>
    </r>
  </si>
  <si>
    <t>Suministro e instalación de puerta  metálica con pintura electroestática blanca, de 0.60 x 2.00 m, incluye marco,  cerraduras lisas sin ranuras. Puerta P-18 en plano de carpinterías.</t>
  </si>
  <si>
    <t>Suministro e instalación de puerta  metálica con pintura electroestática blanca, de 0.70 x 2.00 m, incluye marco y cerraduras lisas sin ranuras. Puerta P-19 en plano de carpinterías.</t>
  </si>
  <si>
    <t>Suministro e instalación de puerta  metálica con pintura electroestática blanca, de 0.80 x 2.00 m, incluye marco,  cerraduras lisas sin ranuras. Puerta P-20 en plano de carpinterías.</t>
  </si>
  <si>
    <t>Suministro e instalación de puerta metálica con pintura electroestática blanca, de 0.90 x 2.00 m, incluye marco y cerraduras lisas sin ranuras. Puerta P-21 en plano de carpinterías.</t>
  </si>
  <si>
    <t>Suministro e instalación de puerta marcos metálicos con pintura electroestática blanca, y dos paneles de vidrio templado de 10 mm, de 0.80 x 2.00 m, incluye cerraduras y demás elementos para su correcto funcionamiento.  Puerta P-22 en plano de carpinterías.</t>
  </si>
  <si>
    <t>Suministro e instalación de puerta con marco metálico y paneles fijos de vidrio incoloro templado de 10mm  con pintura electroestática blanca, de 1.00 x 2.00 m, incluye cerraduras lisas sin ranuras. Puerta P-23 en plano de carpinterías.</t>
  </si>
  <si>
    <t>Suministro e instalación de puerta marcos metálicos con pintura electroestática blanca, y dos paneles de vidrio templado de 10 mm color blanco coco, opalizado  de 1.10 x 2.00 m, incluye cerraduras y demás elementos para su correcto funcionamiento.  Puerta P-24 en plano de carpinterías.</t>
  </si>
  <si>
    <t>Suministro e instalación de puerta  corrediza con marco metálico y paneles fijos de vidrio incoloro templado de 10mm  con pintura electroestática blanca de 0.90 x 2.00 m, incluye rieles y cerraduras lisas sin ranuras. Puerta P-25 en plano de carpinterías.</t>
  </si>
  <si>
    <t>Suministro e instalación de puerta  corrediza con marco metálico y paneles fijos de vidrio incoloro templado de 10mm  con pintura electroestática blanca, de 1.00 x 2.00 m, incluye rieles y cerraduras lisas sin ranuras. Puerta P-26 en plano de carpinterías.</t>
  </si>
  <si>
    <t>Suministro e instalación de puerta   en vidrio templado de 10 mm, de 0.80 x 2.00 m, incluye anclajes en acero inoxidable, perfiles y demás accesorios para su correcta instalación. Puerta P-27 en plano de carpinterías.</t>
  </si>
  <si>
    <t>Suministro e instalación de puerta   en vidrio templado de 10 mm, de 1.00 x 2.00 m, incluye anclajes en acero inoxidable, perfiles y demás accesorios para su correcta instalación. Puerta P-28 en plano de carpinterías.</t>
  </si>
  <si>
    <t>Suministro e instalación de puerta corrediza  en vidrio templado de 10 mm, de 0.90 x 2.00 m, incluye rieles, cerraduras y anclajes en acero inoxidable, perfiles y demás accesorios para su correcta instalación. Puerta P-29 en plano de carpinterías.</t>
  </si>
  <si>
    <t>Mesón en acero inoxidable AISI SAE 304 Calibre 16 de acabado satinado, de 0.65 de fondo, incluye salpicadero de 10 cm de altura, poceta en el mismo material de 0.40 x 0.45 x 0.20 de fondo, incluye mueble inferior con puertas y entrepaño en el mismo material. (ver plano de mesones)</t>
  </si>
  <si>
    <t>Mesón en acero inoxidable AISI SAE 304 Calibre 16 de acabado satinado, de 0.70 de fondo, incluye salpicadero de 10 cm de altura y mueble inferior con puertas y entrepaño en el mismo material. (ver plano de mesones)</t>
  </si>
  <si>
    <t>Mesón en acero inoxidable  AISI SAE 304 Calibre 16 de acabado satinado, de 0.70 de fondo, incluye salpicadero de 10 cm de altura, poceta con división en el mismo material de 0.60 x 0.45 x 0.40 de fondo, incluye mueble inferior con puertas y entrepaño en el mismo material. (ver plano de mesones)</t>
  </si>
  <si>
    <t>Mesón en acero inoxidable  AISI SAE 304 Calibre 16 de acabado satinado, de 0.70 de fondo, incluye salpicadero de 10 cm de altura, poceta en el mismo material de 0.40 x 0.40 x 0.20 de fondo, incluye estructura de soporte perfil tubular redondo con niveladores. (ver plano de mesones)</t>
  </si>
  <si>
    <t>Mesón en acero inoxidable  AISI SAE 304 Calibre 16 de acabado satinado, de 0.70 de fondo, incluye salpicadero de 10 cm de altura, poceta en el mismo material de 0.60 x 0.45 x 0.20 de fondo, incluye mueble inferior con puertas y entrepaño en el mismo material. (ver plano de mesones)</t>
  </si>
  <si>
    <t>Mesón en acero inoxidable  AISI SAE 304 Calibre 16 de acabado satinado, de 0.85 de fondo, incluye salpicadero de 10 cm de altura, poceta en el mismo material de 0.60 x 0.45 x 0.20 de fondo, incluye estructura de soporte perfil tubular redondo con niveladores. (ver plano de mesones)</t>
  </si>
  <si>
    <t xml:space="preserve">Base estructural tubular cuadrada, con pintura electroestática blanca, dos niveles, para dos incubadoras de 0.90 m de alto, medidas de la base 0.70 x 0.70 de fondo x 1.20 de alto, incluye ruedas industriales con frenos de seguridad y precisión. Ubicación síndromes febriles cabinas ref. 15122 y 10440 (ver plano mobiliario) </t>
  </si>
  <si>
    <t xml:space="preserve">Base estructural tubular cuadrada, con pintura electroestática blanca, dos niveles, para tres incubadoras de 0.90 m de alto, medidas de la base 1.25 x 0.60 de fondo x 1.20 de alto, incluye ruedas industriales con frenos de seguridad y precisión. Ubicación área Micología cabinas ref. 16214, 25173 y 16265 (ver plano mobiliario) </t>
  </si>
  <si>
    <t xml:space="preserve">Base estructural tubular cuadrada, con pintura electroestática blanca, para incubadora de 0.65 x 0.60 de fondo x 0.90 de alto, incluye ruedas industriales con frenos de seguridad y precisión. Ubicación lab Microbiología 1° piso: área de Cultivo tos ferina, cabina ref. 251172 y lab de Microbiología 2° piso: áreas de Miningitidis y MBA/IRA (ver plano mobiliario) </t>
  </si>
  <si>
    <t xml:space="preserve">Base estructural tubular cuadrada, con pintura electroestática blanca, para cabina de 1.28 x 0.65 de fondo, incluye ruedas industriales con frenos de seguridad y precisión. Ubicación área Micología cabina ref. 16257 (ver plano mobiliario) </t>
  </si>
  <si>
    <t>Suministro e instalación grifería cuello de ganso con válvula de accionamiento de pedal, incluye  accesorios cromados y demás elementos para su correcta instalación.</t>
  </si>
  <si>
    <r>
      <t xml:space="preserve">Suministro e instalación de grifería especial de cuello de ganso en acero inoxidable, </t>
    </r>
    <r>
      <rPr>
        <u/>
        <sz val="10"/>
        <color theme="1"/>
        <rFont val="Arial Narrow"/>
        <family val="2"/>
      </rPr>
      <t>tipo manguera</t>
    </r>
    <r>
      <rPr>
        <sz val="10"/>
        <color theme="1"/>
        <rFont val="Arial Narrow"/>
        <family val="2"/>
      </rPr>
      <t>, incluye apertura de orificios y demás elementos y accesorios para su correcta instalación.</t>
    </r>
  </si>
  <si>
    <t>Suministro e instalación grifería cuello de ganso sencilla en acero inoxidable,  incluye apertura de orificios y demás elementos y accesorios para su correcta instalación.</t>
  </si>
  <si>
    <t xml:space="preserve">Suministro e instalación de tapa registro 20*20.   </t>
  </si>
  <si>
    <t>Válvula de corte tipo bola de 1/2. Suministro e instalación</t>
  </si>
  <si>
    <t>Suministro e instalación de luminaria hermética led 2x18W 4000K</t>
  </si>
  <si>
    <t>Certificación de punto de datos categoría 6A</t>
  </si>
  <si>
    <t>Caja de paso 40x40 para intemperie para transición de ducto de comunicaciones</t>
  </si>
  <si>
    <t>Construcción de caseta de almacenamiento para 1 bala de CO2 en la parte exterior del laboratorio de Micobacterias (extremo oriental), incluye adecuación y nivelación de placa en concreto existente  de 1.80m x 1.20m x 0.30 m de espesor; construcción de rampa de concreto de 0.80m de ancho x 1.20 m de largo; cerramiento en malla eslabonada de 2.20 m de altura, estructura de soporte en tubería cuadrada negro 100mm x 100mm x 3,17mm espesor, puerta en malla eslabonada de 0.80 m x 2.20 m de alto y cubierta en teja tipo sándwich.</t>
  </si>
  <si>
    <t>Construcción de caseta de almacenamiento para 5 balas de CO2 y otros gases en la parte exterior trasera a las escaleras de acceso al bloque donde se ubica el laboratorio de Microbiología 2° piso, incluye construcción placa en concreto de 2.00m x 1.20m x 0.15 m de espesor, para piso; construcción de anden en concreto de 0,60m de ancho x 1.50 de largo, para conexión de caseta con anden de circulación principal; cerramiento en malla eslabonada de 2.20 m de altura, estructura de soporte en tubería cuadrada negro 100mm x 100mm x 3,17mm espesor, puerta en malla eslabonada de 0.80 m x 2.20 m de alto y cubierta en teja tipo sándwich.</t>
  </si>
  <si>
    <t>Patch Cord de fibra OM4 6 hilos de 2 metros para conexión en cascada entre switches</t>
  </si>
  <si>
    <t xml:space="preserve">VALOR UNITARIO </t>
  </si>
  <si>
    <t xml:space="preserve">VALOR TOTAL </t>
  </si>
  <si>
    <t xml:space="preserve">Suministro e instalación de piso homogéneo en vinilo tipo rollo dos tonos blanco y azul con textura en granito, calibre 2 mm, de tráfico comercial / industrial. Debe ser resistente a la abrasión y químicos, retardante al fuego, bacteriostático, con durabilidad del color. </t>
  </si>
  <si>
    <t>6.3</t>
  </si>
  <si>
    <t>Media caña prefabricada en caucho PVC de 6 cm de radio, incluye instalación con adhesivo especial doble contacto para pisos.</t>
  </si>
  <si>
    <t>MI</t>
  </si>
  <si>
    <t xml:space="preserve">Pintura epóxica industrial de dos componentes, a dos manos, color blanco y/o similar incluye cielo raso, muro y áreas  donde se requiera. Calidad certificada (empresa reconocida en el sector de pinturas con más de 15 años de experiencia). </t>
  </si>
  <si>
    <t>Suministro e instalación de enchape cerámico en muros, tipo egeo formato 0.30x0.60, o similar, color blanco, incluye remates y todo lo necesario para su correcta instalación. Áreas:
Micobacterias: Baño vestier sucio, nuevo cuarto frio, cuartos de lavado y aseos.
Microbiología P1: Áreas de lavados, bromuro, baños y cuarto de aseo.
Microbiología P2: Áreas de baños, lavados, aguas y cuarto de aseo.</t>
  </si>
  <si>
    <t>Suministro e instalación de piso cerámico, tipo mikonos ARD color blanco, formato 0.33x0.33, o similar, incluye remates y todo lo necesario para su correcta instalación. Áreas:
Micobacterias: Áreas de lavado limpio, baño vestier sucio, cuarto caliente, cuartos de aseo y cuartos frio.
Microbiología P1: Áreas de lavados, bromuro, baños y cuarto de aseo
Microbiología P2: Áreas de baños, cuarto de frio, lavados, aguas y cuarto de aseo.</t>
  </si>
  <si>
    <t>Suministro e instalación de mesones en superficie en resina de poliéster tipo Montelly o similar, blanca de 0.55 de fondo, incluye salpicadero de 10 cm con mediacaña, reengruese de 5,5 cm y estructura metálica de soporte de 1 1/2" x 1 1/2" con pintura electroestática blanca. (ver plano de mesones)</t>
  </si>
  <si>
    <t>Suministro e instalación de mesones en superficie en resina de poliéster tipo Montelly o similar, blanca de 0.70 de fondo, incluye salpicadero de 10 cm con mediacaña, reengruese de 5,5 cm y estructura metálica de soporte de 1 1/2" x 1 1/2" con pintura electroestática blanca. (ver plano de mesones)</t>
  </si>
  <si>
    <t>Suministro e instalación de mesones en superficie en resina acrílica tipo Corian o similar, blanca de 0.65 de fondo,  incluye salpicadero de 10 cm con mediacaña, reengruese de 5,5 cm y estructura metálica de soporte de 1 1/2" x 1 1/2" con pintura electroestática blanca. (ver plano de mesones)</t>
  </si>
  <si>
    <t>Recubrimiento de mesón existente de concreto, en superficie en resina acrílica tipo Corian o similar, blanca de 0.70 de fondo,  incluye salpicadero de 10 cm con mediacaña y reengruese de 5,5 cm. (ver plano de mesones)</t>
  </si>
  <si>
    <t>lavamanos con pedestal tipo Corona o similar, color blanco, incluye grifería lavamanos tipo push.</t>
  </si>
  <si>
    <t>Sanitario  de una pieza tipo Corona o similar, color blanco.</t>
  </si>
  <si>
    <t>Ducha de paso eléctrico , incluye juego de griferías con mezclador para agua caliente y fría.</t>
  </si>
  <si>
    <t>Suministro e instalación de luminaria redonda LED BALEDC-12W-22-4K-NL, o similar a estas.</t>
  </si>
  <si>
    <t>Suministro e instalación de luminaria especial para ambientes hospitalarios y laboratorios EATON - FAILSAFE (FORMER COOPER LIGHTING) GRW-24-2-LD4-32-35-A12125 FAILSAFE GRW 2X2 LED TROFFER WITH A12 LENS, o similar a estas.</t>
  </si>
  <si>
    <t>Suministro e instalación de luminaria Panel led redondo 22cm OSRAM  Ledinside round 18W 4000K, o similar a estas.</t>
  </si>
  <si>
    <t>Suministro e instalación de luminaria Ultravioleta 64 W 2x32 Hemática OSRAM, o similar a estas.</t>
  </si>
  <si>
    <t>Patch cord de 3 metros color rojo UTP LSZH</t>
  </si>
  <si>
    <t>Patch cord de 1 metro color rojo UTP LSZH</t>
  </si>
  <si>
    <t>Cable UTP Categoría 6A LSZH</t>
  </si>
  <si>
    <t>Patch Panel plano de 24 puertos (incluye jacks  cat 6A)</t>
  </si>
  <si>
    <t>Conmutador de 24 puertos de 1 Gigbit con cuatro enlaces ascendentes SFP+ de 10 Gigbit, (24) puertos 10/100/1000 de detección automática RJ-45 (4) puertos SFP+ 1/10 GbE  Sin PHY. Incluye 1 modulos SFP 10Gbps</t>
  </si>
  <si>
    <t>Access Point para conexión inalámbrica Incluye licencia para controladora y soporte por 1 año.</t>
  </si>
  <si>
    <t>Construcción en la parte exterior del laboratorio de placa en concreto acabado liso, de 12 m x 2.50 m x 0.20 m de espesor, para ubicación de equipos de sistema de ventilación, incluye cerramiento en malla eslabonada de 1.80 m de altura, estructura de soporte en tubería cuadrada negro 100mm x 100mm x 3,17mm espesor, puerta en malla eslabonada de 1.00 m x 1.80 m de alto</t>
  </si>
  <si>
    <t>FIRMA:</t>
  </si>
  <si>
    <t>(Persona natural; R.. persona jurídica; representante del consorcio o unión temporal o apoderado según el caso)</t>
  </si>
  <si>
    <t>Nombre:</t>
  </si>
  <si>
    <t>C.C. No.</t>
  </si>
  <si>
    <t>Nit.</t>
  </si>
  <si>
    <t>Resanes e impermeabilización en cubierta, mediante la aplicación de manto asfaltico en caliente con foil de aluminio de espesor de 3.0 mm, incluye retiro de manto 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</si>
</sst>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quot;$&quot;\ * #,##0.00_);_(&quot;$&quot;\ * \(#,##0.00\);_(&quot;$&quot;\ * &quot;-&quot;??_);_(@_)"/>
    <numFmt numFmtId="166" formatCode="_-&quot;$&quot;* #,##0_-;\-&quot;$&quot;* #,##0_-;_-&quot;$&quot;* &quot;-&quot;??_-;_-@_-"/>
    <numFmt numFmtId="167" formatCode="0.0%"/>
    <numFmt numFmtId="168" formatCode="_([$$-240A]\ * #,##0.00_);_([$$-240A]\ * \(#,##0.00\);_([$$-240A]\ * &quot;-&quot;??_);_(@_)"/>
  </numFmts>
  <fonts count="13"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b/>
      <sz val="11"/>
      <color theme="1"/>
      <name val="Calibri"/>
      <family val="2"/>
      <scheme val="minor"/>
    </font>
    <font>
      <b/>
      <sz val="10"/>
      <name val="Arial Narrow"/>
      <family val="2"/>
    </font>
    <font>
      <sz val="10"/>
      <name val="Arial Narrow"/>
      <family val="2"/>
    </font>
    <font>
      <u/>
      <sz val="10"/>
      <color theme="1"/>
      <name val="Arial Narrow"/>
      <family val="2"/>
    </font>
    <font>
      <b/>
      <sz val="11"/>
      <color theme="1"/>
      <name val="Arial Narrow"/>
      <family val="2"/>
    </font>
    <font>
      <b/>
      <sz val="12"/>
      <color theme="1"/>
      <name val="Arial Narrow"/>
      <family val="2"/>
    </font>
    <font>
      <b/>
      <sz val="11"/>
      <name val="Calibri"/>
      <family val="2"/>
      <scheme val="minor"/>
    </font>
    <font>
      <sz val="10"/>
      <color rgb="FFFF0000"/>
      <name val="Arial Narrow"/>
      <family val="2"/>
    </font>
    <font>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13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1" fillId="0" borderId="2" xfId="0" applyFont="1" applyBorder="1" applyAlignment="1">
      <alignment horizontal="center" vertical="center"/>
    </xf>
    <xf numFmtId="164" fontId="1" fillId="0" borderId="2" xfId="1" applyFont="1" applyBorder="1" applyAlignment="1">
      <alignment vertical="center"/>
    </xf>
    <xf numFmtId="164" fontId="1" fillId="0" borderId="15" xfId="1" applyFont="1" applyBorder="1" applyAlignment="1">
      <alignment vertical="center"/>
    </xf>
    <xf numFmtId="164" fontId="1" fillId="0" borderId="0" xfId="1" applyFont="1" applyAlignment="1">
      <alignment vertical="center"/>
    </xf>
    <xf numFmtId="0" fontId="6" fillId="0" borderId="14" xfId="0" applyFont="1" applyBorder="1" applyAlignment="1">
      <alignment horizontal="center" vertical="center" wrapText="1"/>
    </xf>
    <xf numFmtId="0" fontId="5" fillId="4" borderId="14" xfId="0" applyFont="1" applyFill="1" applyBorder="1" applyAlignment="1">
      <alignment horizontal="center" vertical="center" wrapText="1"/>
    </xf>
    <xf numFmtId="0" fontId="6" fillId="0" borderId="19" xfId="0" applyFont="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64" fontId="2" fillId="2" borderId="1" xfId="0" applyNumberFormat="1" applyFont="1" applyFill="1" applyBorder="1" applyAlignment="1">
      <alignment vertical="center"/>
    </xf>
    <xf numFmtId="0" fontId="5" fillId="4" borderId="12" xfId="0" applyFont="1" applyFill="1" applyBorder="1" applyAlignment="1">
      <alignment horizontal="center" vertical="center"/>
    </xf>
    <xf numFmtId="164" fontId="2" fillId="2" borderId="9" xfId="1"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vertical="center" wrapText="1"/>
    </xf>
    <xf numFmtId="0" fontId="1" fillId="5" borderId="0" xfId="0" applyFont="1" applyFill="1" applyAlignment="1">
      <alignment horizontal="center" vertical="center"/>
    </xf>
    <xf numFmtId="0" fontId="1" fillId="0" borderId="0" xfId="0" applyFont="1" applyAlignment="1">
      <alignment vertical="center"/>
    </xf>
    <xf numFmtId="0" fontId="1" fillId="5" borderId="0" xfId="0" applyFont="1" applyFill="1"/>
    <xf numFmtId="164" fontId="5" fillId="0" borderId="1" xfId="1" applyFont="1" applyBorder="1" applyAlignment="1">
      <alignment horizontal="center" vertical="center"/>
    </xf>
    <xf numFmtId="164" fontId="5" fillId="0" borderId="1" xfId="1" applyFont="1" applyBorder="1" applyAlignment="1">
      <alignment horizontal="center" vertical="center" wrapText="1"/>
    </xf>
    <xf numFmtId="164" fontId="5" fillId="0" borderId="7" xfId="1" applyFont="1" applyBorder="1" applyAlignment="1">
      <alignment horizontal="center" vertical="center"/>
    </xf>
    <xf numFmtId="164" fontId="5" fillId="0" borderId="9" xfId="1" applyFont="1" applyBorder="1" applyAlignment="1">
      <alignment horizontal="center" vertical="center"/>
    </xf>
    <xf numFmtId="0" fontId="10" fillId="0" borderId="0" xfId="0" applyFont="1" applyAlignment="1">
      <alignment horizontal="center"/>
    </xf>
    <xf numFmtId="0" fontId="5" fillId="4" borderId="1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0" xfId="0" applyFont="1" applyFill="1" applyBorder="1" applyAlignment="1">
      <alignment vertical="center" wrapText="1"/>
    </xf>
    <xf numFmtId="164" fontId="5" fillId="4" borderId="25" xfId="0" applyNumberFormat="1" applyFont="1" applyFill="1" applyBorder="1" applyAlignment="1">
      <alignment vertical="center" wrapText="1"/>
    </xf>
    <xf numFmtId="0" fontId="5" fillId="4" borderId="19" xfId="0" applyFont="1" applyFill="1" applyBorder="1" applyAlignment="1">
      <alignment horizontal="center" vertical="center" wrapText="1"/>
    </xf>
    <xf numFmtId="164" fontId="5" fillId="4" borderId="21" xfId="0" applyNumberFormat="1" applyFont="1" applyFill="1" applyBorder="1" applyAlignment="1">
      <alignment vertical="center" wrapText="1"/>
    </xf>
    <xf numFmtId="164" fontId="0" fillId="0" borderId="0" xfId="0" applyNumberFormat="1" applyAlignment="1">
      <alignment horizontal="center" wrapText="1"/>
    </xf>
    <xf numFmtId="0" fontId="4" fillId="0" borderId="0" xfId="0" applyFont="1" applyAlignment="1">
      <alignment horizontal="center"/>
    </xf>
    <xf numFmtId="0" fontId="1" fillId="0" borderId="15" xfId="0" applyFont="1" applyBorder="1" applyAlignment="1">
      <alignment vertical="center" wrapText="1"/>
    </xf>
    <xf numFmtId="0" fontId="1" fillId="0" borderId="3" xfId="0" applyFont="1" applyBorder="1" applyAlignment="1">
      <alignment horizontal="center" vertical="center" wrapText="1"/>
    </xf>
    <xf numFmtId="164" fontId="6" fillId="0" borderId="31" xfId="1" applyFont="1" applyBorder="1" applyAlignment="1">
      <alignment horizontal="right" vertical="center" wrapText="1"/>
    </xf>
    <xf numFmtId="164" fontId="1" fillId="0" borderId="20" xfId="1" applyFont="1" applyBorder="1" applyAlignment="1">
      <alignment horizontal="right" vertical="center" wrapText="1"/>
    </xf>
    <xf numFmtId="164" fontId="1" fillId="0" borderId="15" xfId="1" applyFont="1" applyBorder="1" applyAlignment="1">
      <alignment horizontal="right" vertical="center" wrapText="1"/>
    </xf>
    <xf numFmtId="0" fontId="0" fillId="0" borderId="0" xfId="0" applyAlignment="1">
      <alignment horizontal="center" wrapText="1"/>
    </xf>
    <xf numFmtId="1" fontId="6" fillId="0" borderId="14" xfId="0" applyNumberFormat="1" applyFont="1" applyBorder="1" applyAlignment="1">
      <alignment horizontal="center" vertical="center" wrapText="1"/>
    </xf>
    <xf numFmtId="0" fontId="0" fillId="0" borderId="0" xfId="0" applyAlignment="1">
      <alignment wrapText="1"/>
    </xf>
    <xf numFmtId="0" fontId="6" fillId="0" borderId="27" xfId="0" applyFont="1" applyBorder="1" applyAlignment="1">
      <alignment horizontal="center" vertical="center" wrapText="1"/>
    </xf>
    <xf numFmtId="0" fontId="1" fillId="0" borderId="32" xfId="0" applyFont="1" applyBorder="1" applyAlignment="1">
      <alignment vertical="center" wrapText="1"/>
    </xf>
    <xf numFmtId="0" fontId="1" fillId="0" borderId="28" xfId="0" applyFont="1" applyBorder="1" applyAlignment="1">
      <alignment horizontal="center" vertical="center" wrapText="1"/>
    </xf>
    <xf numFmtId="164" fontId="6" fillId="0" borderId="33" xfId="1" applyFont="1" applyBorder="1" applyAlignment="1">
      <alignment horizontal="right" vertical="center" wrapText="1"/>
    </xf>
    <xf numFmtId="164" fontId="1" fillId="0" borderId="11" xfId="1" applyFont="1" applyBorder="1" applyAlignment="1">
      <alignment horizontal="right" vertical="center" wrapText="1"/>
    </xf>
    <xf numFmtId="164" fontId="1" fillId="0" borderId="32" xfId="1" applyFont="1" applyBorder="1" applyAlignment="1">
      <alignment horizontal="right" vertical="center" wrapText="1"/>
    </xf>
    <xf numFmtId="0" fontId="5" fillId="4" borderId="1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1" xfId="0"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15" xfId="0" applyNumberFormat="1" applyFont="1" applyFill="1" applyBorder="1" applyAlignment="1">
      <alignment vertical="center" wrapText="1"/>
    </xf>
    <xf numFmtId="0" fontId="1" fillId="0" borderId="21" xfId="0" applyFont="1" applyBorder="1" applyAlignment="1">
      <alignment vertical="center" wrapText="1"/>
    </xf>
    <xf numFmtId="0" fontId="1" fillId="0" borderId="5" xfId="0" applyFont="1" applyBorder="1" applyAlignment="1">
      <alignment horizontal="center" vertical="center" wrapText="1"/>
    </xf>
    <xf numFmtId="164" fontId="6" fillId="0" borderId="30" xfId="1" applyFont="1" applyBorder="1" applyAlignment="1">
      <alignment horizontal="right" vertical="center" wrapText="1"/>
    </xf>
    <xf numFmtId="164" fontId="1" fillId="0" borderId="25" xfId="1" applyFont="1" applyBorder="1" applyAlignment="1">
      <alignment horizontal="right" vertical="center" wrapText="1"/>
    </xf>
    <xf numFmtId="164" fontId="1" fillId="0" borderId="21" xfId="1" applyFont="1" applyBorder="1" applyAlignment="1">
      <alignment horizontal="right" vertical="center" wrapText="1"/>
    </xf>
    <xf numFmtId="0" fontId="1" fillId="0" borderId="15" xfId="0" applyFont="1" applyBorder="1" applyAlignment="1">
      <alignment horizontal="left" vertical="center" wrapText="1"/>
    </xf>
    <xf numFmtId="0" fontId="1" fillId="0" borderId="20" xfId="0" applyFont="1" applyBorder="1" applyAlignment="1">
      <alignment vertical="center" wrapText="1"/>
    </xf>
    <xf numFmtId="0" fontId="1" fillId="0" borderId="25" xfId="0" applyFont="1" applyBorder="1" applyAlignment="1">
      <alignment vertical="center" wrapText="1"/>
    </xf>
    <xf numFmtId="0" fontId="1" fillId="0" borderId="6" xfId="0" applyFont="1" applyBorder="1" applyAlignment="1">
      <alignment horizontal="center" vertical="center" wrapText="1"/>
    </xf>
    <xf numFmtId="0" fontId="1" fillId="0" borderId="15" xfId="0" applyFont="1" applyBorder="1" applyAlignment="1">
      <alignment wrapText="1"/>
    </xf>
    <xf numFmtId="0" fontId="6" fillId="0" borderId="15" xfId="0" applyFont="1" applyBorder="1" applyAlignment="1">
      <alignment horizontal="center" vertical="center" wrapText="1"/>
    </xf>
    <xf numFmtId="0" fontId="2" fillId="0" borderId="15" xfId="0" applyFont="1" applyBorder="1" applyAlignment="1">
      <alignment vertical="center" wrapText="1"/>
    </xf>
    <xf numFmtId="0" fontId="1" fillId="0" borderId="22" xfId="0" applyFont="1" applyBorder="1" applyAlignment="1">
      <alignment horizontal="center" vertical="center" wrapText="1"/>
    </xf>
    <xf numFmtId="164" fontId="1" fillId="0" borderId="29" xfId="1" applyFont="1" applyBorder="1" applyAlignment="1">
      <alignment horizontal="righ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6" fillId="0" borderId="16" xfId="0" applyFont="1" applyBorder="1" applyAlignment="1">
      <alignment horizontal="center" vertical="center" wrapText="1"/>
    </xf>
    <xf numFmtId="164" fontId="1" fillId="0" borderId="34" xfId="1" applyFont="1" applyBorder="1" applyAlignment="1">
      <alignment horizontal="right" vertical="center" wrapText="1"/>
    </xf>
    <xf numFmtId="164" fontId="6" fillId="0" borderId="0" xfId="1" applyFont="1" applyAlignment="1">
      <alignment horizontal="right" vertical="center" wrapText="1"/>
    </xf>
    <xf numFmtId="164" fontId="1" fillId="0" borderId="0" xfId="1" applyFont="1" applyAlignment="1">
      <alignment horizontal="right" vertical="center" wrapText="1"/>
    </xf>
    <xf numFmtId="164" fontId="2" fillId="2" borderId="1" xfId="1" applyFont="1" applyFill="1" applyBorder="1" applyAlignment="1">
      <alignment horizontal="center" vertical="center"/>
    </xf>
    <xf numFmtId="0" fontId="1" fillId="0" borderId="0" xfId="0" applyFont="1" applyAlignment="1">
      <alignment vertical="center" wrapText="1"/>
    </xf>
    <xf numFmtId="164" fontId="1" fillId="0" borderId="0" xfId="1" applyFont="1" applyAlignment="1">
      <alignment horizontal="center" vertical="center"/>
    </xf>
    <xf numFmtId="164" fontId="2" fillId="2" borderId="8" xfId="1" applyFont="1" applyFill="1" applyBorder="1" applyAlignment="1">
      <alignment vertical="center"/>
    </xf>
    <xf numFmtId="0" fontId="1" fillId="2" borderId="8" xfId="0" applyFont="1" applyFill="1" applyBorder="1" applyAlignment="1">
      <alignment horizontal="center" vertical="center"/>
    </xf>
    <xf numFmtId="164" fontId="1" fillId="0" borderId="35" xfId="1" applyFont="1" applyBorder="1" applyAlignment="1">
      <alignment vertical="center"/>
    </xf>
    <xf numFmtId="0" fontId="2" fillId="0" borderId="18" xfId="0" applyFont="1" applyBorder="1" applyAlignment="1">
      <alignment vertical="center" wrapText="1"/>
    </xf>
    <xf numFmtId="0" fontId="2" fillId="0" borderId="4" xfId="0" applyFont="1" applyBorder="1" applyAlignment="1">
      <alignment vertical="center" wrapText="1"/>
    </xf>
    <xf numFmtId="164" fontId="1" fillId="0" borderId="24" xfId="1" applyFont="1" applyBorder="1" applyAlignment="1">
      <alignment vertical="center"/>
    </xf>
    <xf numFmtId="0" fontId="1" fillId="2" borderId="1" xfId="0" applyFont="1" applyFill="1" applyBorder="1" applyAlignment="1">
      <alignment horizontal="center" vertical="center"/>
    </xf>
    <xf numFmtId="164" fontId="1" fillId="0" borderId="0" xfId="0" applyNumberFormat="1" applyFont="1"/>
    <xf numFmtId="164" fontId="11" fillId="0" borderId="0" xfId="1" applyFont="1" applyAlignment="1">
      <alignment horizontal="center" vertical="center"/>
    </xf>
    <xf numFmtId="164" fontId="1" fillId="0" borderId="0" xfId="0" applyNumberFormat="1" applyFont="1" applyAlignment="1">
      <alignment horizontal="center" vertical="center"/>
    </xf>
    <xf numFmtId="9" fontId="2" fillId="0" borderId="2" xfId="2" applyFont="1" applyBorder="1" applyAlignment="1">
      <alignment horizontal="center" vertical="center"/>
    </xf>
    <xf numFmtId="166" fontId="1" fillId="0" borderId="0" xfId="1" applyNumberFormat="1" applyFont="1"/>
    <xf numFmtId="0" fontId="6" fillId="0" borderId="32" xfId="0" applyFont="1" applyBorder="1" applyAlignment="1">
      <alignment horizontal="center" vertical="center" wrapText="1"/>
    </xf>
    <xf numFmtId="0" fontId="5" fillId="4" borderId="15" xfId="0" applyFont="1" applyFill="1" applyBorder="1" applyAlignment="1">
      <alignment vertical="center" wrapText="1"/>
    </xf>
    <xf numFmtId="0" fontId="6" fillId="0" borderId="21" xfId="0" applyFont="1" applyBorder="1" applyAlignment="1">
      <alignment horizontal="center" vertical="center" wrapText="1"/>
    </xf>
    <xf numFmtId="0" fontId="5" fillId="4" borderId="13" xfId="0" applyFont="1" applyFill="1" applyBorder="1" applyAlignment="1">
      <alignment vertical="center" wrapText="1"/>
    </xf>
    <xf numFmtId="168" fontId="0" fillId="0" borderId="0" xfId="0" applyNumberFormat="1" applyAlignment="1">
      <alignment horizontal="center" wrapText="1"/>
    </xf>
    <xf numFmtId="168" fontId="0" fillId="0" borderId="0" xfId="0" applyNumberFormat="1" applyAlignment="1">
      <alignment wrapText="1"/>
    </xf>
    <xf numFmtId="168" fontId="0" fillId="0" borderId="0" xfId="0" applyNumberFormat="1"/>
    <xf numFmtId="168" fontId="10" fillId="0" borderId="0" xfId="0" applyNumberFormat="1" applyFont="1" applyAlignment="1">
      <alignment horizontal="center"/>
    </xf>
    <xf numFmtId="168" fontId="4" fillId="0" borderId="0" xfId="0" applyNumberFormat="1" applyFont="1" applyAlignment="1">
      <alignment horizontal="center"/>
    </xf>
    <xf numFmtId="168" fontId="0" fillId="0" borderId="0" xfId="1" applyNumberFormat="1" applyFont="1" applyAlignment="1">
      <alignment wrapText="1"/>
    </xf>
    <xf numFmtId="165" fontId="5" fillId="4" borderId="14" xfId="0" applyNumberFormat="1" applyFont="1" applyFill="1" applyBorder="1" applyAlignment="1">
      <alignment horizontal="center" vertical="center" wrapText="1"/>
    </xf>
    <xf numFmtId="0" fontId="1" fillId="0" borderId="31" xfId="0" applyFont="1" applyBorder="1" applyAlignment="1">
      <alignment vertical="center" wrapText="1"/>
    </xf>
    <xf numFmtId="0" fontId="2" fillId="2" borderId="1" xfId="0" applyFont="1" applyFill="1" applyBorder="1" applyAlignment="1">
      <alignment horizontal="center" vertical="center"/>
    </xf>
    <xf numFmtId="0" fontId="1" fillId="0" borderId="17" xfId="0" applyFont="1" applyBorder="1" applyAlignment="1">
      <alignment wrapText="1"/>
    </xf>
    <xf numFmtId="0" fontId="1" fillId="0" borderId="38" xfId="0" applyFont="1" applyBorder="1" applyAlignment="1">
      <alignment horizontal="center" vertical="center" wrapText="1"/>
    </xf>
    <xf numFmtId="0" fontId="1" fillId="0" borderId="3" xfId="0" applyFont="1" applyBorder="1" applyAlignment="1">
      <alignment horizontal="center" vertical="center"/>
    </xf>
    <xf numFmtId="0" fontId="2" fillId="0" borderId="12" xfId="0" applyFont="1" applyBorder="1" applyAlignment="1">
      <alignment vertical="center" wrapText="1"/>
    </xf>
    <xf numFmtId="0" fontId="2" fillId="0" borderId="10" xfId="0" applyFont="1" applyBorder="1" applyAlignment="1">
      <alignment vertical="center" wrapText="1"/>
    </xf>
    <xf numFmtId="9" fontId="4" fillId="0" borderId="10" xfId="2" applyFont="1" applyBorder="1" applyAlignment="1">
      <alignment horizontal="center" vertical="center"/>
    </xf>
    <xf numFmtId="164" fontId="1" fillId="0" borderId="39" xfId="1" applyFont="1" applyBorder="1" applyAlignment="1">
      <alignment vertical="center"/>
    </xf>
    <xf numFmtId="0" fontId="2" fillId="0" borderId="40" xfId="0" applyFont="1" applyBorder="1" applyAlignment="1">
      <alignment vertical="center" wrapText="1"/>
    </xf>
    <xf numFmtId="0" fontId="2" fillId="0" borderId="26" xfId="0" applyFont="1" applyBorder="1" applyAlignment="1">
      <alignment vertical="center" wrapText="1"/>
    </xf>
    <xf numFmtId="9" fontId="2" fillId="0" borderId="37" xfId="0" applyNumberFormat="1" applyFont="1" applyBorder="1" applyAlignment="1">
      <alignment horizontal="center" vertical="center"/>
    </xf>
    <xf numFmtId="164" fontId="1" fillId="0" borderId="36" xfId="1" applyFont="1" applyBorder="1" applyAlignment="1">
      <alignment vertical="center"/>
    </xf>
    <xf numFmtId="164" fontId="2" fillId="0" borderId="0" xfId="1" applyFont="1" applyAlignment="1">
      <alignment horizontal="center" vertical="center"/>
    </xf>
    <xf numFmtId="164" fontId="2" fillId="0" borderId="0" xfId="1" applyFont="1"/>
    <xf numFmtId="164" fontId="1" fillId="0" borderId="17" xfId="1" applyFont="1" applyBorder="1" applyAlignment="1">
      <alignment horizontal="right" vertical="center" wrapText="1"/>
    </xf>
    <xf numFmtId="0" fontId="6" fillId="0" borderId="38" xfId="0" applyFont="1" applyBorder="1" applyAlignment="1">
      <alignment horizontal="center" vertical="center" wrapText="1"/>
    </xf>
    <xf numFmtId="9" fontId="2" fillId="0" borderId="38" xfId="2" applyFont="1" applyBorder="1" applyAlignment="1">
      <alignment vertical="center" wrapText="1"/>
    </xf>
    <xf numFmtId="167" fontId="2" fillId="0" borderId="2" xfId="2" applyNumberFormat="1" applyFont="1" applyBorder="1" applyAlignment="1">
      <alignment horizontal="center" vertical="center" wrapText="1"/>
    </xf>
    <xf numFmtId="2" fontId="6" fillId="0" borderId="14" xfId="0" applyNumberFormat="1" applyFont="1" applyBorder="1" applyAlignment="1">
      <alignment horizontal="center" vertical="center" wrapText="1"/>
    </xf>
    <xf numFmtId="0" fontId="6" fillId="0" borderId="23" xfId="0" applyFont="1" applyBorder="1" applyAlignment="1">
      <alignment horizontal="center" vertical="center" wrapText="1"/>
    </xf>
    <xf numFmtId="0" fontId="6" fillId="0" borderId="17" xfId="0" applyFont="1" applyBorder="1" applyAlignment="1">
      <alignment horizontal="center" vertical="center" wrapText="1"/>
    </xf>
    <xf numFmtId="164" fontId="6" fillId="0" borderId="31" xfId="1" applyFont="1" applyBorder="1" applyAlignment="1" applyProtection="1">
      <alignment horizontal="right" vertical="center" wrapText="1"/>
      <protection locked="0"/>
    </xf>
    <xf numFmtId="164" fontId="1" fillId="0" borderId="20" xfId="1" applyFont="1" applyBorder="1" applyAlignment="1" applyProtection="1">
      <alignment horizontal="right" vertical="center" wrapText="1"/>
      <protection locked="0"/>
    </xf>
    <xf numFmtId="164" fontId="6" fillId="0" borderId="34" xfId="1" applyFont="1" applyBorder="1" applyAlignment="1" applyProtection="1">
      <alignment horizontal="right" vertical="center" wrapText="1"/>
      <protection locked="0"/>
    </xf>
    <xf numFmtId="9" fontId="2" fillId="0" borderId="41" xfId="2" applyFont="1" applyBorder="1" applyAlignment="1" applyProtection="1">
      <alignment vertical="center" wrapText="1"/>
      <protection locked="0"/>
    </xf>
    <xf numFmtId="9" fontId="2" fillId="0" borderId="6" xfId="2" applyFont="1" applyBorder="1" applyAlignment="1" applyProtection="1">
      <alignment vertical="center" wrapText="1"/>
      <protection locked="0"/>
    </xf>
    <xf numFmtId="0" fontId="12" fillId="0" borderId="0" xfId="0" applyFont="1"/>
    <xf numFmtId="0" fontId="12" fillId="0" borderId="42" xfId="0" applyFont="1" applyBorder="1"/>
    <xf numFmtId="0" fontId="0" fillId="0" borderId="42" xfId="0" applyBorder="1"/>
    <xf numFmtId="0" fontId="12" fillId="0" borderId="8" xfId="0" applyFont="1" applyBorder="1"/>
    <xf numFmtId="0" fontId="0" fillId="0" borderId="0" xfId="0" applyAlignment="1">
      <alignment horizontal="center" vertical="center" wrapText="1"/>
    </xf>
    <xf numFmtId="0" fontId="9" fillId="0" borderId="0" xfId="0" applyFont="1" applyAlignment="1">
      <alignment horizontal="left" vertical="center"/>
    </xf>
    <xf numFmtId="0" fontId="8"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5" fillId="3" borderId="1" xfId="0" applyFont="1" applyFill="1" applyBorder="1" applyAlignment="1">
      <alignment horizontal="center" vertical="center" wrapText="1"/>
    </xf>
    <xf numFmtId="0" fontId="1" fillId="5" borderId="0" xfId="0" applyFont="1" applyFill="1" applyAlignment="1">
      <alignment horizontal="left" vertical="center"/>
    </xf>
  </cellXfs>
  <cellStyles count="3">
    <cellStyle name="Moneda" xfId="1" builtinId="4"/>
    <cellStyle name="Normal" xfId="0" builtinId="0"/>
    <cellStyle name="Porcentaje" xfId="2" builtinId="5"/>
  </cellStyles>
  <dxfs count="1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CCECFF"/>
      <color rgb="FFFF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S403"/>
  <sheetViews>
    <sheetView tabSelected="1" zoomScale="90" zoomScaleNormal="90" zoomScaleSheetLayoutView="70" workbookViewId="0">
      <pane ySplit="6" topLeftCell="A7" activePane="bottomLeft" state="frozen"/>
      <selection pane="bottomLeft" activeCell="E8" sqref="E8"/>
    </sheetView>
  </sheetViews>
  <sheetFormatPr baseColWidth="10" defaultColWidth="0" defaultRowHeight="15" zeroHeight="1" x14ac:dyDescent="0.25"/>
  <cols>
    <col min="1" max="1" width="10.7109375" style="2" customWidth="1"/>
    <col min="2" max="2" width="69.42578125" style="74" customWidth="1"/>
    <col min="3" max="3" width="10.7109375" style="2" customWidth="1"/>
    <col min="4" max="4" width="12.7109375" style="2" customWidth="1"/>
    <col min="5" max="5" width="18.7109375" style="75" customWidth="1"/>
    <col min="6" max="6" width="21.42578125" style="75" customWidth="1"/>
    <col min="7" max="7" width="14.7109375" style="2" customWidth="1"/>
    <col min="8" max="8" width="21.7109375" style="1" customWidth="1"/>
    <col min="9" max="9" width="12.7109375" style="2" customWidth="1"/>
    <col min="10" max="10" width="21.7109375" style="1" customWidth="1"/>
    <col min="11" max="11" width="12.7109375" style="2" customWidth="1"/>
    <col min="12" max="12" width="21.7109375" style="1" customWidth="1"/>
    <col min="13" max="13" width="20.28515625" hidden="1" customWidth="1"/>
    <col min="14" max="14" width="14.7109375" style="94" hidden="1" customWidth="1"/>
    <col min="15" max="15" width="12.42578125" style="94" hidden="1" customWidth="1"/>
    <col min="16" max="16" width="14" style="94" hidden="1" customWidth="1"/>
    <col min="17" max="17" width="12.42578125" style="94" hidden="1" customWidth="1"/>
    <col min="18" max="18" width="14" style="94" hidden="1" customWidth="1"/>
    <col min="19" max="19" width="11.42578125" style="94" hidden="1" customWidth="1"/>
    <col min="20" max="16384" width="11.42578125" hidden="1"/>
  </cols>
  <sheetData>
    <row r="1" spans="1:19" ht="15.75" customHeight="1" x14ac:dyDescent="0.25">
      <c r="A1" s="133" t="s">
        <v>0</v>
      </c>
      <c r="B1" s="133"/>
      <c r="C1" s="133"/>
      <c r="D1" s="133"/>
      <c r="E1" s="133"/>
      <c r="F1" s="133"/>
      <c r="G1" s="133"/>
      <c r="H1" s="133"/>
      <c r="I1" s="133"/>
      <c r="J1" s="133"/>
      <c r="K1" s="133"/>
      <c r="L1" s="133"/>
    </row>
    <row r="2" spans="1:19" ht="9" customHeight="1" x14ac:dyDescent="0.25">
      <c r="A2" s="16"/>
      <c r="B2" s="17"/>
      <c r="C2" s="18"/>
      <c r="D2" s="16"/>
      <c r="E2" s="19"/>
      <c r="F2" s="16"/>
      <c r="G2" s="18"/>
      <c r="H2" s="20"/>
      <c r="I2" s="18"/>
      <c r="J2" s="20"/>
      <c r="K2" s="18"/>
      <c r="L2" s="20"/>
    </row>
    <row r="3" spans="1:19" x14ac:dyDescent="0.25">
      <c r="A3" s="134" t="s">
        <v>384</v>
      </c>
      <c r="B3" s="134"/>
      <c r="C3" s="134"/>
      <c r="D3" s="134"/>
      <c r="E3" s="134"/>
      <c r="F3" s="134"/>
      <c r="G3" s="134"/>
      <c r="H3" s="134"/>
      <c r="I3" s="134"/>
      <c r="J3" s="134"/>
      <c r="K3" s="134"/>
      <c r="L3" s="134"/>
    </row>
    <row r="4" spans="1:19" ht="8.25" customHeight="1" x14ac:dyDescent="0.25">
      <c r="A4" s="136"/>
      <c r="B4" s="136"/>
      <c r="C4" s="18"/>
      <c r="D4" s="16"/>
      <c r="E4" s="19"/>
      <c r="F4" s="16"/>
      <c r="G4" s="18"/>
      <c r="H4" s="20"/>
      <c r="I4" s="18"/>
      <c r="J4" s="20"/>
      <c r="K4" s="18"/>
      <c r="L4" s="20"/>
    </row>
    <row r="5" spans="1:19" ht="18" customHeight="1" x14ac:dyDescent="0.25">
      <c r="A5" s="135" t="s">
        <v>385</v>
      </c>
      <c r="B5" s="135"/>
      <c r="C5" s="135"/>
      <c r="D5" s="135"/>
      <c r="E5" s="135"/>
      <c r="F5" s="135"/>
      <c r="G5" s="135" t="s">
        <v>386</v>
      </c>
      <c r="H5" s="135"/>
      <c r="I5" s="135" t="s">
        <v>387</v>
      </c>
      <c r="J5" s="135"/>
      <c r="K5" s="135" t="s">
        <v>388</v>
      </c>
      <c r="L5" s="135"/>
    </row>
    <row r="6" spans="1:19" s="25" customFormat="1" x14ac:dyDescent="0.25">
      <c r="A6" s="21" t="s">
        <v>389</v>
      </c>
      <c r="B6" s="22" t="s">
        <v>397</v>
      </c>
      <c r="C6" s="21" t="s">
        <v>390</v>
      </c>
      <c r="D6" s="23" t="s">
        <v>391</v>
      </c>
      <c r="E6" s="22" t="s">
        <v>584</v>
      </c>
      <c r="F6" s="24" t="s">
        <v>585</v>
      </c>
      <c r="G6" s="21" t="s">
        <v>391</v>
      </c>
      <c r="H6" s="21" t="s">
        <v>392</v>
      </c>
      <c r="I6" s="21" t="s">
        <v>391</v>
      </c>
      <c r="J6" s="21" t="s">
        <v>392</v>
      </c>
      <c r="K6" s="21" t="s">
        <v>391</v>
      </c>
      <c r="L6" s="21" t="s">
        <v>392</v>
      </c>
      <c r="N6" s="95"/>
      <c r="O6" s="95"/>
      <c r="P6" s="95"/>
      <c r="Q6" s="95"/>
      <c r="R6" s="95"/>
      <c r="S6" s="95"/>
    </row>
    <row r="7" spans="1:19" s="33" customFormat="1" ht="17.25" customHeight="1" x14ac:dyDescent="0.25">
      <c r="A7" s="14" t="s">
        <v>383</v>
      </c>
      <c r="B7" s="26" t="s">
        <v>35</v>
      </c>
      <c r="C7" s="27"/>
      <c r="D7" s="91"/>
      <c r="E7" s="28"/>
      <c r="F7" s="29">
        <f>+SUM(F8:F49)</f>
        <v>0</v>
      </c>
      <c r="G7" s="30"/>
      <c r="H7" s="31">
        <f>+SUM(H8:H49)</f>
        <v>0</v>
      </c>
      <c r="I7" s="30"/>
      <c r="J7" s="31">
        <f>+SUM(J8:J49)</f>
        <v>0</v>
      </c>
      <c r="K7" s="30"/>
      <c r="L7" s="31">
        <f>+SUM(L8:L49)</f>
        <v>0</v>
      </c>
      <c r="M7" s="32"/>
      <c r="N7" s="96"/>
      <c r="O7" s="96"/>
      <c r="P7" s="96"/>
      <c r="Q7" s="96"/>
      <c r="R7" s="96"/>
      <c r="S7" s="96"/>
    </row>
    <row r="8" spans="1:19" s="39" customFormat="1" ht="28.5" customHeight="1" x14ac:dyDescent="0.25">
      <c r="A8" s="8" t="s">
        <v>2</v>
      </c>
      <c r="B8" s="34" t="s">
        <v>398</v>
      </c>
      <c r="C8" s="35" t="s">
        <v>3</v>
      </c>
      <c r="D8" s="63">
        <f t="shared" ref="D8:D49" si="0">+G8+I8+K8</f>
        <v>340</v>
      </c>
      <c r="E8" s="121">
        <v>0</v>
      </c>
      <c r="F8" s="37">
        <f t="shared" ref="F8:F49" si="1">+E8*D8</f>
        <v>0</v>
      </c>
      <c r="G8" s="8">
        <v>120</v>
      </c>
      <c r="H8" s="38">
        <f t="shared" ref="H8:H49" si="2">+G8*E8</f>
        <v>0</v>
      </c>
      <c r="I8" s="8">
        <v>85</v>
      </c>
      <c r="J8" s="38">
        <f t="shared" ref="J8:J49" si="3">+I8*E8</f>
        <v>0</v>
      </c>
      <c r="K8" s="8">
        <v>135</v>
      </c>
      <c r="L8" s="38">
        <f t="shared" ref="L8:L49" si="4">+K8*E8</f>
        <v>0</v>
      </c>
      <c r="N8" s="92"/>
      <c r="O8" s="92"/>
      <c r="P8" s="92"/>
      <c r="Q8" s="92"/>
      <c r="R8" s="92"/>
      <c r="S8" s="92"/>
    </row>
    <row r="9" spans="1:19" s="39" customFormat="1" ht="26.25" customHeight="1" x14ac:dyDescent="0.25">
      <c r="A9" s="8" t="s">
        <v>1</v>
      </c>
      <c r="B9" s="34" t="s">
        <v>399</v>
      </c>
      <c r="C9" s="35" t="s">
        <v>3</v>
      </c>
      <c r="D9" s="63">
        <f t="shared" si="0"/>
        <v>21</v>
      </c>
      <c r="E9" s="121">
        <v>0</v>
      </c>
      <c r="F9" s="37">
        <f t="shared" si="1"/>
        <v>0</v>
      </c>
      <c r="G9" s="8">
        <v>0</v>
      </c>
      <c r="H9" s="38">
        <f t="shared" si="2"/>
        <v>0</v>
      </c>
      <c r="I9" s="8">
        <v>7</v>
      </c>
      <c r="J9" s="38">
        <f t="shared" si="3"/>
        <v>0</v>
      </c>
      <c r="K9" s="8">
        <v>14</v>
      </c>
      <c r="L9" s="38">
        <f t="shared" si="4"/>
        <v>0</v>
      </c>
      <c r="N9" s="92"/>
      <c r="O9" s="92"/>
      <c r="P9" s="92"/>
      <c r="Q9" s="92"/>
      <c r="R9" s="92"/>
      <c r="S9" s="92"/>
    </row>
    <row r="10" spans="1:19" s="39" customFormat="1" ht="51.75" customHeight="1" x14ac:dyDescent="0.25">
      <c r="A10" s="8" t="s">
        <v>4</v>
      </c>
      <c r="B10" s="34" t="s">
        <v>517</v>
      </c>
      <c r="C10" s="35" t="s">
        <v>3</v>
      </c>
      <c r="D10" s="63">
        <f t="shared" si="0"/>
        <v>26.2</v>
      </c>
      <c r="E10" s="121">
        <v>0</v>
      </c>
      <c r="F10" s="37">
        <f t="shared" si="1"/>
        <v>0</v>
      </c>
      <c r="G10" s="40">
        <v>11</v>
      </c>
      <c r="H10" s="38">
        <f t="shared" si="2"/>
        <v>0</v>
      </c>
      <c r="I10" s="8">
        <v>4.2</v>
      </c>
      <c r="J10" s="38">
        <f t="shared" si="3"/>
        <v>0</v>
      </c>
      <c r="K10" s="8">
        <v>11</v>
      </c>
      <c r="L10" s="38">
        <f t="shared" si="4"/>
        <v>0</v>
      </c>
      <c r="N10" s="92"/>
      <c r="O10" s="92"/>
      <c r="P10" s="92"/>
      <c r="Q10" s="92"/>
      <c r="R10" s="92"/>
      <c r="S10" s="92"/>
    </row>
    <row r="11" spans="1:19" s="39" customFormat="1" ht="26.25" customHeight="1" x14ac:dyDescent="0.25">
      <c r="A11" s="8" t="s">
        <v>5</v>
      </c>
      <c r="B11" s="34" t="s">
        <v>493</v>
      </c>
      <c r="C11" s="35" t="s">
        <v>19</v>
      </c>
      <c r="D11" s="63">
        <f t="shared" si="0"/>
        <v>179.4</v>
      </c>
      <c r="E11" s="121">
        <v>0</v>
      </c>
      <c r="F11" s="37">
        <f t="shared" si="1"/>
        <v>0</v>
      </c>
      <c r="G11" s="8">
        <v>62</v>
      </c>
      <c r="H11" s="38">
        <f t="shared" si="2"/>
        <v>0</v>
      </c>
      <c r="I11" s="8">
        <v>12.4</v>
      </c>
      <c r="J11" s="38">
        <f t="shared" si="3"/>
        <v>0</v>
      </c>
      <c r="K11" s="8">
        <v>105</v>
      </c>
      <c r="L11" s="38">
        <f t="shared" si="4"/>
        <v>0</v>
      </c>
      <c r="N11" s="92"/>
      <c r="O11" s="92"/>
      <c r="P11" s="92"/>
      <c r="Q11" s="92"/>
      <c r="R11" s="92"/>
      <c r="S11" s="92"/>
    </row>
    <row r="12" spans="1:19" s="39" customFormat="1" ht="25.5" x14ac:dyDescent="0.25">
      <c r="A12" s="8" t="s">
        <v>6</v>
      </c>
      <c r="B12" s="34" t="s">
        <v>494</v>
      </c>
      <c r="C12" s="35" t="s">
        <v>19</v>
      </c>
      <c r="D12" s="63">
        <f t="shared" si="0"/>
        <v>9</v>
      </c>
      <c r="E12" s="121">
        <v>0</v>
      </c>
      <c r="F12" s="37">
        <f t="shared" si="1"/>
        <v>0</v>
      </c>
      <c r="G12" s="8">
        <v>1.5</v>
      </c>
      <c r="H12" s="38">
        <f t="shared" si="2"/>
        <v>0</v>
      </c>
      <c r="I12" s="8">
        <v>0</v>
      </c>
      <c r="J12" s="38">
        <f t="shared" si="3"/>
        <v>0</v>
      </c>
      <c r="K12" s="8">
        <v>7.5</v>
      </c>
      <c r="L12" s="38">
        <f t="shared" si="4"/>
        <v>0</v>
      </c>
      <c r="N12" s="92"/>
      <c r="O12" s="92"/>
      <c r="P12" s="92"/>
      <c r="Q12" s="92"/>
      <c r="R12" s="92"/>
      <c r="S12" s="92"/>
    </row>
    <row r="13" spans="1:19" s="39" customFormat="1" x14ac:dyDescent="0.25">
      <c r="A13" s="8" t="s">
        <v>7</v>
      </c>
      <c r="B13" s="34" t="s">
        <v>495</v>
      </c>
      <c r="C13" s="35" t="s">
        <v>19</v>
      </c>
      <c r="D13" s="63">
        <f t="shared" si="0"/>
        <v>4</v>
      </c>
      <c r="E13" s="121">
        <v>0</v>
      </c>
      <c r="F13" s="37">
        <f t="shared" si="1"/>
        <v>0</v>
      </c>
      <c r="G13" s="8">
        <v>4</v>
      </c>
      <c r="H13" s="38">
        <f t="shared" si="2"/>
        <v>0</v>
      </c>
      <c r="I13" s="8">
        <v>0</v>
      </c>
      <c r="J13" s="38">
        <f t="shared" si="3"/>
        <v>0</v>
      </c>
      <c r="K13" s="8">
        <v>0</v>
      </c>
      <c r="L13" s="38">
        <f t="shared" si="4"/>
        <v>0</v>
      </c>
      <c r="N13" s="92"/>
      <c r="O13" s="92"/>
      <c r="P13" s="92"/>
      <c r="Q13" s="92"/>
      <c r="R13" s="92"/>
      <c r="S13" s="92"/>
    </row>
    <row r="14" spans="1:19" s="39" customFormat="1" x14ac:dyDescent="0.25">
      <c r="A14" s="8" t="s">
        <v>8</v>
      </c>
      <c r="B14" s="34" t="s">
        <v>518</v>
      </c>
      <c r="C14" s="35" t="s">
        <v>19</v>
      </c>
      <c r="D14" s="63">
        <f t="shared" si="0"/>
        <v>85</v>
      </c>
      <c r="E14" s="121">
        <v>0</v>
      </c>
      <c r="F14" s="37">
        <f t="shared" si="1"/>
        <v>0</v>
      </c>
      <c r="G14" s="8">
        <v>47</v>
      </c>
      <c r="H14" s="38">
        <f t="shared" si="2"/>
        <v>0</v>
      </c>
      <c r="I14" s="8">
        <v>10</v>
      </c>
      <c r="J14" s="38">
        <f t="shared" si="3"/>
        <v>0</v>
      </c>
      <c r="K14" s="8">
        <v>28</v>
      </c>
      <c r="L14" s="38">
        <f t="shared" si="4"/>
        <v>0</v>
      </c>
      <c r="N14" s="92"/>
      <c r="O14" s="92"/>
      <c r="P14" s="92"/>
      <c r="Q14" s="92"/>
      <c r="R14" s="92"/>
      <c r="S14" s="92"/>
    </row>
    <row r="15" spans="1:19" s="39" customFormat="1" ht="25.5" x14ac:dyDescent="0.25">
      <c r="A15" s="8" t="s">
        <v>9</v>
      </c>
      <c r="B15" s="34" t="s">
        <v>400</v>
      </c>
      <c r="C15" s="35" t="s">
        <v>18</v>
      </c>
      <c r="D15" s="63">
        <f t="shared" si="0"/>
        <v>2</v>
      </c>
      <c r="E15" s="121">
        <v>0</v>
      </c>
      <c r="F15" s="37">
        <f t="shared" si="1"/>
        <v>0</v>
      </c>
      <c r="G15" s="8">
        <v>1</v>
      </c>
      <c r="H15" s="38">
        <f t="shared" si="2"/>
        <v>0</v>
      </c>
      <c r="I15" s="8">
        <v>0</v>
      </c>
      <c r="J15" s="38">
        <f t="shared" si="3"/>
        <v>0</v>
      </c>
      <c r="K15" s="8">
        <v>1</v>
      </c>
      <c r="L15" s="38">
        <f t="shared" si="4"/>
        <v>0</v>
      </c>
      <c r="N15" s="92"/>
      <c r="O15" s="92"/>
      <c r="P15" s="92"/>
      <c r="Q15" s="92"/>
      <c r="R15" s="92"/>
      <c r="S15" s="92"/>
    </row>
    <row r="16" spans="1:19" s="39" customFormat="1" ht="25.5" x14ac:dyDescent="0.25">
      <c r="A16" s="8" t="s">
        <v>10</v>
      </c>
      <c r="B16" s="34" t="s">
        <v>401</v>
      </c>
      <c r="C16" s="35" t="s">
        <v>18</v>
      </c>
      <c r="D16" s="63">
        <f t="shared" si="0"/>
        <v>2</v>
      </c>
      <c r="E16" s="121">
        <v>0</v>
      </c>
      <c r="F16" s="37">
        <f t="shared" si="1"/>
        <v>0</v>
      </c>
      <c r="G16" s="8">
        <v>0</v>
      </c>
      <c r="H16" s="38">
        <f t="shared" si="2"/>
        <v>0</v>
      </c>
      <c r="I16" s="8">
        <v>2</v>
      </c>
      <c r="J16" s="38">
        <f t="shared" si="3"/>
        <v>0</v>
      </c>
      <c r="K16" s="8">
        <v>0</v>
      </c>
      <c r="L16" s="38">
        <f t="shared" si="4"/>
        <v>0</v>
      </c>
      <c r="N16" s="92"/>
      <c r="O16" s="92"/>
      <c r="P16" s="92"/>
      <c r="Q16" s="92"/>
      <c r="R16" s="92"/>
      <c r="S16" s="92"/>
    </row>
    <row r="17" spans="1:19" s="39" customFormat="1" ht="58.5" customHeight="1" x14ac:dyDescent="0.25">
      <c r="A17" s="8" t="s">
        <v>11</v>
      </c>
      <c r="B17" s="34" t="s">
        <v>402</v>
      </c>
      <c r="C17" s="35" t="s">
        <v>3</v>
      </c>
      <c r="D17" s="63">
        <f t="shared" si="0"/>
        <v>150</v>
      </c>
      <c r="E17" s="121">
        <v>0</v>
      </c>
      <c r="F17" s="37">
        <f t="shared" si="1"/>
        <v>0</v>
      </c>
      <c r="G17" s="8">
        <v>14</v>
      </c>
      <c r="H17" s="38">
        <f t="shared" si="2"/>
        <v>0</v>
      </c>
      <c r="I17" s="8">
        <v>10</v>
      </c>
      <c r="J17" s="38">
        <f t="shared" si="3"/>
        <v>0</v>
      </c>
      <c r="K17" s="8">
        <v>126</v>
      </c>
      <c r="L17" s="38">
        <f t="shared" si="4"/>
        <v>0</v>
      </c>
      <c r="N17" s="92"/>
      <c r="O17" s="92"/>
      <c r="P17" s="92"/>
      <c r="Q17" s="92"/>
      <c r="R17" s="92"/>
      <c r="S17" s="92"/>
    </row>
    <row r="18" spans="1:19" s="39" customFormat="1" ht="21.75" customHeight="1" x14ac:dyDescent="0.25">
      <c r="A18" s="8" t="s">
        <v>36</v>
      </c>
      <c r="B18" s="34" t="s">
        <v>496</v>
      </c>
      <c r="C18" s="35" t="s">
        <v>3</v>
      </c>
      <c r="D18" s="63">
        <f t="shared" si="0"/>
        <v>4.5</v>
      </c>
      <c r="E18" s="121">
        <v>0</v>
      </c>
      <c r="F18" s="37">
        <f t="shared" si="1"/>
        <v>0</v>
      </c>
      <c r="G18" s="8">
        <v>4.5</v>
      </c>
      <c r="H18" s="38">
        <f t="shared" si="2"/>
        <v>0</v>
      </c>
      <c r="I18" s="8">
        <v>0</v>
      </c>
      <c r="J18" s="38">
        <f t="shared" si="3"/>
        <v>0</v>
      </c>
      <c r="K18" s="8">
        <v>0</v>
      </c>
      <c r="L18" s="38">
        <f t="shared" si="4"/>
        <v>0</v>
      </c>
      <c r="N18" s="92"/>
      <c r="O18" s="92"/>
      <c r="P18" s="92"/>
      <c r="Q18" s="92"/>
      <c r="R18" s="92"/>
      <c r="S18" s="92"/>
    </row>
    <row r="19" spans="1:19" s="39" customFormat="1" ht="18.75" customHeight="1" x14ac:dyDescent="0.25">
      <c r="A19" s="8" t="s">
        <v>12</v>
      </c>
      <c r="B19" s="34" t="s">
        <v>403</v>
      </c>
      <c r="C19" s="35" t="s">
        <v>3</v>
      </c>
      <c r="D19" s="63">
        <f t="shared" si="0"/>
        <v>260</v>
      </c>
      <c r="E19" s="121">
        <v>0</v>
      </c>
      <c r="F19" s="37">
        <f t="shared" si="1"/>
        <v>0</v>
      </c>
      <c r="G19" s="8">
        <v>0</v>
      </c>
      <c r="H19" s="38">
        <f t="shared" si="2"/>
        <v>0</v>
      </c>
      <c r="I19" s="8">
        <v>260</v>
      </c>
      <c r="J19" s="38">
        <f t="shared" si="3"/>
        <v>0</v>
      </c>
      <c r="K19" s="8">
        <v>0</v>
      </c>
      <c r="L19" s="38">
        <f t="shared" si="4"/>
        <v>0</v>
      </c>
      <c r="N19" s="92"/>
      <c r="O19" s="92"/>
      <c r="P19" s="92"/>
      <c r="Q19" s="92"/>
      <c r="R19" s="92"/>
      <c r="S19" s="92"/>
    </row>
    <row r="20" spans="1:19" s="39" customFormat="1" x14ac:dyDescent="0.25">
      <c r="A20" s="8" t="s">
        <v>13</v>
      </c>
      <c r="B20" s="34" t="s">
        <v>404</v>
      </c>
      <c r="C20" s="35" t="s">
        <v>3</v>
      </c>
      <c r="D20" s="63">
        <f t="shared" si="0"/>
        <v>920</v>
      </c>
      <c r="E20" s="121">
        <v>0</v>
      </c>
      <c r="F20" s="37">
        <f t="shared" si="1"/>
        <v>0</v>
      </c>
      <c r="G20" s="8">
        <v>400</v>
      </c>
      <c r="H20" s="38">
        <f t="shared" si="2"/>
        <v>0</v>
      </c>
      <c r="I20" s="8">
        <v>20</v>
      </c>
      <c r="J20" s="38">
        <f t="shared" si="3"/>
        <v>0</v>
      </c>
      <c r="K20" s="8">
        <v>500</v>
      </c>
      <c r="L20" s="38">
        <f t="shared" si="4"/>
        <v>0</v>
      </c>
      <c r="N20" s="92"/>
      <c r="O20" s="92"/>
      <c r="P20" s="92"/>
      <c r="Q20" s="92"/>
      <c r="R20" s="92"/>
      <c r="S20" s="92"/>
    </row>
    <row r="21" spans="1:19" s="39" customFormat="1" x14ac:dyDescent="0.25">
      <c r="A21" s="8" t="s">
        <v>14</v>
      </c>
      <c r="B21" s="34" t="s">
        <v>37</v>
      </c>
      <c r="C21" s="35" t="s">
        <v>18</v>
      </c>
      <c r="D21" s="63">
        <f t="shared" si="0"/>
        <v>1</v>
      </c>
      <c r="E21" s="121">
        <v>0</v>
      </c>
      <c r="F21" s="37">
        <f t="shared" si="1"/>
        <v>0</v>
      </c>
      <c r="G21" s="8">
        <v>0</v>
      </c>
      <c r="H21" s="38">
        <f t="shared" si="2"/>
        <v>0</v>
      </c>
      <c r="I21" s="8">
        <v>1</v>
      </c>
      <c r="J21" s="38">
        <f t="shared" si="3"/>
        <v>0</v>
      </c>
      <c r="K21" s="8">
        <v>0</v>
      </c>
      <c r="L21" s="38">
        <f t="shared" si="4"/>
        <v>0</v>
      </c>
      <c r="N21" s="92"/>
      <c r="O21" s="92"/>
      <c r="P21" s="92"/>
      <c r="Q21" s="92"/>
      <c r="R21" s="92"/>
      <c r="S21" s="92"/>
    </row>
    <row r="22" spans="1:19" s="39" customFormat="1" x14ac:dyDescent="0.25">
      <c r="A22" s="8" t="s">
        <v>15</v>
      </c>
      <c r="B22" s="34" t="s">
        <v>38</v>
      </c>
      <c r="C22" s="35" t="s">
        <v>18</v>
      </c>
      <c r="D22" s="63">
        <f t="shared" si="0"/>
        <v>2</v>
      </c>
      <c r="E22" s="121">
        <v>0</v>
      </c>
      <c r="F22" s="37">
        <f t="shared" si="1"/>
        <v>0</v>
      </c>
      <c r="G22" s="8">
        <v>0</v>
      </c>
      <c r="H22" s="38">
        <f t="shared" si="2"/>
        <v>0</v>
      </c>
      <c r="I22" s="8">
        <v>1</v>
      </c>
      <c r="J22" s="38">
        <f t="shared" si="3"/>
        <v>0</v>
      </c>
      <c r="K22" s="8">
        <v>1</v>
      </c>
      <c r="L22" s="38">
        <f t="shared" si="4"/>
        <v>0</v>
      </c>
      <c r="N22" s="92"/>
      <c r="O22" s="92"/>
      <c r="P22" s="92"/>
      <c r="Q22" s="92"/>
      <c r="R22" s="92"/>
      <c r="S22" s="92"/>
    </row>
    <row r="23" spans="1:19" s="41" customFormat="1" x14ac:dyDescent="0.25">
      <c r="A23" s="8" t="s">
        <v>16</v>
      </c>
      <c r="B23" s="34" t="s">
        <v>39</v>
      </c>
      <c r="C23" s="35" t="s">
        <v>18</v>
      </c>
      <c r="D23" s="63">
        <f t="shared" si="0"/>
        <v>1</v>
      </c>
      <c r="E23" s="121">
        <v>0</v>
      </c>
      <c r="F23" s="37">
        <f t="shared" si="1"/>
        <v>0</v>
      </c>
      <c r="G23" s="8">
        <v>0</v>
      </c>
      <c r="H23" s="38">
        <f t="shared" si="2"/>
        <v>0</v>
      </c>
      <c r="I23" s="8">
        <v>0</v>
      </c>
      <c r="J23" s="38">
        <f t="shared" si="3"/>
        <v>0</v>
      </c>
      <c r="K23" s="8">
        <v>1</v>
      </c>
      <c r="L23" s="38">
        <f t="shared" si="4"/>
        <v>0</v>
      </c>
      <c r="N23" s="93"/>
      <c r="O23" s="93"/>
      <c r="P23" s="93"/>
      <c r="Q23" s="93"/>
      <c r="R23" s="93"/>
      <c r="S23" s="93"/>
    </row>
    <row r="24" spans="1:19" s="41" customFormat="1" ht="38.25" x14ac:dyDescent="0.25">
      <c r="A24" s="8" t="s">
        <v>17</v>
      </c>
      <c r="B24" s="34" t="s">
        <v>519</v>
      </c>
      <c r="C24" s="35" t="s">
        <v>19</v>
      </c>
      <c r="D24" s="63">
        <f t="shared" si="0"/>
        <v>32</v>
      </c>
      <c r="E24" s="121">
        <v>0</v>
      </c>
      <c r="F24" s="37">
        <f t="shared" si="1"/>
        <v>0</v>
      </c>
      <c r="G24" s="8">
        <v>0</v>
      </c>
      <c r="H24" s="38">
        <f t="shared" si="2"/>
        <v>0</v>
      </c>
      <c r="I24" s="8">
        <v>0</v>
      </c>
      <c r="J24" s="38">
        <f t="shared" si="3"/>
        <v>0</v>
      </c>
      <c r="K24" s="8">
        <v>32</v>
      </c>
      <c r="L24" s="38">
        <f t="shared" si="4"/>
        <v>0</v>
      </c>
      <c r="N24" s="93"/>
      <c r="O24" s="93"/>
      <c r="P24" s="93"/>
      <c r="Q24" s="93"/>
      <c r="R24" s="93"/>
      <c r="S24" s="93"/>
    </row>
    <row r="25" spans="1:19" s="41" customFormat="1" ht="24.75" customHeight="1" x14ac:dyDescent="0.25">
      <c r="A25" s="8" t="s">
        <v>40</v>
      </c>
      <c r="B25" s="34" t="s">
        <v>405</v>
      </c>
      <c r="C25" s="35" t="s">
        <v>18</v>
      </c>
      <c r="D25" s="63">
        <f t="shared" si="0"/>
        <v>26</v>
      </c>
      <c r="E25" s="121">
        <v>0</v>
      </c>
      <c r="F25" s="37">
        <f t="shared" si="1"/>
        <v>0</v>
      </c>
      <c r="G25" s="8">
        <v>10</v>
      </c>
      <c r="H25" s="38">
        <f t="shared" si="2"/>
        <v>0</v>
      </c>
      <c r="I25" s="8">
        <v>0</v>
      </c>
      <c r="J25" s="38">
        <f t="shared" si="3"/>
        <v>0</v>
      </c>
      <c r="K25" s="8">
        <v>16</v>
      </c>
      <c r="L25" s="38">
        <f t="shared" si="4"/>
        <v>0</v>
      </c>
      <c r="M25" s="32"/>
      <c r="N25" s="93"/>
      <c r="O25" s="93"/>
      <c r="P25" s="93"/>
      <c r="Q25" s="93"/>
      <c r="R25" s="93"/>
      <c r="S25" s="93"/>
    </row>
    <row r="26" spans="1:19" s="41" customFormat="1" x14ac:dyDescent="0.25">
      <c r="A26" s="8" t="s">
        <v>41</v>
      </c>
      <c r="B26" s="34" t="s">
        <v>406</v>
      </c>
      <c r="C26" s="35" t="s">
        <v>18</v>
      </c>
      <c r="D26" s="63">
        <f t="shared" si="0"/>
        <v>3</v>
      </c>
      <c r="E26" s="121">
        <v>0</v>
      </c>
      <c r="F26" s="37">
        <f t="shared" si="1"/>
        <v>0</v>
      </c>
      <c r="G26" s="8">
        <v>3</v>
      </c>
      <c r="H26" s="38">
        <f t="shared" si="2"/>
        <v>0</v>
      </c>
      <c r="I26" s="8">
        <v>0</v>
      </c>
      <c r="J26" s="38">
        <f t="shared" si="3"/>
        <v>0</v>
      </c>
      <c r="K26" s="8">
        <v>0</v>
      </c>
      <c r="L26" s="38">
        <f t="shared" si="4"/>
        <v>0</v>
      </c>
      <c r="M26" s="32"/>
      <c r="N26" s="93"/>
      <c r="O26" s="93"/>
      <c r="P26" s="93"/>
      <c r="Q26" s="93"/>
      <c r="R26" s="93"/>
      <c r="S26" s="93"/>
    </row>
    <row r="27" spans="1:19" s="41" customFormat="1" ht="28.5" customHeight="1" x14ac:dyDescent="0.25">
      <c r="A27" s="8" t="s">
        <v>42</v>
      </c>
      <c r="B27" s="34" t="s">
        <v>407</v>
      </c>
      <c r="C27" s="35" t="s">
        <v>19</v>
      </c>
      <c r="D27" s="63">
        <f t="shared" si="0"/>
        <v>650</v>
      </c>
      <c r="E27" s="121">
        <v>0</v>
      </c>
      <c r="F27" s="37">
        <f t="shared" si="1"/>
        <v>0</v>
      </c>
      <c r="G27" s="8">
        <v>100</v>
      </c>
      <c r="H27" s="38">
        <f t="shared" si="2"/>
        <v>0</v>
      </c>
      <c r="I27" s="8">
        <v>300</v>
      </c>
      <c r="J27" s="38">
        <f t="shared" si="3"/>
        <v>0</v>
      </c>
      <c r="K27" s="8">
        <v>250</v>
      </c>
      <c r="L27" s="38">
        <f t="shared" si="4"/>
        <v>0</v>
      </c>
      <c r="M27" s="32"/>
      <c r="N27" s="93"/>
      <c r="O27" s="93"/>
      <c r="P27" s="93"/>
      <c r="Q27" s="93"/>
      <c r="R27" s="93"/>
      <c r="S27" s="93"/>
    </row>
    <row r="28" spans="1:19" s="41" customFormat="1" x14ac:dyDescent="0.25">
      <c r="A28" s="8" t="s">
        <v>43</v>
      </c>
      <c r="B28" s="34" t="s">
        <v>408</v>
      </c>
      <c r="C28" s="35" t="s">
        <v>19</v>
      </c>
      <c r="D28" s="63">
        <f t="shared" si="0"/>
        <v>82</v>
      </c>
      <c r="E28" s="121">
        <v>0</v>
      </c>
      <c r="F28" s="37">
        <f t="shared" si="1"/>
        <v>0</v>
      </c>
      <c r="G28" s="8">
        <v>27</v>
      </c>
      <c r="H28" s="38">
        <f t="shared" si="2"/>
        <v>0</v>
      </c>
      <c r="I28" s="8">
        <v>0</v>
      </c>
      <c r="J28" s="38">
        <f t="shared" si="3"/>
        <v>0</v>
      </c>
      <c r="K28" s="8">
        <v>55</v>
      </c>
      <c r="L28" s="38">
        <f t="shared" si="4"/>
        <v>0</v>
      </c>
      <c r="M28" s="32"/>
      <c r="N28" s="93"/>
      <c r="O28" s="93"/>
      <c r="P28" s="93"/>
      <c r="Q28" s="93"/>
      <c r="R28" s="93"/>
      <c r="S28" s="93"/>
    </row>
    <row r="29" spans="1:19" s="41" customFormat="1" x14ac:dyDescent="0.25">
      <c r="A29" s="8" t="s">
        <v>44</v>
      </c>
      <c r="B29" s="34" t="s">
        <v>409</v>
      </c>
      <c r="C29" s="35" t="s">
        <v>18</v>
      </c>
      <c r="D29" s="63">
        <f t="shared" si="0"/>
        <v>199</v>
      </c>
      <c r="E29" s="121">
        <v>0</v>
      </c>
      <c r="F29" s="37">
        <f t="shared" si="1"/>
        <v>0</v>
      </c>
      <c r="G29" s="8">
        <v>79</v>
      </c>
      <c r="H29" s="38">
        <f t="shared" si="2"/>
        <v>0</v>
      </c>
      <c r="I29" s="8">
        <v>56</v>
      </c>
      <c r="J29" s="38">
        <f t="shared" si="3"/>
        <v>0</v>
      </c>
      <c r="K29" s="8">
        <v>64</v>
      </c>
      <c r="L29" s="38">
        <f t="shared" si="4"/>
        <v>0</v>
      </c>
      <c r="M29" s="32"/>
      <c r="N29" s="93"/>
      <c r="O29" s="93"/>
      <c r="P29" s="93"/>
      <c r="Q29" s="93"/>
      <c r="R29" s="93"/>
      <c r="S29" s="93"/>
    </row>
    <row r="30" spans="1:19" s="41" customFormat="1" ht="25.5" x14ac:dyDescent="0.25">
      <c r="A30" s="8" t="s">
        <v>45</v>
      </c>
      <c r="B30" s="34" t="s">
        <v>410</v>
      </c>
      <c r="C30" s="35" t="s">
        <v>19</v>
      </c>
      <c r="D30" s="63">
        <f t="shared" si="0"/>
        <v>140</v>
      </c>
      <c r="E30" s="121">
        <v>0</v>
      </c>
      <c r="F30" s="37">
        <f t="shared" si="1"/>
        <v>0</v>
      </c>
      <c r="G30" s="8">
        <v>0</v>
      </c>
      <c r="H30" s="38">
        <f t="shared" si="2"/>
        <v>0</v>
      </c>
      <c r="I30" s="8">
        <v>140</v>
      </c>
      <c r="J30" s="38">
        <f t="shared" si="3"/>
        <v>0</v>
      </c>
      <c r="K30" s="8">
        <v>0</v>
      </c>
      <c r="L30" s="38">
        <f t="shared" si="4"/>
        <v>0</v>
      </c>
      <c r="M30" s="32"/>
      <c r="N30" s="93"/>
      <c r="O30" s="93"/>
      <c r="P30" s="93"/>
      <c r="Q30" s="93"/>
      <c r="R30" s="93"/>
      <c r="S30" s="93"/>
    </row>
    <row r="31" spans="1:19" s="41" customFormat="1" x14ac:dyDescent="0.25">
      <c r="A31" s="8" t="s">
        <v>46</v>
      </c>
      <c r="B31" s="34" t="s">
        <v>411</v>
      </c>
      <c r="C31" s="35" t="s">
        <v>3</v>
      </c>
      <c r="D31" s="63">
        <f t="shared" si="0"/>
        <v>130</v>
      </c>
      <c r="E31" s="121">
        <v>0</v>
      </c>
      <c r="F31" s="37">
        <f t="shared" si="1"/>
        <v>0</v>
      </c>
      <c r="G31" s="8">
        <v>70</v>
      </c>
      <c r="H31" s="38">
        <f t="shared" si="2"/>
        <v>0</v>
      </c>
      <c r="I31" s="8">
        <v>0</v>
      </c>
      <c r="J31" s="38">
        <f t="shared" si="3"/>
        <v>0</v>
      </c>
      <c r="K31" s="8">
        <v>60</v>
      </c>
      <c r="L31" s="38">
        <f t="shared" si="4"/>
        <v>0</v>
      </c>
      <c r="M31" s="32"/>
      <c r="N31" s="93"/>
      <c r="O31" s="93"/>
      <c r="P31" s="93"/>
      <c r="Q31" s="93"/>
      <c r="R31" s="93"/>
      <c r="S31" s="93"/>
    </row>
    <row r="32" spans="1:19" s="41" customFormat="1" ht="28.5" customHeight="1" x14ac:dyDescent="0.25">
      <c r="A32" s="8" t="s">
        <v>47</v>
      </c>
      <c r="B32" s="34" t="s">
        <v>412</v>
      </c>
      <c r="C32" s="35" t="s">
        <v>3</v>
      </c>
      <c r="D32" s="63">
        <f t="shared" si="0"/>
        <v>77</v>
      </c>
      <c r="E32" s="121">
        <v>0</v>
      </c>
      <c r="F32" s="37">
        <f t="shared" si="1"/>
        <v>0</v>
      </c>
      <c r="G32" s="8">
        <v>53</v>
      </c>
      <c r="H32" s="38">
        <f t="shared" si="2"/>
        <v>0</v>
      </c>
      <c r="I32" s="8">
        <v>0</v>
      </c>
      <c r="J32" s="38">
        <f t="shared" si="3"/>
        <v>0</v>
      </c>
      <c r="K32" s="8">
        <v>24</v>
      </c>
      <c r="L32" s="38">
        <f t="shared" si="4"/>
        <v>0</v>
      </c>
      <c r="M32" s="32"/>
      <c r="N32" s="93"/>
      <c r="O32" s="93"/>
      <c r="P32" s="93"/>
      <c r="Q32" s="93"/>
      <c r="R32" s="93"/>
      <c r="S32" s="93"/>
    </row>
    <row r="33" spans="1:19" s="41" customFormat="1" x14ac:dyDescent="0.25">
      <c r="A33" s="8" t="s">
        <v>48</v>
      </c>
      <c r="B33" s="34" t="s">
        <v>52</v>
      </c>
      <c r="C33" s="35" t="s">
        <v>3</v>
      </c>
      <c r="D33" s="63">
        <f t="shared" si="0"/>
        <v>50</v>
      </c>
      <c r="E33" s="121">
        <v>0</v>
      </c>
      <c r="F33" s="37">
        <f t="shared" si="1"/>
        <v>0</v>
      </c>
      <c r="G33" s="8">
        <v>32</v>
      </c>
      <c r="H33" s="38">
        <f t="shared" si="2"/>
        <v>0</v>
      </c>
      <c r="I33" s="8">
        <v>0</v>
      </c>
      <c r="J33" s="38">
        <f t="shared" si="3"/>
        <v>0</v>
      </c>
      <c r="K33" s="8">
        <v>18</v>
      </c>
      <c r="L33" s="38">
        <f t="shared" si="4"/>
        <v>0</v>
      </c>
      <c r="M33" s="32"/>
      <c r="N33" s="93"/>
      <c r="O33" s="93"/>
      <c r="P33" s="93"/>
      <c r="Q33" s="93"/>
      <c r="R33" s="93"/>
      <c r="S33" s="93"/>
    </row>
    <row r="34" spans="1:19" s="41" customFormat="1" x14ac:dyDescent="0.25">
      <c r="A34" s="8" t="s">
        <v>49</v>
      </c>
      <c r="B34" s="34" t="s">
        <v>520</v>
      </c>
      <c r="C34" s="35" t="s">
        <v>3</v>
      </c>
      <c r="D34" s="63">
        <f t="shared" si="0"/>
        <v>9</v>
      </c>
      <c r="E34" s="121">
        <v>0</v>
      </c>
      <c r="F34" s="37">
        <f t="shared" si="1"/>
        <v>0</v>
      </c>
      <c r="G34" s="8">
        <v>0</v>
      </c>
      <c r="H34" s="38">
        <f t="shared" si="2"/>
        <v>0</v>
      </c>
      <c r="I34" s="8">
        <v>9</v>
      </c>
      <c r="J34" s="38">
        <f t="shared" si="3"/>
        <v>0</v>
      </c>
      <c r="K34" s="8">
        <v>0</v>
      </c>
      <c r="L34" s="38">
        <f t="shared" si="4"/>
        <v>0</v>
      </c>
      <c r="M34" s="32"/>
      <c r="N34" s="93"/>
      <c r="O34" s="93"/>
      <c r="P34" s="93"/>
      <c r="Q34" s="93"/>
      <c r="R34" s="93"/>
      <c r="S34" s="93"/>
    </row>
    <row r="35" spans="1:19" s="41" customFormat="1" ht="27" customHeight="1" x14ac:dyDescent="0.25">
      <c r="A35" s="8" t="s">
        <v>50</v>
      </c>
      <c r="B35" s="34" t="s">
        <v>413</v>
      </c>
      <c r="C35" s="35" t="s">
        <v>3</v>
      </c>
      <c r="D35" s="63">
        <f t="shared" si="0"/>
        <v>21</v>
      </c>
      <c r="E35" s="121">
        <v>0</v>
      </c>
      <c r="F35" s="37">
        <f t="shared" si="1"/>
        <v>0</v>
      </c>
      <c r="G35" s="8">
        <v>0</v>
      </c>
      <c r="H35" s="38">
        <f t="shared" si="2"/>
        <v>0</v>
      </c>
      <c r="I35" s="8">
        <v>0</v>
      </c>
      <c r="J35" s="38">
        <f t="shared" si="3"/>
        <v>0</v>
      </c>
      <c r="K35" s="8">
        <v>21</v>
      </c>
      <c r="L35" s="38">
        <f t="shared" si="4"/>
        <v>0</v>
      </c>
      <c r="M35" s="32"/>
      <c r="N35" s="93"/>
      <c r="O35" s="93"/>
      <c r="P35" s="93"/>
      <c r="Q35" s="93"/>
      <c r="R35" s="93"/>
      <c r="S35" s="93"/>
    </row>
    <row r="36" spans="1:19" s="41" customFormat="1" ht="51" x14ac:dyDescent="0.25">
      <c r="A36" s="8" t="s">
        <v>51</v>
      </c>
      <c r="B36" s="34" t="s">
        <v>521</v>
      </c>
      <c r="C36" s="35" t="s">
        <v>18</v>
      </c>
      <c r="D36" s="63">
        <f t="shared" si="0"/>
        <v>6</v>
      </c>
      <c r="E36" s="121">
        <v>0</v>
      </c>
      <c r="F36" s="37">
        <f t="shared" si="1"/>
        <v>0</v>
      </c>
      <c r="G36" s="8">
        <v>4</v>
      </c>
      <c r="H36" s="38">
        <f t="shared" si="2"/>
        <v>0</v>
      </c>
      <c r="I36" s="8">
        <v>0</v>
      </c>
      <c r="J36" s="38">
        <f t="shared" si="3"/>
        <v>0</v>
      </c>
      <c r="K36" s="8">
        <v>2</v>
      </c>
      <c r="L36" s="38">
        <f t="shared" si="4"/>
        <v>0</v>
      </c>
      <c r="M36" s="32"/>
      <c r="N36" s="93"/>
      <c r="O36" s="93"/>
      <c r="P36" s="93"/>
      <c r="Q36" s="93"/>
      <c r="R36" s="93"/>
      <c r="S36" s="93"/>
    </row>
    <row r="37" spans="1:19" s="41" customFormat="1" ht="25.5" x14ac:dyDescent="0.25">
      <c r="A37" s="8" t="s">
        <v>53</v>
      </c>
      <c r="B37" s="34" t="s">
        <v>414</v>
      </c>
      <c r="C37" s="35" t="s">
        <v>18</v>
      </c>
      <c r="D37" s="63">
        <f t="shared" si="0"/>
        <v>1</v>
      </c>
      <c r="E37" s="121">
        <v>0</v>
      </c>
      <c r="F37" s="37">
        <f t="shared" si="1"/>
        <v>0</v>
      </c>
      <c r="G37" s="8">
        <v>0</v>
      </c>
      <c r="H37" s="38">
        <f t="shared" si="2"/>
        <v>0</v>
      </c>
      <c r="I37" s="8">
        <v>0</v>
      </c>
      <c r="J37" s="38">
        <f t="shared" si="3"/>
        <v>0</v>
      </c>
      <c r="K37" s="8">
        <v>1</v>
      </c>
      <c r="L37" s="38">
        <f t="shared" si="4"/>
        <v>0</v>
      </c>
      <c r="M37" s="32"/>
      <c r="N37" s="93"/>
      <c r="O37" s="93"/>
      <c r="P37" s="93"/>
      <c r="Q37" s="93"/>
      <c r="R37" s="93"/>
      <c r="S37" s="93"/>
    </row>
    <row r="38" spans="1:19" s="41" customFormat="1" ht="25.5" x14ac:dyDescent="0.25">
      <c r="A38" s="8" t="s">
        <v>54</v>
      </c>
      <c r="B38" s="34" t="s">
        <v>415</v>
      </c>
      <c r="C38" s="35" t="s">
        <v>18</v>
      </c>
      <c r="D38" s="63">
        <f t="shared" si="0"/>
        <v>2</v>
      </c>
      <c r="E38" s="121">
        <v>0</v>
      </c>
      <c r="F38" s="37">
        <f t="shared" si="1"/>
        <v>0</v>
      </c>
      <c r="G38" s="8">
        <v>2</v>
      </c>
      <c r="H38" s="38">
        <f t="shared" si="2"/>
        <v>0</v>
      </c>
      <c r="I38" s="8">
        <v>0</v>
      </c>
      <c r="J38" s="38">
        <f t="shared" si="3"/>
        <v>0</v>
      </c>
      <c r="K38" s="8">
        <v>0</v>
      </c>
      <c r="L38" s="38">
        <f t="shared" si="4"/>
        <v>0</v>
      </c>
      <c r="M38" s="32"/>
      <c r="N38" s="93"/>
      <c r="O38" s="93"/>
      <c r="P38" s="93"/>
      <c r="Q38" s="93"/>
      <c r="R38" s="93"/>
      <c r="S38" s="93"/>
    </row>
    <row r="39" spans="1:19" s="41" customFormat="1" ht="25.5" x14ac:dyDescent="0.25">
      <c r="A39" s="8" t="s">
        <v>55</v>
      </c>
      <c r="B39" s="34" t="s">
        <v>416</v>
      </c>
      <c r="C39" s="35" t="s">
        <v>18</v>
      </c>
      <c r="D39" s="63">
        <f t="shared" si="0"/>
        <v>4</v>
      </c>
      <c r="E39" s="121">
        <v>0</v>
      </c>
      <c r="F39" s="37">
        <f t="shared" si="1"/>
        <v>0</v>
      </c>
      <c r="G39" s="8">
        <v>0</v>
      </c>
      <c r="H39" s="38">
        <f t="shared" si="2"/>
        <v>0</v>
      </c>
      <c r="I39" s="8">
        <v>0</v>
      </c>
      <c r="J39" s="38">
        <f t="shared" si="3"/>
        <v>0</v>
      </c>
      <c r="K39" s="8">
        <v>4</v>
      </c>
      <c r="L39" s="38">
        <f t="shared" si="4"/>
        <v>0</v>
      </c>
      <c r="M39" s="32"/>
      <c r="N39" s="93"/>
      <c r="O39" s="93"/>
      <c r="P39" s="93"/>
      <c r="Q39" s="93"/>
      <c r="R39" s="93"/>
      <c r="S39" s="93"/>
    </row>
    <row r="40" spans="1:19" s="41" customFormat="1" ht="25.5" x14ac:dyDescent="0.25">
      <c r="A40" s="8" t="s">
        <v>56</v>
      </c>
      <c r="B40" s="34" t="s">
        <v>417</v>
      </c>
      <c r="C40" s="35" t="s">
        <v>18</v>
      </c>
      <c r="D40" s="63">
        <f t="shared" si="0"/>
        <v>1</v>
      </c>
      <c r="E40" s="121">
        <v>0</v>
      </c>
      <c r="F40" s="37">
        <f t="shared" si="1"/>
        <v>0</v>
      </c>
      <c r="G40" s="8">
        <v>1</v>
      </c>
      <c r="H40" s="38">
        <f t="shared" si="2"/>
        <v>0</v>
      </c>
      <c r="I40" s="8">
        <v>0</v>
      </c>
      <c r="J40" s="38">
        <f t="shared" si="3"/>
        <v>0</v>
      </c>
      <c r="K40" s="8">
        <v>0</v>
      </c>
      <c r="L40" s="38">
        <f t="shared" si="4"/>
        <v>0</v>
      </c>
      <c r="M40" s="32"/>
      <c r="N40" s="93"/>
      <c r="O40" s="93"/>
      <c r="P40" s="93"/>
      <c r="Q40" s="93"/>
      <c r="R40" s="93"/>
      <c r="S40" s="93"/>
    </row>
    <row r="41" spans="1:19" s="41" customFormat="1" ht="25.5" x14ac:dyDescent="0.25">
      <c r="A41" s="8" t="s">
        <v>57</v>
      </c>
      <c r="B41" s="34" t="s">
        <v>62</v>
      </c>
      <c r="C41" s="35" t="s">
        <v>18</v>
      </c>
      <c r="D41" s="63">
        <f t="shared" si="0"/>
        <v>1</v>
      </c>
      <c r="E41" s="121">
        <v>0</v>
      </c>
      <c r="F41" s="37">
        <f t="shared" si="1"/>
        <v>0</v>
      </c>
      <c r="G41" s="8">
        <v>0</v>
      </c>
      <c r="H41" s="38">
        <f t="shared" si="2"/>
        <v>0</v>
      </c>
      <c r="I41" s="8">
        <v>1</v>
      </c>
      <c r="J41" s="38">
        <f t="shared" si="3"/>
        <v>0</v>
      </c>
      <c r="K41" s="8">
        <v>0</v>
      </c>
      <c r="L41" s="38">
        <f t="shared" si="4"/>
        <v>0</v>
      </c>
      <c r="M41" s="32"/>
      <c r="N41" s="93"/>
      <c r="O41" s="93"/>
      <c r="P41" s="93"/>
      <c r="Q41" s="93"/>
      <c r="R41" s="93"/>
      <c r="S41" s="93"/>
    </row>
    <row r="42" spans="1:19" s="41" customFormat="1" ht="25.5" x14ac:dyDescent="0.25">
      <c r="A42" s="8" t="s">
        <v>58</v>
      </c>
      <c r="B42" s="34" t="s">
        <v>64</v>
      </c>
      <c r="C42" s="35" t="s">
        <v>18</v>
      </c>
      <c r="D42" s="63">
        <f t="shared" si="0"/>
        <v>1</v>
      </c>
      <c r="E42" s="121">
        <v>0</v>
      </c>
      <c r="F42" s="37">
        <f t="shared" si="1"/>
        <v>0</v>
      </c>
      <c r="G42" s="8">
        <v>0</v>
      </c>
      <c r="H42" s="38">
        <f t="shared" si="2"/>
        <v>0</v>
      </c>
      <c r="I42" s="8">
        <v>1</v>
      </c>
      <c r="J42" s="38">
        <f t="shared" si="3"/>
        <v>0</v>
      </c>
      <c r="K42" s="8">
        <v>0</v>
      </c>
      <c r="L42" s="38">
        <f t="shared" si="4"/>
        <v>0</v>
      </c>
      <c r="M42" s="32"/>
      <c r="N42" s="93"/>
      <c r="O42" s="93"/>
      <c r="P42" s="93"/>
      <c r="Q42" s="93"/>
      <c r="R42" s="93"/>
      <c r="S42" s="93"/>
    </row>
    <row r="43" spans="1:19" s="41" customFormat="1" ht="25.5" x14ac:dyDescent="0.25">
      <c r="A43" s="8" t="s">
        <v>59</v>
      </c>
      <c r="B43" s="34" t="s">
        <v>66</v>
      </c>
      <c r="C43" s="35" t="s">
        <v>18</v>
      </c>
      <c r="D43" s="63">
        <f t="shared" si="0"/>
        <v>2</v>
      </c>
      <c r="E43" s="121">
        <v>0</v>
      </c>
      <c r="F43" s="37">
        <f t="shared" si="1"/>
        <v>0</v>
      </c>
      <c r="G43" s="8">
        <v>2</v>
      </c>
      <c r="H43" s="38">
        <f t="shared" si="2"/>
        <v>0</v>
      </c>
      <c r="I43" s="8">
        <v>0</v>
      </c>
      <c r="J43" s="38">
        <f t="shared" si="3"/>
        <v>0</v>
      </c>
      <c r="K43" s="8">
        <v>0</v>
      </c>
      <c r="L43" s="38">
        <f t="shared" si="4"/>
        <v>0</v>
      </c>
      <c r="M43" s="32"/>
      <c r="N43" s="93"/>
      <c r="O43" s="93"/>
      <c r="P43" s="93"/>
      <c r="Q43" s="93"/>
      <c r="R43" s="93"/>
      <c r="S43" s="93"/>
    </row>
    <row r="44" spans="1:19" s="41" customFormat="1" ht="25.5" x14ac:dyDescent="0.25">
      <c r="A44" s="8" t="s">
        <v>60</v>
      </c>
      <c r="B44" s="34" t="s">
        <v>68</v>
      </c>
      <c r="C44" s="35" t="s">
        <v>18</v>
      </c>
      <c r="D44" s="63">
        <f t="shared" si="0"/>
        <v>8</v>
      </c>
      <c r="E44" s="121">
        <v>0</v>
      </c>
      <c r="F44" s="37">
        <f t="shared" si="1"/>
        <v>0</v>
      </c>
      <c r="G44" s="8">
        <v>2</v>
      </c>
      <c r="H44" s="38">
        <f t="shared" si="2"/>
        <v>0</v>
      </c>
      <c r="I44" s="8">
        <v>0</v>
      </c>
      <c r="J44" s="38">
        <f t="shared" si="3"/>
        <v>0</v>
      </c>
      <c r="K44" s="8">
        <v>6</v>
      </c>
      <c r="L44" s="38">
        <f t="shared" si="4"/>
        <v>0</v>
      </c>
      <c r="M44" s="32"/>
      <c r="N44" s="93"/>
      <c r="O44" s="93"/>
      <c r="P44" s="93"/>
      <c r="Q44" s="93"/>
      <c r="R44" s="93"/>
      <c r="S44" s="93"/>
    </row>
    <row r="45" spans="1:19" s="41" customFormat="1" ht="25.5" x14ac:dyDescent="0.25">
      <c r="A45" s="8" t="s">
        <v>61</v>
      </c>
      <c r="B45" s="34" t="s">
        <v>70</v>
      </c>
      <c r="C45" s="35" t="s">
        <v>18</v>
      </c>
      <c r="D45" s="63">
        <f t="shared" si="0"/>
        <v>15</v>
      </c>
      <c r="E45" s="121">
        <v>0</v>
      </c>
      <c r="F45" s="37">
        <f t="shared" si="1"/>
        <v>0</v>
      </c>
      <c r="G45" s="8">
        <v>0</v>
      </c>
      <c r="H45" s="38">
        <f t="shared" si="2"/>
        <v>0</v>
      </c>
      <c r="I45" s="8">
        <v>0</v>
      </c>
      <c r="J45" s="38">
        <f t="shared" si="3"/>
        <v>0</v>
      </c>
      <c r="K45" s="8">
        <v>15</v>
      </c>
      <c r="L45" s="38">
        <f t="shared" si="4"/>
        <v>0</v>
      </c>
      <c r="M45" s="32"/>
      <c r="N45" s="93"/>
      <c r="O45" s="93"/>
      <c r="P45" s="93"/>
      <c r="Q45" s="93"/>
      <c r="R45" s="93"/>
      <c r="S45" s="93"/>
    </row>
    <row r="46" spans="1:19" s="41" customFormat="1" ht="25.5" x14ac:dyDescent="0.25">
      <c r="A46" s="8" t="s">
        <v>63</v>
      </c>
      <c r="B46" s="34" t="s">
        <v>71</v>
      </c>
      <c r="C46" s="35" t="s">
        <v>18</v>
      </c>
      <c r="D46" s="63">
        <f t="shared" si="0"/>
        <v>41</v>
      </c>
      <c r="E46" s="121">
        <v>0</v>
      </c>
      <c r="F46" s="37">
        <f t="shared" si="1"/>
        <v>0</v>
      </c>
      <c r="G46" s="8">
        <v>16</v>
      </c>
      <c r="H46" s="38">
        <f t="shared" si="2"/>
        <v>0</v>
      </c>
      <c r="I46" s="8">
        <v>20</v>
      </c>
      <c r="J46" s="38">
        <f t="shared" si="3"/>
        <v>0</v>
      </c>
      <c r="K46" s="8">
        <v>5</v>
      </c>
      <c r="L46" s="38">
        <f t="shared" si="4"/>
        <v>0</v>
      </c>
      <c r="M46" s="32"/>
      <c r="N46" s="93"/>
      <c r="O46" s="93"/>
      <c r="P46" s="93"/>
      <c r="Q46" s="93"/>
      <c r="R46" s="93"/>
      <c r="S46" s="93"/>
    </row>
    <row r="47" spans="1:19" s="41" customFormat="1" x14ac:dyDescent="0.25">
      <c r="A47" s="8" t="s">
        <v>65</v>
      </c>
      <c r="B47" s="34" t="s">
        <v>72</v>
      </c>
      <c r="C47" s="35" t="s">
        <v>18</v>
      </c>
      <c r="D47" s="63">
        <f t="shared" si="0"/>
        <v>1</v>
      </c>
      <c r="E47" s="121">
        <v>0</v>
      </c>
      <c r="F47" s="37">
        <f t="shared" si="1"/>
        <v>0</v>
      </c>
      <c r="G47" s="8">
        <v>1</v>
      </c>
      <c r="H47" s="38">
        <f t="shared" si="2"/>
        <v>0</v>
      </c>
      <c r="I47" s="8">
        <v>0</v>
      </c>
      <c r="J47" s="38">
        <f t="shared" si="3"/>
        <v>0</v>
      </c>
      <c r="K47" s="8">
        <v>0</v>
      </c>
      <c r="L47" s="38">
        <f t="shared" si="4"/>
        <v>0</v>
      </c>
      <c r="M47" s="32"/>
      <c r="N47" s="93"/>
      <c r="O47" s="93"/>
      <c r="P47" s="93"/>
      <c r="Q47" s="93"/>
      <c r="R47" s="93"/>
      <c r="S47" s="93"/>
    </row>
    <row r="48" spans="1:19" s="41" customFormat="1" ht="25.5" x14ac:dyDescent="0.25">
      <c r="A48" s="8" t="s">
        <v>67</v>
      </c>
      <c r="B48" s="34" t="s">
        <v>73</v>
      </c>
      <c r="C48" s="35" t="s">
        <v>18</v>
      </c>
      <c r="D48" s="63">
        <f t="shared" si="0"/>
        <v>6</v>
      </c>
      <c r="E48" s="121">
        <v>0</v>
      </c>
      <c r="F48" s="37">
        <f t="shared" si="1"/>
        <v>0</v>
      </c>
      <c r="G48" s="8">
        <v>0</v>
      </c>
      <c r="H48" s="38">
        <f t="shared" si="2"/>
        <v>0</v>
      </c>
      <c r="I48" s="8">
        <v>0</v>
      </c>
      <c r="J48" s="38">
        <f t="shared" si="3"/>
        <v>0</v>
      </c>
      <c r="K48" s="8">
        <v>6</v>
      </c>
      <c r="L48" s="38">
        <f t="shared" si="4"/>
        <v>0</v>
      </c>
      <c r="M48" s="32"/>
      <c r="N48" s="93"/>
      <c r="O48" s="93"/>
      <c r="P48" s="93"/>
      <c r="Q48" s="93"/>
      <c r="R48" s="93"/>
      <c r="S48" s="93"/>
    </row>
    <row r="49" spans="1:19" s="41" customFormat="1" ht="34.5" customHeight="1" x14ac:dyDescent="0.25">
      <c r="A49" s="8" t="s">
        <v>69</v>
      </c>
      <c r="B49" s="34" t="s">
        <v>522</v>
      </c>
      <c r="C49" s="35" t="s">
        <v>3</v>
      </c>
      <c r="D49" s="63">
        <f t="shared" si="0"/>
        <v>32</v>
      </c>
      <c r="E49" s="121">
        <v>0</v>
      </c>
      <c r="F49" s="37">
        <f t="shared" si="1"/>
        <v>0</v>
      </c>
      <c r="G49" s="42">
        <v>20</v>
      </c>
      <c r="H49" s="38">
        <f t="shared" si="2"/>
        <v>0</v>
      </c>
      <c r="I49" s="42">
        <v>0</v>
      </c>
      <c r="J49" s="38">
        <f t="shared" si="3"/>
        <v>0</v>
      </c>
      <c r="K49" s="42">
        <v>12</v>
      </c>
      <c r="L49" s="38">
        <f t="shared" si="4"/>
        <v>0</v>
      </c>
      <c r="M49" s="32"/>
      <c r="N49" s="93"/>
      <c r="O49" s="93"/>
      <c r="P49" s="93"/>
      <c r="Q49" s="93"/>
      <c r="R49" s="93"/>
      <c r="S49" s="93"/>
    </row>
    <row r="50" spans="1:19" s="41" customFormat="1" ht="8.25" customHeight="1" x14ac:dyDescent="0.25">
      <c r="A50" s="42"/>
      <c r="B50" s="43"/>
      <c r="C50" s="44"/>
      <c r="D50" s="88"/>
      <c r="E50" s="45"/>
      <c r="F50" s="46"/>
      <c r="G50" s="42"/>
      <c r="H50" s="47"/>
      <c r="I50" s="42"/>
      <c r="J50" s="47"/>
      <c r="K50" s="42"/>
      <c r="L50" s="47"/>
      <c r="M50" s="32"/>
      <c r="N50" s="93"/>
      <c r="O50" s="93"/>
      <c r="P50" s="93"/>
      <c r="Q50" s="93"/>
      <c r="R50" s="93"/>
      <c r="S50" s="93"/>
    </row>
    <row r="51" spans="1:19" s="41" customFormat="1" x14ac:dyDescent="0.25">
      <c r="A51" s="9" t="s">
        <v>25</v>
      </c>
      <c r="B51" s="48" t="s">
        <v>74</v>
      </c>
      <c r="C51" s="49"/>
      <c r="D51" s="89"/>
      <c r="E51" s="50"/>
      <c r="F51" s="51">
        <f>+SUM(F52:F53)</f>
        <v>0</v>
      </c>
      <c r="G51" s="9"/>
      <c r="H51" s="52">
        <f>+SUM(H52:H53)</f>
        <v>0</v>
      </c>
      <c r="I51" s="9"/>
      <c r="J51" s="52">
        <f>+SUM(J52:J53)</f>
        <v>0</v>
      </c>
      <c r="K51" s="9"/>
      <c r="L51" s="52">
        <f>+SUM(L52:L53)</f>
        <v>0</v>
      </c>
      <c r="M51" s="32"/>
      <c r="N51" s="93"/>
      <c r="O51" s="93"/>
      <c r="P51" s="93"/>
      <c r="Q51" s="93"/>
      <c r="R51" s="93"/>
      <c r="S51" s="93"/>
    </row>
    <row r="52" spans="1:19" s="41" customFormat="1" ht="25.5" x14ac:dyDescent="0.25">
      <c r="A52" s="10" t="s">
        <v>20</v>
      </c>
      <c r="B52" s="53" t="s">
        <v>75</v>
      </c>
      <c r="C52" s="54" t="s">
        <v>19</v>
      </c>
      <c r="D52" s="90">
        <f>+G52+I52+K52</f>
        <v>73</v>
      </c>
      <c r="E52" s="121">
        <v>0</v>
      </c>
      <c r="F52" s="56">
        <f>+E52*D52</f>
        <v>0</v>
      </c>
      <c r="G52" s="10">
        <v>30</v>
      </c>
      <c r="H52" s="57">
        <f>+G52*E52</f>
        <v>0</v>
      </c>
      <c r="I52" s="10">
        <v>20</v>
      </c>
      <c r="J52" s="57">
        <f>+I52*E52</f>
        <v>0</v>
      </c>
      <c r="K52" s="10">
        <v>23</v>
      </c>
      <c r="L52" s="57">
        <f>+K52*E52</f>
        <v>0</v>
      </c>
      <c r="M52" s="32"/>
      <c r="N52" s="93"/>
      <c r="O52" s="93"/>
      <c r="P52" s="93"/>
      <c r="Q52" s="93"/>
      <c r="R52" s="93"/>
      <c r="S52" s="93"/>
    </row>
    <row r="53" spans="1:19" s="41" customFormat="1" ht="38.25" x14ac:dyDescent="0.25">
      <c r="A53" s="8" t="s">
        <v>21</v>
      </c>
      <c r="B53" s="34" t="s">
        <v>523</v>
      </c>
      <c r="C53" s="35" t="s">
        <v>3</v>
      </c>
      <c r="D53" s="63">
        <f>+G53+I53+K53</f>
        <v>7</v>
      </c>
      <c r="E53" s="121">
        <v>0</v>
      </c>
      <c r="F53" s="37">
        <f>+E53*D53</f>
        <v>0</v>
      </c>
      <c r="G53" s="8">
        <v>3</v>
      </c>
      <c r="H53" s="38">
        <f>+G53*E53</f>
        <v>0</v>
      </c>
      <c r="I53" s="8">
        <v>0</v>
      </c>
      <c r="J53" s="38">
        <f>+I53*E53</f>
        <v>0</v>
      </c>
      <c r="K53" s="8">
        <v>4</v>
      </c>
      <c r="L53" s="38">
        <f>+K53*E53</f>
        <v>0</v>
      </c>
      <c r="M53" s="32"/>
      <c r="N53" s="93"/>
      <c r="O53" s="93"/>
      <c r="P53" s="93"/>
      <c r="Q53" s="93"/>
      <c r="R53" s="93"/>
      <c r="S53" s="93"/>
    </row>
    <row r="54" spans="1:19" s="41" customFormat="1" ht="6.75" customHeight="1" x14ac:dyDescent="0.25">
      <c r="A54" s="10"/>
      <c r="B54" s="53"/>
      <c r="C54" s="54"/>
      <c r="D54" s="90"/>
      <c r="E54" s="55"/>
      <c r="F54" s="56"/>
      <c r="G54" s="10"/>
      <c r="H54" s="57"/>
      <c r="I54" s="10"/>
      <c r="J54" s="57"/>
      <c r="K54" s="10"/>
      <c r="L54" s="57"/>
      <c r="M54" s="32"/>
      <c r="N54" s="93"/>
      <c r="O54" s="93"/>
      <c r="P54" s="93"/>
      <c r="Q54" s="93"/>
      <c r="R54" s="93"/>
      <c r="S54" s="93"/>
    </row>
    <row r="55" spans="1:19" s="41" customFormat="1" x14ac:dyDescent="0.25">
      <c r="A55" s="9" t="s">
        <v>76</v>
      </c>
      <c r="B55" s="48" t="s">
        <v>418</v>
      </c>
      <c r="C55" s="49"/>
      <c r="D55" s="89"/>
      <c r="E55" s="50"/>
      <c r="F55" s="51">
        <f>+SUM(F56:F58)</f>
        <v>0</v>
      </c>
      <c r="G55" s="98"/>
      <c r="H55" s="52">
        <f>+SUM(H56:H58)</f>
        <v>0</v>
      </c>
      <c r="I55" s="9"/>
      <c r="J55" s="52">
        <f>+SUM(J56:J58)</f>
        <v>0</v>
      </c>
      <c r="K55" s="9"/>
      <c r="L55" s="52">
        <f>+SUM(L56:L58)</f>
        <v>0</v>
      </c>
      <c r="M55" s="32"/>
      <c r="N55" s="93"/>
      <c r="O55" s="93"/>
      <c r="P55" s="93"/>
      <c r="Q55" s="93"/>
      <c r="R55" s="93"/>
      <c r="S55" s="93"/>
    </row>
    <row r="56" spans="1:19" s="41" customFormat="1" ht="51" x14ac:dyDescent="0.25">
      <c r="A56" s="8" t="s">
        <v>22</v>
      </c>
      <c r="B56" s="58" t="s">
        <v>419</v>
      </c>
      <c r="C56" s="35" t="s">
        <v>3</v>
      </c>
      <c r="D56" s="63">
        <f>+G56+I56+K56</f>
        <v>623</v>
      </c>
      <c r="E56" s="121">
        <v>0</v>
      </c>
      <c r="F56" s="37">
        <f>+E56*D56</f>
        <v>0</v>
      </c>
      <c r="G56" s="8">
        <v>310</v>
      </c>
      <c r="H56" s="38">
        <f>+G56*E56</f>
        <v>0</v>
      </c>
      <c r="I56" s="8">
        <v>108</v>
      </c>
      <c r="J56" s="38">
        <f>+I56*E56</f>
        <v>0</v>
      </c>
      <c r="K56" s="8">
        <v>205</v>
      </c>
      <c r="L56" s="38">
        <f>+K56*E56</f>
        <v>0</v>
      </c>
      <c r="M56" s="32"/>
      <c r="N56" s="93"/>
      <c r="O56" s="93"/>
      <c r="P56" s="93"/>
      <c r="Q56" s="93"/>
      <c r="R56" s="93"/>
      <c r="S56" s="93"/>
    </row>
    <row r="57" spans="1:19" s="41" customFormat="1" ht="25.5" x14ac:dyDescent="0.25">
      <c r="A57" s="8" t="s">
        <v>23</v>
      </c>
      <c r="B57" s="58" t="s">
        <v>524</v>
      </c>
      <c r="C57" s="35" t="s">
        <v>3</v>
      </c>
      <c r="D57" s="63">
        <f>+G57+I57+K57</f>
        <v>35</v>
      </c>
      <c r="E57" s="121">
        <v>0</v>
      </c>
      <c r="F57" s="37">
        <f>+E57*D57</f>
        <v>0</v>
      </c>
      <c r="G57" s="8">
        <v>5</v>
      </c>
      <c r="H57" s="38">
        <f>+G57*E57</f>
        <v>0</v>
      </c>
      <c r="I57" s="8">
        <v>30</v>
      </c>
      <c r="J57" s="38">
        <f>+I57*E57</f>
        <v>0</v>
      </c>
      <c r="K57" s="8">
        <v>0</v>
      </c>
      <c r="L57" s="38">
        <f>+K57*E57</f>
        <v>0</v>
      </c>
      <c r="M57" s="32"/>
      <c r="N57" s="93"/>
      <c r="O57" s="93"/>
      <c r="P57" s="93"/>
      <c r="Q57" s="93"/>
      <c r="R57" s="93"/>
      <c r="S57" s="93"/>
    </row>
    <row r="58" spans="1:19" s="41" customFormat="1" ht="25.5" x14ac:dyDescent="0.25">
      <c r="A58" s="8" t="s">
        <v>24</v>
      </c>
      <c r="B58" s="58" t="s">
        <v>485</v>
      </c>
      <c r="C58" s="35" t="s">
        <v>19</v>
      </c>
      <c r="D58" s="63">
        <f>+G58+I58+K58</f>
        <v>308</v>
      </c>
      <c r="E58" s="121">
        <v>0</v>
      </c>
      <c r="F58" s="37">
        <f>+E58*D58</f>
        <v>0</v>
      </c>
      <c r="G58" s="8">
        <v>168</v>
      </c>
      <c r="H58" s="38">
        <f>+G58*E58</f>
        <v>0</v>
      </c>
      <c r="I58" s="8">
        <v>60</v>
      </c>
      <c r="J58" s="38">
        <f>+I58*E58</f>
        <v>0</v>
      </c>
      <c r="K58" s="8">
        <v>80</v>
      </c>
      <c r="L58" s="38">
        <f>+K58*E58</f>
        <v>0</v>
      </c>
      <c r="M58" s="32"/>
      <c r="N58" s="93"/>
      <c r="O58" s="93"/>
      <c r="P58" s="93"/>
      <c r="Q58" s="93"/>
      <c r="R58" s="93"/>
      <c r="S58" s="93"/>
    </row>
    <row r="59" spans="1:19" s="41" customFormat="1" ht="6.75" customHeight="1" x14ac:dyDescent="0.25">
      <c r="A59" s="8"/>
      <c r="B59" s="34"/>
      <c r="C59" s="35"/>
      <c r="D59" s="63"/>
      <c r="E59" s="36"/>
      <c r="F59" s="37"/>
      <c r="G59" s="8"/>
      <c r="H59" s="38"/>
      <c r="I59" s="8"/>
      <c r="J59" s="38"/>
      <c r="K59" s="8"/>
      <c r="L59" s="38"/>
      <c r="M59" s="32"/>
      <c r="N59" s="93"/>
      <c r="O59" s="93"/>
      <c r="P59" s="93"/>
      <c r="Q59" s="93"/>
      <c r="R59" s="93"/>
      <c r="S59" s="93"/>
    </row>
    <row r="60" spans="1:19" s="41" customFormat="1" x14ac:dyDescent="0.25">
      <c r="A60" s="9" t="s">
        <v>77</v>
      </c>
      <c r="B60" s="48" t="s">
        <v>78</v>
      </c>
      <c r="C60" s="49"/>
      <c r="D60" s="89"/>
      <c r="E60" s="50"/>
      <c r="F60" s="51">
        <f>+SUM(F61:F64)</f>
        <v>0</v>
      </c>
      <c r="G60" s="98"/>
      <c r="H60" s="52">
        <f>+SUM(H61:H64)</f>
        <v>0</v>
      </c>
      <c r="I60" s="9"/>
      <c r="J60" s="52">
        <f>+SUM(J61:J64)</f>
        <v>0</v>
      </c>
      <c r="K60" s="9"/>
      <c r="L60" s="52">
        <f>+SUM(L61:L64)</f>
        <v>0</v>
      </c>
      <c r="M60" s="32"/>
      <c r="N60" s="93"/>
      <c r="O60" s="93"/>
      <c r="P60" s="93"/>
      <c r="Q60" s="93"/>
      <c r="R60" s="93"/>
      <c r="S60" s="93"/>
    </row>
    <row r="61" spans="1:19" s="41" customFormat="1" ht="25.5" x14ac:dyDescent="0.25">
      <c r="A61" s="8" t="s">
        <v>26</v>
      </c>
      <c r="B61" s="34" t="s">
        <v>79</v>
      </c>
      <c r="C61" s="35" t="s">
        <v>3</v>
      </c>
      <c r="D61" s="63">
        <f>+G61+I61+K61</f>
        <v>2430</v>
      </c>
      <c r="E61" s="121">
        <v>0</v>
      </c>
      <c r="F61" s="37">
        <f>+E61*D61</f>
        <v>0</v>
      </c>
      <c r="G61" s="8">
        <v>690</v>
      </c>
      <c r="H61" s="38">
        <f>+G61*E61</f>
        <v>0</v>
      </c>
      <c r="I61" s="8">
        <v>960</v>
      </c>
      <c r="J61" s="38">
        <f>+I61*E61</f>
        <v>0</v>
      </c>
      <c r="K61" s="8">
        <v>780</v>
      </c>
      <c r="L61" s="38">
        <f>+K61*E61</f>
        <v>0</v>
      </c>
      <c r="M61" s="32"/>
      <c r="N61" s="93"/>
      <c r="O61" s="93"/>
      <c r="P61" s="93"/>
      <c r="Q61" s="93"/>
      <c r="R61" s="93"/>
      <c r="S61" s="93"/>
    </row>
    <row r="62" spans="1:19" s="41" customFormat="1" ht="38.25" x14ac:dyDescent="0.25">
      <c r="A62" s="8" t="s">
        <v>80</v>
      </c>
      <c r="B62" s="34" t="s">
        <v>590</v>
      </c>
      <c r="C62" s="35" t="s">
        <v>3</v>
      </c>
      <c r="D62" s="63">
        <f>+G62+I62+K62</f>
        <v>3960</v>
      </c>
      <c r="E62" s="121">
        <v>0</v>
      </c>
      <c r="F62" s="37">
        <f>+E62*D62</f>
        <v>0</v>
      </c>
      <c r="G62" s="8">
        <v>1700</v>
      </c>
      <c r="H62" s="38">
        <f>+G62*E62</f>
        <v>0</v>
      </c>
      <c r="I62" s="8">
        <v>1060</v>
      </c>
      <c r="J62" s="38">
        <f>+I62*E62</f>
        <v>0</v>
      </c>
      <c r="K62" s="8">
        <v>1200</v>
      </c>
      <c r="L62" s="38">
        <f>+K62*E62</f>
        <v>0</v>
      </c>
      <c r="M62" s="32"/>
      <c r="N62" s="93"/>
      <c r="O62" s="93"/>
      <c r="P62" s="93"/>
      <c r="Q62" s="93"/>
      <c r="R62" s="93"/>
      <c r="S62" s="93"/>
    </row>
    <row r="63" spans="1:19" s="41" customFormat="1" x14ac:dyDescent="0.25">
      <c r="A63" s="8" t="s">
        <v>27</v>
      </c>
      <c r="B63" s="34" t="s">
        <v>81</v>
      </c>
      <c r="C63" s="35" t="s">
        <v>3</v>
      </c>
      <c r="D63" s="63">
        <f>+G63+I63+K63</f>
        <v>169</v>
      </c>
      <c r="E63" s="121">
        <v>0</v>
      </c>
      <c r="F63" s="37">
        <f>+E63*D63</f>
        <v>0</v>
      </c>
      <c r="G63" s="8">
        <v>10</v>
      </c>
      <c r="H63" s="38">
        <f>+G63*E63</f>
        <v>0</v>
      </c>
      <c r="I63" s="8">
        <v>30</v>
      </c>
      <c r="J63" s="38">
        <f>+I63*E63</f>
        <v>0</v>
      </c>
      <c r="K63" s="8">
        <v>129</v>
      </c>
      <c r="L63" s="38">
        <f>+K63*E63</f>
        <v>0</v>
      </c>
      <c r="M63" s="32"/>
      <c r="N63" s="93"/>
      <c r="O63" s="93"/>
      <c r="P63" s="93"/>
      <c r="Q63" s="93"/>
      <c r="R63" s="93"/>
      <c r="S63" s="93"/>
    </row>
    <row r="64" spans="1:19" s="41" customFormat="1" ht="32.25" customHeight="1" x14ac:dyDescent="0.25">
      <c r="A64" s="8" t="s">
        <v>82</v>
      </c>
      <c r="B64" s="34" t="s">
        <v>420</v>
      </c>
      <c r="C64" s="35" t="s">
        <v>3</v>
      </c>
      <c r="D64" s="63">
        <f>+G64+I64+K64</f>
        <v>169</v>
      </c>
      <c r="E64" s="121">
        <v>0</v>
      </c>
      <c r="F64" s="37">
        <f>+E64*D64</f>
        <v>0</v>
      </c>
      <c r="G64" s="8">
        <v>10</v>
      </c>
      <c r="H64" s="38">
        <f>+G64*E64</f>
        <v>0</v>
      </c>
      <c r="I64" s="8">
        <v>30</v>
      </c>
      <c r="J64" s="38">
        <f>+I64*E64</f>
        <v>0</v>
      </c>
      <c r="K64" s="8">
        <v>129</v>
      </c>
      <c r="L64" s="38">
        <f>+K64*E64</f>
        <v>0</v>
      </c>
      <c r="M64" s="32"/>
      <c r="N64" s="93"/>
      <c r="O64" s="93"/>
      <c r="P64" s="93"/>
      <c r="Q64" s="93"/>
      <c r="R64" s="93"/>
      <c r="S64" s="93"/>
    </row>
    <row r="65" spans="1:19" s="41" customFormat="1" ht="7.5" customHeight="1" x14ac:dyDescent="0.25">
      <c r="A65" s="8"/>
      <c r="B65" s="34"/>
      <c r="C65" s="35"/>
      <c r="D65" s="63"/>
      <c r="E65" s="36"/>
      <c r="F65" s="37"/>
      <c r="G65" s="8"/>
      <c r="H65" s="38"/>
      <c r="I65" s="8"/>
      <c r="J65" s="38"/>
      <c r="K65" s="8"/>
      <c r="L65" s="38"/>
      <c r="M65" s="32"/>
      <c r="N65" s="93"/>
      <c r="O65" s="93"/>
      <c r="P65" s="93"/>
      <c r="Q65" s="93"/>
      <c r="R65" s="93"/>
      <c r="S65" s="93"/>
    </row>
    <row r="66" spans="1:19" s="41" customFormat="1" x14ac:dyDescent="0.25">
      <c r="A66" s="9" t="s">
        <v>83</v>
      </c>
      <c r="B66" s="48" t="s">
        <v>84</v>
      </c>
      <c r="C66" s="49"/>
      <c r="D66" s="89"/>
      <c r="E66" s="50"/>
      <c r="F66" s="51">
        <f>+SUM(F67:F68)</f>
        <v>0</v>
      </c>
      <c r="G66" s="98"/>
      <c r="H66" s="52">
        <f>+SUM(H67:H68)</f>
        <v>0</v>
      </c>
      <c r="I66" s="9"/>
      <c r="J66" s="52">
        <f>+SUM(J67:J68)</f>
        <v>0</v>
      </c>
      <c r="K66" s="9"/>
      <c r="L66" s="52">
        <f>+SUM(L67:L68)</f>
        <v>0</v>
      </c>
      <c r="M66" s="32"/>
      <c r="N66" s="93"/>
      <c r="O66" s="93"/>
      <c r="P66" s="93"/>
      <c r="Q66" s="93"/>
      <c r="R66" s="93"/>
      <c r="S66" s="93"/>
    </row>
    <row r="67" spans="1:19" s="39" customFormat="1" ht="63.75" x14ac:dyDescent="0.25">
      <c r="A67" s="8" t="s">
        <v>28</v>
      </c>
      <c r="B67" s="34" t="s">
        <v>591</v>
      </c>
      <c r="C67" s="35" t="s">
        <v>3</v>
      </c>
      <c r="D67" s="63">
        <f>+G67+I67+K67</f>
        <v>393</v>
      </c>
      <c r="E67" s="121">
        <v>0</v>
      </c>
      <c r="F67" s="37">
        <f>+E67*D67</f>
        <v>0</v>
      </c>
      <c r="G67" s="8">
        <v>100</v>
      </c>
      <c r="H67" s="38">
        <f>+G67*E67</f>
        <v>0</v>
      </c>
      <c r="I67" s="8">
        <v>118</v>
      </c>
      <c r="J67" s="38">
        <f>+I67*E67</f>
        <v>0</v>
      </c>
      <c r="K67" s="8">
        <v>175</v>
      </c>
      <c r="L67" s="38">
        <f>+K67*E67</f>
        <v>0</v>
      </c>
      <c r="M67" s="32"/>
      <c r="N67" s="92"/>
      <c r="O67" s="92"/>
      <c r="P67" s="92"/>
      <c r="Q67" s="92"/>
      <c r="R67" s="92"/>
      <c r="S67" s="92"/>
    </row>
    <row r="68" spans="1:19" s="41" customFormat="1" ht="76.5" x14ac:dyDescent="0.25">
      <c r="A68" s="8" t="s">
        <v>29</v>
      </c>
      <c r="B68" s="34" t="s">
        <v>592</v>
      </c>
      <c r="C68" s="35" t="s">
        <v>3</v>
      </c>
      <c r="D68" s="63">
        <f>+G68+I68+K68</f>
        <v>155</v>
      </c>
      <c r="E68" s="121">
        <v>0</v>
      </c>
      <c r="F68" s="37">
        <f>+E68*D68</f>
        <v>0</v>
      </c>
      <c r="G68" s="8">
        <v>37</v>
      </c>
      <c r="H68" s="38">
        <f>+G68*E68</f>
        <v>0</v>
      </c>
      <c r="I68" s="8">
        <v>38</v>
      </c>
      <c r="J68" s="38">
        <f>+I68*E68</f>
        <v>0</v>
      </c>
      <c r="K68" s="8">
        <v>80</v>
      </c>
      <c r="L68" s="38">
        <f>+K68*E68</f>
        <v>0</v>
      </c>
      <c r="M68" s="32"/>
      <c r="N68" s="93"/>
      <c r="O68" s="93"/>
      <c r="P68" s="93"/>
      <c r="Q68" s="93"/>
      <c r="R68" s="93"/>
      <c r="S68" s="93"/>
    </row>
    <row r="69" spans="1:19" s="41" customFormat="1" ht="8.25" customHeight="1" x14ac:dyDescent="0.25">
      <c r="A69" s="8"/>
      <c r="B69" s="34"/>
      <c r="C69" s="35"/>
      <c r="D69" s="63"/>
      <c r="E69" s="36"/>
      <c r="F69" s="37"/>
      <c r="G69" s="8"/>
      <c r="H69" s="38"/>
      <c r="I69" s="8"/>
      <c r="J69" s="38"/>
      <c r="K69" s="8"/>
      <c r="L69" s="38"/>
      <c r="M69" s="32"/>
      <c r="N69" s="93"/>
      <c r="O69" s="93"/>
      <c r="P69" s="93"/>
      <c r="Q69" s="93"/>
      <c r="R69" s="93"/>
      <c r="S69" s="93"/>
    </row>
    <row r="70" spans="1:19" s="41" customFormat="1" x14ac:dyDescent="0.25">
      <c r="A70" s="9" t="s">
        <v>85</v>
      </c>
      <c r="B70" s="48" t="s">
        <v>86</v>
      </c>
      <c r="C70" s="49"/>
      <c r="D70" s="89"/>
      <c r="E70" s="50"/>
      <c r="F70" s="51">
        <f>+SUM(F71:F76)</f>
        <v>0</v>
      </c>
      <c r="G70" s="98"/>
      <c r="H70" s="52">
        <f>+SUM(H71:H76)</f>
        <v>0</v>
      </c>
      <c r="I70" s="9"/>
      <c r="J70" s="52">
        <f>+SUM(J71:J76)</f>
        <v>0</v>
      </c>
      <c r="K70" s="9"/>
      <c r="L70" s="52">
        <f>+SUM(L71:L76)</f>
        <v>0</v>
      </c>
      <c r="M70" s="32"/>
      <c r="N70" s="93"/>
      <c r="O70" s="93"/>
      <c r="P70" s="93"/>
      <c r="Q70" s="93"/>
      <c r="R70" s="93"/>
      <c r="S70" s="93"/>
    </row>
    <row r="71" spans="1:19" s="41" customFormat="1" ht="25.5" x14ac:dyDescent="0.25">
      <c r="A71" s="8" t="s">
        <v>30</v>
      </c>
      <c r="B71" s="34" t="s">
        <v>87</v>
      </c>
      <c r="C71" s="35" t="s">
        <v>3</v>
      </c>
      <c r="D71" s="63">
        <f t="shared" ref="D71:D76" si="5">+G71+I71+K71</f>
        <v>1352</v>
      </c>
      <c r="E71" s="121">
        <v>0</v>
      </c>
      <c r="F71" s="37">
        <f t="shared" ref="F71:F76" si="6">+E71*D71</f>
        <v>0</v>
      </c>
      <c r="G71" s="8">
        <v>437</v>
      </c>
      <c r="H71" s="38">
        <f t="shared" ref="H71:H76" si="7">+G71*E71</f>
        <v>0</v>
      </c>
      <c r="I71" s="8">
        <v>315</v>
      </c>
      <c r="J71" s="38">
        <f t="shared" ref="J71:J76" si="8">+I71*E71</f>
        <v>0</v>
      </c>
      <c r="K71" s="8">
        <v>600</v>
      </c>
      <c r="L71" s="38">
        <f t="shared" ref="L71:L76" si="9">+K71*E71</f>
        <v>0</v>
      </c>
      <c r="M71" s="32"/>
      <c r="N71" s="93"/>
      <c r="O71" s="93"/>
      <c r="P71" s="93"/>
      <c r="Q71" s="93"/>
      <c r="R71" s="93"/>
      <c r="S71" s="93"/>
    </row>
    <row r="72" spans="1:19" s="41" customFormat="1" ht="48" customHeight="1" x14ac:dyDescent="0.25">
      <c r="A72" s="8" t="s">
        <v>31</v>
      </c>
      <c r="B72" s="34" t="s">
        <v>586</v>
      </c>
      <c r="C72" s="35" t="s">
        <v>3</v>
      </c>
      <c r="D72" s="63">
        <f t="shared" si="5"/>
        <v>970</v>
      </c>
      <c r="E72" s="121">
        <v>0</v>
      </c>
      <c r="F72" s="37">
        <f t="shared" si="6"/>
        <v>0</v>
      </c>
      <c r="G72" s="8">
        <v>360</v>
      </c>
      <c r="H72" s="38">
        <f t="shared" si="7"/>
        <v>0</v>
      </c>
      <c r="I72" s="8">
        <v>280</v>
      </c>
      <c r="J72" s="38">
        <f t="shared" si="8"/>
        <v>0</v>
      </c>
      <c r="K72" s="8">
        <v>330</v>
      </c>
      <c r="L72" s="38">
        <f t="shared" si="9"/>
        <v>0</v>
      </c>
      <c r="M72" s="32"/>
      <c r="N72" s="93"/>
      <c r="O72" s="93"/>
      <c r="P72" s="93"/>
      <c r="Q72" s="93"/>
      <c r="R72" s="93"/>
      <c r="S72" s="93"/>
    </row>
    <row r="73" spans="1:19" s="41" customFormat="1" ht="26.25" customHeight="1" x14ac:dyDescent="0.25">
      <c r="A73" s="8" t="s">
        <v>587</v>
      </c>
      <c r="B73" s="34" t="s">
        <v>588</v>
      </c>
      <c r="C73" s="35" t="s">
        <v>589</v>
      </c>
      <c r="D73" s="63">
        <f>+G73+I73+K73</f>
        <v>851</v>
      </c>
      <c r="E73" s="121">
        <v>0</v>
      </c>
      <c r="F73" s="37">
        <f>+E73*D73</f>
        <v>0</v>
      </c>
      <c r="G73" s="8">
        <v>350</v>
      </c>
      <c r="H73" s="38">
        <f>+G73*E73</f>
        <v>0</v>
      </c>
      <c r="I73" s="8">
        <v>221</v>
      </c>
      <c r="J73" s="38">
        <f>+I73*E73</f>
        <v>0</v>
      </c>
      <c r="K73" s="8">
        <v>280</v>
      </c>
      <c r="L73" s="38">
        <f>+K73*E73</f>
        <v>0</v>
      </c>
      <c r="M73" s="32"/>
      <c r="N73" s="93"/>
      <c r="O73" s="93"/>
      <c r="P73" s="93"/>
      <c r="Q73" s="93"/>
      <c r="R73" s="93"/>
      <c r="S73" s="93"/>
    </row>
    <row r="74" spans="1:19" s="41" customFormat="1" ht="25.5" x14ac:dyDescent="0.25">
      <c r="A74" s="8" t="s">
        <v>32</v>
      </c>
      <c r="B74" s="34" t="s">
        <v>497</v>
      </c>
      <c r="C74" s="35" t="s">
        <v>3</v>
      </c>
      <c r="D74" s="63">
        <f t="shared" si="5"/>
        <v>229</v>
      </c>
      <c r="E74" s="121">
        <v>0</v>
      </c>
      <c r="F74" s="37">
        <f t="shared" si="6"/>
        <v>0</v>
      </c>
      <c r="G74" s="8">
        <v>65</v>
      </c>
      <c r="H74" s="38">
        <f t="shared" si="7"/>
        <v>0</v>
      </c>
      <c r="I74" s="8">
        <v>0</v>
      </c>
      <c r="J74" s="38">
        <f t="shared" si="8"/>
        <v>0</v>
      </c>
      <c r="K74" s="8">
        <v>164</v>
      </c>
      <c r="L74" s="38">
        <f t="shared" si="9"/>
        <v>0</v>
      </c>
      <c r="M74" s="32"/>
      <c r="N74" s="93"/>
      <c r="O74" s="93"/>
      <c r="P74" s="93"/>
      <c r="Q74" s="93"/>
      <c r="R74" s="93"/>
      <c r="S74" s="93"/>
    </row>
    <row r="75" spans="1:19" s="41" customFormat="1" ht="25.5" x14ac:dyDescent="0.25">
      <c r="A75" s="8" t="s">
        <v>33</v>
      </c>
      <c r="B75" s="34" t="s">
        <v>525</v>
      </c>
      <c r="C75" s="35" t="s">
        <v>3</v>
      </c>
      <c r="D75" s="63">
        <f t="shared" si="5"/>
        <v>50</v>
      </c>
      <c r="E75" s="121">
        <v>0</v>
      </c>
      <c r="F75" s="37">
        <f t="shared" si="6"/>
        <v>0</v>
      </c>
      <c r="G75" s="8">
        <v>50</v>
      </c>
      <c r="H75" s="38">
        <f t="shared" si="7"/>
        <v>0</v>
      </c>
      <c r="I75" s="8">
        <v>0</v>
      </c>
      <c r="J75" s="38">
        <f t="shared" si="8"/>
        <v>0</v>
      </c>
      <c r="K75" s="8">
        <v>0</v>
      </c>
      <c r="L75" s="38">
        <f t="shared" si="9"/>
        <v>0</v>
      </c>
      <c r="M75" s="32"/>
      <c r="N75" s="93"/>
      <c r="O75" s="93"/>
      <c r="P75" s="93"/>
      <c r="Q75" s="93"/>
      <c r="R75" s="93"/>
      <c r="S75" s="93"/>
    </row>
    <row r="76" spans="1:19" s="41" customFormat="1" ht="25.5" x14ac:dyDescent="0.25">
      <c r="A76" s="8" t="s">
        <v>34</v>
      </c>
      <c r="B76" s="34" t="s">
        <v>526</v>
      </c>
      <c r="C76" s="35" t="s">
        <v>3</v>
      </c>
      <c r="D76" s="63">
        <f t="shared" si="5"/>
        <v>20</v>
      </c>
      <c r="E76" s="121">
        <v>0</v>
      </c>
      <c r="F76" s="37">
        <f t="shared" si="6"/>
        <v>0</v>
      </c>
      <c r="G76" s="8">
        <v>20</v>
      </c>
      <c r="H76" s="38">
        <f t="shared" si="7"/>
        <v>0</v>
      </c>
      <c r="I76" s="8">
        <v>0</v>
      </c>
      <c r="J76" s="38">
        <f t="shared" si="8"/>
        <v>0</v>
      </c>
      <c r="K76" s="8">
        <v>0</v>
      </c>
      <c r="L76" s="38">
        <f t="shared" si="9"/>
        <v>0</v>
      </c>
      <c r="M76" s="32"/>
      <c r="N76" s="93"/>
      <c r="O76" s="93"/>
      <c r="P76" s="93"/>
      <c r="Q76" s="93"/>
      <c r="R76" s="93"/>
      <c r="S76" s="93"/>
    </row>
    <row r="77" spans="1:19" s="41" customFormat="1" ht="8.25" customHeight="1" x14ac:dyDescent="0.25">
      <c r="A77" s="8"/>
      <c r="B77" s="34"/>
      <c r="C77" s="35"/>
      <c r="D77" s="63"/>
      <c r="E77" s="36"/>
      <c r="F77" s="37"/>
      <c r="G77" s="8"/>
      <c r="H77" s="38"/>
      <c r="I77" s="8"/>
      <c r="J77" s="38"/>
      <c r="K77" s="8"/>
      <c r="L77" s="38"/>
      <c r="M77" s="32"/>
      <c r="N77" s="93"/>
      <c r="O77" s="93"/>
      <c r="P77" s="93"/>
      <c r="Q77" s="93"/>
      <c r="R77" s="93"/>
      <c r="S77" s="93"/>
    </row>
    <row r="78" spans="1:19" s="41" customFormat="1" x14ac:dyDescent="0.25">
      <c r="A78" s="9" t="s">
        <v>88</v>
      </c>
      <c r="B78" s="48" t="s">
        <v>89</v>
      </c>
      <c r="C78" s="49"/>
      <c r="D78" s="89"/>
      <c r="E78" s="50"/>
      <c r="F78" s="51">
        <f>+SUM(F79:F81)</f>
        <v>0</v>
      </c>
      <c r="G78" s="98"/>
      <c r="H78" s="52">
        <f>+SUM(H79:H81)</f>
        <v>0</v>
      </c>
      <c r="I78" s="9"/>
      <c r="J78" s="52">
        <f>+SUM(J79:J81)</f>
        <v>0</v>
      </c>
      <c r="K78" s="9"/>
      <c r="L78" s="52">
        <f>+SUM(L79:L81)</f>
        <v>0</v>
      </c>
      <c r="M78" s="32"/>
      <c r="N78" s="93"/>
      <c r="O78" s="93"/>
      <c r="P78" s="93"/>
      <c r="Q78" s="93"/>
      <c r="R78" s="93"/>
      <c r="S78" s="93"/>
    </row>
    <row r="79" spans="1:19" s="41" customFormat="1" ht="25.5" x14ac:dyDescent="0.25">
      <c r="A79" s="8" t="s">
        <v>90</v>
      </c>
      <c r="B79" s="59" t="s">
        <v>91</v>
      </c>
      <c r="C79" s="35" t="s">
        <v>3</v>
      </c>
      <c r="D79" s="63">
        <f>+G79+I79+K79</f>
        <v>1402</v>
      </c>
      <c r="E79" s="121">
        <v>0</v>
      </c>
      <c r="F79" s="37">
        <f>+E79*D79</f>
        <v>0</v>
      </c>
      <c r="G79" s="8">
        <v>490</v>
      </c>
      <c r="H79" s="38">
        <f>+G79*E79</f>
        <v>0</v>
      </c>
      <c r="I79" s="8">
        <v>312</v>
      </c>
      <c r="J79" s="38">
        <f>+I79*E79</f>
        <v>0</v>
      </c>
      <c r="K79" s="8">
        <v>600</v>
      </c>
      <c r="L79" s="38">
        <f>+K79*E79</f>
        <v>0</v>
      </c>
      <c r="M79" s="32"/>
      <c r="N79" s="93"/>
      <c r="O79" s="93"/>
      <c r="P79" s="93"/>
      <c r="Q79" s="93"/>
      <c r="R79" s="93"/>
      <c r="S79" s="93"/>
    </row>
    <row r="80" spans="1:19" s="41" customFormat="1" x14ac:dyDescent="0.25">
      <c r="A80" s="8" t="s">
        <v>92</v>
      </c>
      <c r="B80" s="60" t="s">
        <v>421</v>
      </c>
      <c r="C80" s="35" t="s">
        <v>19</v>
      </c>
      <c r="D80" s="63">
        <f>+G80+I80+K80</f>
        <v>1250</v>
      </c>
      <c r="E80" s="121">
        <v>0</v>
      </c>
      <c r="F80" s="37">
        <f>+E80*D80</f>
        <v>0</v>
      </c>
      <c r="G80" s="8">
        <v>500</v>
      </c>
      <c r="H80" s="38">
        <f>+G80*E80</f>
        <v>0</v>
      </c>
      <c r="I80" s="8">
        <v>350</v>
      </c>
      <c r="J80" s="38">
        <f>+I80*E80</f>
        <v>0</v>
      </c>
      <c r="K80" s="8">
        <v>400</v>
      </c>
      <c r="L80" s="38">
        <f>+K80*E80</f>
        <v>0</v>
      </c>
      <c r="M80" s="32"/>
      <c r="N80" s="93"/>
      <c r="O80" s="93"/>
      <c r="P80" s="93"/>
      <c r="Q80" s="93"/>
      <c r="R80" s="93"/>
      <c r="S80" s="93"/>
    </row>
    <row r="81" spans="1:19" s="41" customFormat="1" ht="38.25" customHeight="1" x14ac:dyDescent="0.25">
      <c r="A81" s="8" t="s">
        <v>515</v>
      </c>
      <c r="B81" s="60" t="s">
        <v>527</v>
      </c>
      <c r="C81" s="35" t="s">
        <v>18</v>
      </c>
      <c r="D81" s="63">
        <f>+G81+I81+K81</f>
        <v>30</v>
      </c>
      <c r="E81" s="121">
        <v>0</v>
      </c>
      <c r="F81" s="37">
        <f>+E81*D81</f>
        <v>0</v>
      </c>
      <c r="G81" s="8">
        <v>10</v>
      </c>
      <c r="H81" s="38">
        <f>+G81*E81</f>
        <v>0</v>
      </c>
      <c r="I81" s="8">
        <v>10</v>
      </c>
      <c r="J81" s="38">
        <f>+I81*E81</f>
        <v>0</v>
      </c>
      <c r="K81" s="8">
        <v>10</v>
      </c>
      <c r="L81" s="38"/>
      <c r="M81" s="32"/>
      <c r="N81" s="93"/>
      <c r="O81" s="93"/>
      <c r="P81" s="93"/>
      <c r="Q81" s="93"/>
      <c r="R81" s="93"/>
      <c r="S81" s="93"/>
    </row>
    <row r="82" spans="1:19" s="41" customFormat="1" ht="8.25" customHeight="1" x14ac:dyDescent="0.25">
      <c r="A82" s="8"/>
      <c r="B82" s="34"/>
      <c r="C82" s="35"/>
      <c r="D82" s="63"/>
      <c r="E82" s="36"/>
      <c r="F82" s="37"/>
      <c r="G82" s="8"/>
      <c r="H82" s="38"/>
      <c r="I82" s="8"/>
      <c r="J82" s="38"/>
      <c r="K82" s="8"/>
      <c r="L82" s="38"/>
      <c r="M82" s="32"/>
      <c r="N82" s="93"/>
      <c r="O82" s="93"/>
      <c r="P82" s="93"/>
      <c r="Q82" s="93"/>
      <c r="R82" s="93"/>
      <c r="S82" s="93"/>
    </row>
    <row r="83" spans="1:19" s="41" customFormat="1" x14ac:dyDescent="0.25">
      <c r="A83" s="9" t="s">
        <v>93</v>
      </c>
      <c r="B83" s="48" t="s">
        <v>422</v>
      </c>
      <c r="C83" s="49"/>
      <c r="D83" s="89"/>
      <c r="E83" s="50"/>
      <c r="F83" s="51">
        <f>+SUM(F84:F122)</f>
        <v>0</v>
      </c>
      <c r="G83" s="98"/>
      <c r="H83" s="52">
        <f>+SUM(H84:H122)</f>
        <v>0</v>
      </c>
      <c r="I83" s="9"/>
      <c r="J83" s="52">
        <f>+SUM(J84:J122)</f>
        <v>0</v>
      </c>
      <c r="K83" s="9"/>
      <c r="L83" s="52">
        <f>+SUM(L84:L122)</f>
        <v>0</v>
      </c>
      <c r="M83" s="32"/>
      <c r="N83" s="93"/>
      <c r="O83" s="93"/>
      <c r="P83" s="93"/>
      <c r="Q83" s="93"/>
      <c r="R83" s="93"/>
      <c r="S83" s="93"/>
    </row>
    <row r="84" spans="1:19" s="41" customFormat="1" ht="25.5" x14ac:dyDescent="0.25">
      <c r="A84" s="8" t="s">
        <v>94</v>
      </c>
      <c r="B84" s="58" t="s">
        <v>528</v>
      </c>
      <c r="C84" s="35" t="s">
        <v>3</v>
      </c>
      <c r="D84" s="63">
        <f t="shared" ref="D84:D122" si="10">+G84+I84+K84</f>
        <v>115</v>
      </c>
      <c r="E84" s="121">
        <v>0</v>
      </c>
      <c r="F84" s="37">
        <f t="shared" ref="F84:F122" si="11">+E84*D84</f>
        <v>0</v>
      </c>
      <c r="G84" s="8">
        <v>80</v>
      </c>
      <c r="H84" s="38">
        <f t="shared" ref="H84:H122" si="12">+G84*E84</f>
        <v>0</v>
      </c>
      <c r="I84" s="8">
        <v>0</v>
      </c>
      <c r="J84" s="38">
        <f t="shared" ref="J84:J122" si="13">+I84*E84</f>
        <v>0</v>
      </c>
      <c r="K84" s="8">
        <v>35</v>
      </c>
      <c r="L84" s="38">
        <f t="shared" ref="L84:L122" si="14">+K84*E84</f>
        <v>0</v>
      </c>
      <c r="M84" s="32"/>
      <c r="N84" s="93"/>
      <c r="O84" s="93"/>
      <c r="P84" s="93"/>
      <c r="Q84" s="93"/>
      <c r="R84" s="93"/>
      <c r="S84" s="93"/>
    </row>
    <row r="85" spans="1:19" s="41" customFormat="1" ht="38.25" x14ac:dyDescent="0.25">
      <c r="A85" s="8" t="s">
        <v>95</v>
      </c>
      <c r="B85" s="34" t="s">
        <v>529</v>
      </c>
      <c r="C85" s="35" t="s">
        <v>3</v>
      </c>
      <c r="D85" s="63">
        <f t="shared" si="10"/>
        <v>7.7</v>
      </c>
      <c r="E85" s="121">
        <v>0</v>
      </c>
      <c r="F85" s="37">
        <f t="shared" si="11"/>
        <v>0</v>
      </c>
      <c r="G85" s="8">
        <v>1.5</v>
      </c>
      <c r="H85" s="38">
        <f t="shared" si="12"/>
        <v>0</v>
      </c>
      <c r="I85" s="8">
        <v>5</v>
      </c>
      <c r="J85" s="38">
        <f t="shared" si="13"/>
        <v>0</v>
      </c>
      <c r="K85" s="8">
        <v>1.2</v>
      </c>
      <c r="L85" s="38">
        <f t="shared" si="14"/>
        <v>0</v>
      </c>
      <c r="M85" s="32"/>
      <c r="N85" s="93"/>
      <c r="O85" s="93"/>
      <c r="P85" s="93"/>
      <c r="Q85" s="93"/>
      <c r="R85" s="93"/>
      <c r="S85" s="93"/>
    </row>
    <row r="86" spans="1:19" s="41" customFormat="1" ht="25.5" x14ac:dyDescent="0.25">
      <c r="A86" s="8" t="s">
        <v>96</v>
      </c>
      <c r="B86" s="34" t="s">
        <v>530</v>
      </c>
      <c r="C86" s="35" t="s">
        <v>3</v>
      </c>
      <c r="D86" s="63">
        <f t="shared" si="10"/>
        <v>73</v>
      </c>
      <c r="E86" s="121">
        <v>0</v>
      </c>
      <c r="F86" s="37">
        <f t="shared" si="11"/>
        <v>0</v>
      </c>
      <c r="G86" s="8">
        <v>23</v>
      </c>
      <c r="H86" s="38">
        <f t="shared" si="12"/>
        <v>0</v>
      </c>
      <c r="I86" s="8">
        <v>32</v>
      </c>
      <c r="J86" s="38">
        <f t="shared" si="13"/>
        <v>0</v>
      </c>
      <c r="K86" s="8">
        <v>18</v>
      </c>
      <c r="L86" s="38">
        <f t="shared" si="14"/>
        <v>0</v>
      </c>
      <c r="M86" s="32"/>
      <c r="N86" s="93"/>
      <c r="O86" s="93"/>
      <c r="P86" s="93"/>
      <c r="Q86" s="93"/>
      <c r="R86" s="93"/>
      <c r="S86" s="93"/>
    </row>
    <row r="87" spans="1:19" s="41" customFormat="1" ht="51" x14ac:dyDescent="0.25">
      <c r="A87" s="8" t="s">
        <v>97</v>
      </c>
      <c r="B87" s="34" t="s">
        <v>531</v>
      </c>
      <c r="C87" s="35" t="s">
        <v>18</v>
      </c>
      <c r="D87" s="63">
        <f t="shared" si="10"/>
        <v>1</v>
      </c>
      <c r="E87" s="121">
        <v>0</v>
      </c>
      <c r="F87" s="37">
        <f t="shared" si="11"/>
        <v>0</v>
      </c>
      <c r="G87" s="8">
        <v>1</v>
      </c>
      <c r="H87" s="38">
        <f t="shared" si="12"/>
        <v>0</v>
      </c>
      <c r="I87" s="8">
        <v>0</v>
      </c>
      <c r="J87" s="38">
        <f t="shared" si="13"/>
        <v>0</v>
      </c>
      <c r="K87" s="8">
        <v>0</v>
      </c>
      <c r="L87" s="38">
        <f t="shared" si="14"/>
        <v>0</v>
      </c>
      <c r="M87" s="32"/>
      <c r="N87" s="93"/>
      <c r="O87" s="93"/>
      <c r="P87" s="93"/>
      <c r="Q87" s="93"/>
      <c r="R87" s="93"/>
      <c r="S87" s="93"/>
    </row>
    <row r="88" spans="1:19" s="41" customFormat="1" ht="25.5" x14ac:dyDescent="0.25">
      <c r="A88" s="8" t="s">
        <v>98</v>
      </c>
      <c r="B88" s="34" t="s">
        <v>532</v>
      </c>
      <c r="C88" s="35" t="s">
        <v>3</v>
      </c>
      <c r="D88" s="63">
        <f t="shared" si="10"/>
        <v>146</v>
      </c>
      <c r="E88" s="121">
        <v>0</v>
      </c>
      <c r="F88" s="37">
        <f t="shared" si="11"/>
        <v>0</v>
      </c>
      <c r="G88" s="8">
        <v>110</v>
      </c>
      <c r="H88" s="38">
        <f t="shared" si="12"/>
        <v>0</v>
      </c>
      <c r="I88" s="8">
        <v>0</v>
      </c>
      <c r="J88" s="38">
        <f t="shared" si="13"/>
        <v>0</v>
      </c>
      <c r="K88" s="8">
        <v>36</v>
      </c>
      <c r="L88" s="38">
        <f t="shared" si="14"/>
        <v>0</v>
      </c>
      <c r="M88" s="32"/>
      <c r="N88" s="93"/>
      <c r="O88" s="93"/>
      <c r="P88" s="93"/>
      <c r="Q88" s="93"/>
      <c r="R88" s="93"/>
      <c r="S88" s="93"/>
    </row>
    <row r="89" spans="1:19" s="41" customFormat="1" ht="44.25" customHeight="1" x14ac:dyDescent="0.25">
      <c r="A89" s="8" t="s">
        <v>99</v>
      </c>
      <c r="B89" s="34" t="s">
        <v>533</v>
      </c>
      <c r="C89" s="35" t="s">
        <v>18</v>
      </c>
      <c r="D89" s="63">
        <f t="shared" si="10"/>
        <v>4</v>
      </c>
      <c r="E89" s="121">
        <v>0</v>
      </c>
      <c r="F89" s="37">
        <f t="shared" si="11"/>
        <v>0</v>
      </c>
      <c r="G89" s="8">
        <v>3</v>
      </c>
      <c r="H89" s="38">
        <f t="shared" si="12"/>
        <v>0</v>
      </c>
      <c r="I89" s="8">
        <v>0</v>
      </c>
      <c r="J89" s="38">
        <f t="shared" si="13"/>
        <v>0</v>
      </c>
      <c r="K89" s="8">
        <v>1</v>
      </c>
      <c r="L89" s="38">
        <f t="shared" si="14"/>
        <v>0</v>
      </c>
      <c r="M89" s="32"/>
      <c r="N89" s="93"/>
      <c r="O89" s="93"/>
      <c r="P89" s="93"/>
      <c r="Q89" s="93"/>
      <c r="R89" s="93"/>
      <c r="S89" s="93"/>
    </row>
    <row r="90" spans="1:19" s="41" customFormat="1" ht="30.75" customHeight="1" x14ac:dyDescent="0.25">
      <c r="A90" s="8" t="s">
        <v>100</v>
      </c>
      <c r="B90" s="34" t="s">
        <v>534</v>
      </c>
      <c r="C90" s="61" t="s">
        <v>18</v>
      </c>
      <c r="D90" s="63">
        <f t="shared" si="10"/>
        <v>2</v>
      </c>
      <c r="E90" s="121">
        <v>0</v>
      </c>
      <c r="F90" s="37">
        <f t="shared" si="11"/>
        <v>0</v>
      </c>
      <c r="G90" s="8">
        <v>2</v>
      </c>
      <c r="H90" s="38">
        <f t="shared" si="12"/>
        <v>0</v>
      </c>
      <c r="I90" s="8">
        <v>0</v>
      </c>
      <c r="J90" s="38">
        <f t="shared" si="13"/>
        <v>0</v>
      </c>
      <c r="K90" s="8">
        <v>0</v>
      </c>
      <c r="L90" s="38">
        <f t="shared" si="14"/>
        <v>0</v>
      </c>
      <c r="M90" s="32"/>
      <c r="N90" s="93"/>
      <c r="O90" s="93"/>
      <c r="P90" s="93"/>
      <c r="Q90" s="93"/>
      <c r="R90" s="93"/>
      <c r="S90" s="93"/>
    </row>
    <row r="91" spans="1:19" s="41" customFormat="1" ht="40.5" customHeight="1" x14ac:dyDescent="0.25">
      <c r="A91" s="8" t="s">
        <v>101</v>
      </c>
      <c r="B91" s="58" t="s">
        <v>535</v>
      </c>
      <c r="C91" s="61" t="s">
        <v>18</v>
      </c>
      <c r="D91" s="63">
        <f t="shared" si="10"/>
        <v>1</v>
      </c>
      <c r="E91" s="121">
        <v>0</v>
      </c>
      <c r="F91" s="37">
        <f t="shared" si="11"/>
        <v>0</v>
      </c>
      <c r="G91" s="8">
        <v>0</v>
      </c>
      <c r="H91" s="38">
        <f t="shared" si="12"/>
        <v>0</v>
      </c>
      <c r="I91" s="8">
        <v>1</v>
      </c>
      <c r="J91" s="38">
        <f t="shared" si="13"/>
        <v>0</v>
      </c>
      <c r="K91" s="8">
        <v>0</v>
      </c>
      <c r="L91" s="38">
        <f t="shared" si="14"/>
        <v>0</v>
      </c>
      <c r="M91" s="32"/>
      <c r="N91" s="93"/>
      <c r="O91" s="93"/>
      <c r="P91" s="93"/>
      <c r="Q91" s="93"/>
      <c r="R91" s="93"/>
      <c r="S91" s="93"/>
    </row>
    <row r="92" spans="1:19" s="41" customFormat="1" ht="39" customHeight="1" x14ac:dyDescent="0.25">
      <c r="A92" s="8" t="s">
        <v>102</v>
      </c>
      <c r="B92" s="34" t="s">
        <v>536</v>
      </c>
      <c r="C92" s="61" t="s">
        <v>18</v>
      </c>
      <c r="D92" s="63">
        <f t="shared" si="10"/>
        <v>15</v>
      </c>
      <c r="E92" s="121">
        <v>0</v>
      </c>
      <c r="F92" s="37">
        <f t="shared" si="11"/>
        <v>0</v>
      </c>
      <c r="G92" s="8">
        <v>10</v>
      </c>
      <c r="H92" s="38">
        <f t="shared" si="12"/>
        <v>0</v>
      </c>
      <c r="I92" s="8">
        <v>4</v>
      </c>
      <c r="J92" s="38">
        <f t="shared" si="13"/>
        <v>0</v>
      </c>
      <c r="K92" s="8">
        <v>1</v>
      </c>
      <c r="L92" s="38">
        <f t="shared" si="14"/>
        <v>0</v>
      </c>
      <c r="M92" s="32"/>
      <c r="N92" s="93"/>
      <c r="O92" s="93"/>
      <c r="P92" s="93"/>
      <c r="Q92" s="93"/>
      <c r="R92" s="93"/>
      <c r="S92" s="93"/>
    </row>
    <row r="93" spans="1:19" s="41" customFormat="1" ht="38.25" x14ac:dyDescent="0.25">
      <c r="A93" s="8" t="s">
        <v>103</v>
      </c>
      <c r="B93" s="34" t="s">
        <v>537</v>
      </c>
      <c r="C93" s="61" t="s">
        <v>18</v>
      </c>
      <c r="D93" s="63">
        <f t="shared" si="10"/>
        <v>3</v>
      </c>
      <c r="E93" s="121">
        <v>0</v>
      </c>
      <c r="F93" s="37">
        <f t="shared" si="11"/>
        <v>0</v>
      </c>
      <c r="G93" s="8">
        <v>2</v>
      </c>
      <c r="H93" s="38">
        <f t="shared" si="12"/>
        <v>0</v>
      </c>
      <c r="I93" s="8">
        <v>1</v>
      </c>
      <c r="J93" s="38">
        <f t="shared" si="13"/>
        <v>0</v>
      </c>
      <c r="K93" s="8">
        <v>0</v>
      </c>
      <c r="L93" s="38">
        <f t="shared" si="14"/>
        <v>0</v>
      </c>
      <c r="M93" s="32"/>
      <c r="N93" s="93"/>
      <c r="O93" s="93"/>
      <c r="P93" s="93"/>
      <c r="Q93" s="93"/>
      <c r="R93" s="93"/>
      <c r="S93" s="93"/>
    </row>
    <row r="94" spans="1:19" s="41" customFormat="1" ht="44.25" customHeight="1" x14ac:dyDescent="0.25">
      <c r="A94" s="8" t="s">
        <v>104</v>
      </c>
      <c r="B94" s="58" t="s">
        <v>538</v>
      </c>
      <c r="C94" s="61" t="s">
        <v>18</v>
      </c>
      <c r="D94" s="63">
        <f t="shared" si="10"/>
        <v>2</v>
      </c>
      <c r="E94" s="121">
        <v>0</v>
      </c>
      <c r="F94" s="37">
        <f t="shared" si="11"/>
        <v>0</v>
      </c>
      <c r="G94" s="8">
        <v>0</v>
      </c>
      <c r="H94" s="38">
        <f t="shared" si="12"/>
        <v>0</v>
      </c>
      <c r="I94" s="8">
        <v>1</v>
      </c>
      <c r="J94" s="38">
        <f t="shared" si="13"/>
        <v>0</v>
      </c>
      <c r="K94" s="8">
        <v>1</v>
      </c>
      <c r="L94" s="38">
        <f t="shared" si="14"/>
        <v>0</v>
      </c>
      <c r="M94" s="32"/>
      <c r="N94" s="93"/>
      <c r="O94" s="93"/>
      <c r="P94" s="93"/>
      <c r="Q94" s="93"/>
      <c r="R94" s="93"/>
      <c r="S94" s="93"/>
    </row>
    <row r="95" spans="1:19" s="41" customFormat="1" ht="54" customHeight="1" x14ac:dyDescent="0.25">
      <c r="A95" s="8" t="s">
        <v>105</v>
      </c>
      <c r="B95" s="34" t="s">
        <v>539</v>
      </c>
      <c r="C95" s="61" t="s">
        <v>18</v>
      </c>
      <c r="D95" s="63">
        <f t="shared" si="10"/>
        <v>2</v>
      </c>
      <c r="E95" s="121">
        <v>0</v>
      </c>
      <c r="F95" s="37">
        <f t="shared" si="11"/>
        <v>0</v>
      </c>
      <c r="G95" s="8">
        <v>1</v>
      </c>
      <c r="H95" s="38">
        <f t="shared" si="12"/>
        <v>0</v>
      </c>
      <c r="I95" s="8">
        <v>1</v>
      </c>
      <c r="J95" s="38">
        <f t="shared" si="13"/>
        <v>0</v>
      </c>
      <c r="K95" s="8">
        <v>0</v>
      </c>
      <c r="L95" s="38">
        <f t="shared" si="14"/>
        <v>0</v>
      </c>
      <c r="M95" s="32"/>
      <c r="N95" s="93"/>
      <c r="O95" s="93"/>
      <c r="P95" s="93"/>
      <c r="Q95" s="93"/>
      <c r="R95" s="93"/>
      <c r="S95" s="93"/>
    </row>
    <row r="96" spans="1:19" s="41" customFormat="1" ht="50.25" customHeight="1" x14ac:dyDescent="0.25">
      <c r="A96" s="8" t="s">
        <v>106</v>
      </c>
      <c r="B96" s="34" t="s">
        <v>540</v>
      </c>
      <c r="C96" s="61" t="s">
        <v>18</v>
      </c>
      <c r="D96" s="63">
        <f t="shared" si="10"/>
        <v>1</v>
      </c>
      <c r="E96" s="121">
        <v>0</v>
      </c>
      <c r="F96" s="37">
        <f t="shared" si="11"/>
        <v>0</v>
      </c>
      <c r="G96" s="8">
        <v>1</v>
      </c>
      <c r="H96" s="38">
        <f t="shared" si="12"/>
        <v>0</v>
      </c>
      <c r="I96" s="8">
        <v>0</v>
      </c>
      <c r="J96" s="38">
        <f t="shared" si="13"/>
        <v>0</v>
      </c>
      <c r="K96" s="8">
        <v>0</v>
      </c>
      <c r="L96" s="38">
        <f t="shared" si="14"/>
        <v>0</v>
      </c>
      <c r="M96" s="32"/>
      <c r="N96" s="93"/>
      <c r="O96" s="93"/>
      <c r="P96" s="93"/>
      <c r="Q96" s="93"/>
      <c r="R96" s="93"/>
      <c r="S96" s="93"/>
    </row>
    <row r="97" spans="1:19" s="41" customFormat="1" ht="46.5" customHeight="1" x14ac:dyDescent="0.25">
      <c r="A97" s="8" t="s">
        <v>107</v>
      </c>
      <c r="B97" s="34" t="s">
        <v>541</v>
      </c>
      <c r="C97" s="35" t="s">
        <v>18</v>
      </c>
      <c r="D97" s="63">
        <f t="shared" si="10"/>
        <v>1</v>
      </c>
      <c r="E97" s="121">
        <v>0</v>
      </c>
      <c r="F97" s="37">
        <f t="shared" si="11"/>
        <v>0</v>
      </c>
      <c r="G97" s="8">
        <v>0</v>
      </c>
      <c r="H97" s="38">
        <f t="shared" si="12"/>
        <v>0</v>
      </c>
      <c r="I97" s="8">
        <v>0</v>
      </c>
      <c r="J97" s="38">
        <f t="shared" si="13"/>
        <v>0</v>
      </c>
      <c r="K97" s="8">
        <v>1</v>
      </c>
      <c r="L97" s="38">
        <f t="shared" si="14"/>
        <v>0</v>
      </c>
      <c r="M97" s="32"/>
      <c r="N97" s="93"/>
      <c r="O97" s="93"/>
      <c r="P97" s="93"/>
      <c r="Q97" s="93"/>
      <c r="R97" s="93"/>
      <c r="S97" s="93"/>
    </row>
    <row r="98" spans="1:19" s="41" customFormat="1" ht="43.5" customHeight="1" x14ac:dyDescent="0.25">
      <c r="A98" s="8" t="s">
        <v>108</v>
      </c>
      <c r="B98" s="58" t="s">
        <v>542</v>
      </c>
      <c r="C98" s="35" t="s">
        <v>18</v>
      </c>
      <c r="D98" s="63">
        <f t="shared" si="10"/>
        <v>1</v>
      </c>
      <c r="E98" s="121">
        <v>0</v>
      </c>
      <c r="F98" s="37">
        <f t="shared" si="11"/>
        <v>0</v>
      </c>
      <c r="G98" s="8">
        <v>0</v>
      </c>
      <c r="H98" s="38">
        <f t="shared" si="12"/>
        <v>0</v>
      </c>
      <c r="I98" s="8">
        <v>1</v>
      </c>
      <c r="J98" s="38">
        <f t="shared" si="13"/>
        <v>0</v>
      </c>
      <c r="K98" s="8">
        <v>0</v>
      </c>
      <c r="L98" s="38">
        <f t="shared" si="14"/>
        <v>0</v>
      </c>
      <c r="M98" s="32"/>
      <c r="N98" s="93"/>
      <c r="O98" s="93"/>
      <c r="P98" s="93"/>
      <c r="Q98" s="93"/>
      <c r="R98" s="93"/>
      <c r="S98" s="93"/>
    </row>
    <row r="99" spans="1:19" s="41" customFormat="1" ht="38.25" x14ac:dyDescent="0.25">
      <c r="A99" s="8" t="s">
        <v>109</v>
      </c>
      <c r="B99" s="34" t="s">
        <v>543</v>
      </c>
      <c r="C99" s="35" t="s">
        <v>18</v>
      </c>
      <c r="D99" s="63">
        <f t="shared" si="10"/>
        <v>1</v>
      </c>
      <c r="E99" s="121">
        <v>0</v>
      </c>
      <c r="F99" s="37">
        <f t="shared" si="11"/>
        <v>0</v>
      </c>
      <c r="G99" s="8">
        <v>1</v>
      </c>
      <c r="H99" s="38">
        <f t="shared" si="12"/>
        <v>0</v>
      </c>
      <c r="I99" s="8">
        <v>0</v>
      </c>
      <c r="J99" s="38">
        <f t="shared" si="13"/>
        <v>0</v>
      </c>
      <c r="K99" s="8">
        <v>0</v>
      </c>
      <c r="L99" s="38">
        <f t="shared" si="14"/>
        <v>0</v>
      </c>
      <c r="M99" s="32"/>
      <c r="N99" s="93"/>
      <c r="O99" s="93"/>
      <c r="P99" s="93"/>
      <c r="Q99" s="93"/>
      <c r="R99" s="93"/>
      <c r="S99" s="93"/>
    </row>
    <row r="100" spans="1:19" s="41" customFormat="1" ht="42.75" customHeight="1" x14ac:dyDescent="0.25">
      <c r="A100" s="8" t="s">
        <v>110</v>
      </c>
      <c r="B100" s="34" t="s">
        <v>544</v>
      </c>
      <c r="C100" s="35" t="s">
        <v>18</v>
      </c>
      <c r="D100" s="63">
        <f t="shared" si="10"/>
        <v>2</v>
      </c>
      <c r="E100" s="121">
        <v>0</v>
      </c>
      <c r="F100" s="37">
        <f t="shared" si="11"/>
        <v>0</v>
      </c>
      <c r="G100" s="8">
        <v>2</v>
      </c>
      <c r="H100" s="38">
        <f t="shared" si="12"/>
        <v>0</v>
      </c>
      <c r="I100" s="8">
        <v>0</v>
      </c>
      <c r="J100" s="38">
        <f t="shared" si="13"/>
        <v>0</v>
      </c>
      <c r="K100" s="8">
        <v>0</v>
      </c>
      <c r="L100" s="38">
        <f t="shared" si="14"/>
        <v>0</v>
      </c>
      <c r="M100" s="32"/>
      <c r="N100" s="93"/>
      <c r="O100" s="93"/>
      <c r="P100" s="93"/>
      <c r="Q100" s="93"/>
      <c r="R100" s="93"/>
      <c r="S100" s="93"/>
    </row>
    <row r="101" spans="1:19" s="41" customFormat="1" ht="40.5" customHeight="1" x14ac:dyDescent="0.25">
      <c r="A101" s="8" t="s">
        <v>111</v>
      </c>
      <c r="B101" s="58" t="s">
        <v>545</v>
      </c>
      <c r="C101" s="61" t="s">
        <v>18</v>
      </c>
      <c r="D101" s="63">
        <f t="shared" si="10"/>
        <v>2</v>
      </c>
      <c r="E101" s="121">
        <v>0</v>
      </c>
      <c r="F101" s="37">
        <f t="shared" si="11"/>
        <v>0</v>
      </c>
      <c r="G101" s="8">
        <v>0</v>
      </c>
      <c r="H101" s="38">
        <f t="shared" si="12"/>
        <v>0</v>
      </c>
      <c r="I101" s="8">
        <v>2</v>
      </c>
      <c r="J101" s="38">
        <f t="shared" si="13"/>
        <v>0</v>
      </c>
      <c r="K101" s="8">
        <v>0</v>
      </c>
      <c r="L101" s="38">
        <f t="shared" si="14"/>
        <v>0</v>
      </c>
      <c r="M101" s="32"/>
      <c r="N101" s="93"/>
      <c r="O101" s="93"/>
      <c r="P101" s="93"/>
      <c r="Q101" s="93"/>
      <c r="R101" s="93"/>
      <c r="S101" s="93"/>
    </row>
    <row r="102" spans="1:19" s="41" customFormat="1" ht="43.5" customHeight="1" x14ac:dyDescent="0.25">
      <c r="A102" s="8" t="s">
        <v>112</v>
      </c>
      <c r="B102" s="34" t="s">
        <v>546</v>
      </c>
      <c r="C102" s="35" t="s">
        <v>18</v>
      </c>
      <c r="D102" s="63">
        <f t="shared" si="10"/>
        <v>1</v>
      </c>
      <c r="E102" s="121">
        <v>0</v>
      </c>
      <c r="F102" s="37">
        <f t="shared" si="11"/>
        <v>0</v>
      </c>
      <c r="G102" s="8">
        <v>0</v>
      </c>
      <c r="H102" s="38">
        <f t="shared" si="12"/>
        <v>0</v>
      </c>
      <c r="I102" s="8">
        <v>0</v>
      </c>
      <c r="J102" s="38">
        <f t="shared" si="13"/>
        <v>0</v>
      </c>
      <c r="K102" s="8">
        <v>1</v>
      </c>
      <c r="L102" s="38">
        <f t="shared" si="14"/>
        <v>0</v>
      </c>
      <c r="M102" s="32"/>
      <c r="N102" s="93"/>
      <c r="O102" s="93"/>
      <c r="P102" s="93"/>
      <c r="Q102" s="93"/>
      <c r="R102" s="93"/>
      <c r="S102" s="93"/>
    </row>
    <row r="103" spans="1:19" s="41" customFormat="1" ht="41.25" customHeight="1" x14ac:dyDescent="0.25">
      <c r="A103" s="8" t="s">
        <v>113</v>
      </c>
      <c r="B103" s="34" t="s">
        <v>547</v>
      </c>
      <c r="C103" s="35" t="s">
        <v>18</v>
      </c>
      <c r="D103" s="63">
        <f t="shared" si="10"/>
        <v>1</v>
      </c>
      <c r="E103" s="121">
        <v>0</v>
      </c>
      <c r="F103" s="37">
        <f t="shared" si="11"/>
        <v>0</v>
      </c>
      <c r="G103" s="8">
        <v>0</v>
      </c>
      <c r="H103" s="38">
        <f t="shared" si="12"/>
        <v>0</v>
      </c>
      <c r="I103" s="8">
        <v>0</v>
      </c>
      <c r="J103" s="38">
        <f t="shared" si="13"/>
        <v>0</v>
      </c>
      <c r="K103" s="8">
        <v>1</v>
      </c>
      <c r="L103" s="38">
        <f t="shared" si="14"/>
        <v>0</v>
      </c>
      <c r="M103" s="32"/>
      <c r="N103" s="93"/>
      <c r="O103" s="93"/>
      <c r="P103" s="93"/>
      <c r="Q103" s="93"/>
      <c r="R103" s="93"/>
      <c r="S103" s="93"/>
    </row>
    <row r="104" spans="1:19" s="41" customFormat="1" ht="41.25" customHeight="1" x14ac:dyDescent="0.25">
      <c r="A104" s="8" t="s">
        <v>114</v>
      </c>
      <c r="B104" s="58" t="s">
        <v>548</v>
      </c>
      <c r="C104" s="35" t="s">
        <v>18</v>
      </c>
      <c r="D104" s="63">
        <f t="shared" si="10"/>
        <v>8</v>
      </c>
      <c r="E104" s="121">
        <v>0</v>
      </c>
      <c r="F104" s="37">
        <f t="shared" si="11"/>
        <v>0</v>
      </c>
      <c r="G104" s="8">
        <v>4</v>
      </c>
      <c r="H104" s="38">
        <f t="shared" si="12"/>
        <v>0</v>
      </c>
      <c r="I104" s="8">
        <v>0</v>
      </c>
      <c r="J104" s="38">
        <f t="shared" si="13"/>
        <v>0</v>
      </c>
      <c r="K104" s="8">
        <v>4</v>
      </c>
      <c r="L104" s="38">
        <f t="shared" si="14"/>
        <v>0</v>
      </c>
      <c r="M104" s="32"/>
      <c r="N104" s="93"/>
      <c r="O104" s="93"/>
      <c r="P104" s="93"/>
      <c r="Q104" s="93"/>
      <c r="R104" s="93"/>
      <c r="S104" s="93"/>
    </row>
    <row r="105" spans="1:19" s="41" customFormat="1" ht="43.5" customHeight="1" x14ac:dyDescent="0.25">
      <c r="A105" s="8" t="s">
        <v>115</v>
      </c>
      <c r="B105" s="34" t="s">
        <v>549</v>
      </c>
      <c r="C105" s="61" t="s">
        <v>18</v>
      </c>
      <c r="D105" s="63">
        <f t="shared" si="10"/>
        <v>29</v>
      </c>
      <c r="E105" s="121">
        <v>0</v>
      </c>
      <c r="F105" s="37">
        <f t="shared" si="11"/>
        <v>0</v>
      </c>
      <c r="G105" s="8">
        <v>6</v>
      </c>
      <c r="H105" s="38">
        <f t="shared" si="12"/>
        <v>0</v>
      </c>
      <c r="I105" s="8">
        <v>11</v>
      </c>
      <c r="J105" s="38">
        <f t="shared" si="13"/>
        <v>0</v>
      </c>
      <c r="K105" s="8">
        <v>12</v>
      </c>
      <c r="L105" s="38">
        <f t="shared" si="14"/>
        <v>0</v>
      </c>
      <c r="M105" s="32"/>
      <c r="N105" s="93"/>
      <c r="O105" s="93"/>
      <c r="P105" s="93"/>
      <c r="Q105" s="93"/>
      <c r="R105" s="93"/>
      <c r="S105" s="93"/>
    </row>
    <row r="106" spans="1:19" s="41" customFormat="1" ht="38.25" x14ac:dyDescent="0.25">
      <c r="A106" s="8" t="s">
        <v>116</v>
      </c>
      <c r="B106" s="60" t="s">
        <v>550</v>
      </c>
      <c r="C106" s="61" t="s">
        <v>18</v>
      </c>
      <c r="D106" s="63">
        <f t="shared" si="10"/>
        <v>2</v>
      </c>
      <c r="E106" s="121">
        <v>0</v>
      </c>
      <c r="F106" s="37">
        <f t="shared" si="11"/>
        <v>0</v>
      </c>
      <c r="G106" s="8">
        <v>0</v>
      </c>
      <c r="H106" s="38">
        <f t="shared" si="12"/>
        <v>0</v>
      </c>
      <c r="I106" s="8">
        <v>1</v>
      </c>
      <c r="J106" s="38">
        <f t="shared" si="13"/>
        <v>0</v>
      </c>
      <c r="K106" s="8">
        <v>1</v>
      </c>
      <c r="L106" s="38">
        <f t="shared" si="14"/>
        <v>0</v>
      </c>
      <c r="M106" s="32"/>
      <c r="N106" s="93"/>
      <c r="O106" s="93"/>
      <c r="P106" s="93"/>
      <c r="Q106" s="93"/>
      <c r="R106" s="93"/>
      <c r="S106" s="93"/>
    </row>
    <row r="107" spans="1:19" s="41" customFormat="1" ht="30" customHeight="1" x14ac:dyDescent="0.25">
      <c r="A107" s="8" t="s">
        <v>117</v>
      </c>
      <c r="B107" s="34" t="s">
        <v>551</v>
      </c>
      <c r="C107" s="61" t="s">
        <v>18</v>
      </c>
      <c r="D107" s="63">
        <f t="shared" si="10"/>
        <v>1</v>
      </c>
      <c r="E107" s="121">
        <v>0</v>
      </c>
      <c r="F107" s="37">
        <f t="shared" si="11"/>
        <v>0</v>
      </c>
      <c r="G107" s="8">
        <v>1</v>
      </c>
      <c r="H107" s="38">
        <f t="shared" si="12"/>
        <v>0</v>
      </c>
      <c r="I107" s="8">
        <v>0</v>
      </c>
      <c r="J107" s="38">
        <f t="shared" si="13"/>
        <v>0</v>
      </c>
      <c r="K107" s="8">
        <v>0</v>
      </c>
      <c r="L107" s="38">
        <f t="shared" si="14"/>
        <v>0</v>
      </c>
      <c r="M107" s="32"/>
      <c r="N107" s="93"/>
      <c r="O107" s="93"/>
      <c r="P107" s="93"/>
      <c r="Q107" s="93"/>
      <c r="R107" s="93"/>
      <c r="S107" s="93"/>
    </row>
    <row r="108" spans="1:19" s="41" customFormat="1" ht="25.5" x14ac:dyDescent="0.25">
      <c r="A108" s="8" t="s">
        <v>118</v>
      </c>
      <c r="B108" s="34" t="s">
        <v>552</v>
      </c>
      <c r="C108" s="35" t="s">
        <v>18</v>
      </c>
      <c r="D108" s="63">
        <f t="shared" si="10"/>
        <v>7</v>
      </c>
      <c r="E108" s="121">
        <v>0</v>
      </c>
      <c r="F108" s="37">
        <f t="shared" si="11"/>
        <v>0</v>
      </c>
      <c r="G108" s="8">
        <v>3</v>
      </c>
      <c r="H108" s="38">
        <f t="shared" si="12"/>
        <v>0</v>
      </c>
      <c r="I108" s="8">
        <v>1</v>
      </c>
      <c r="J108" s="38">
        <f t="shared" si="13"/>
        <v>0</v>
      </c>
      <c r="K108" s="8">
        <v>3</v>
      </c>
      <c r="L108" s="38">
        <f t="shared" si="14"/>
        <v>0</v>
      </c>
      <c r="M108" s="32"/>
      <c r="N108" s="93"/>
      <c r="O108" s="93"/>
      <c r="P108" s="93"/>
      <c r="Q108" s="93"/>
      <c r="R108" s="93"/>
      <c r="S108" s="93"/>
    </row>
    <row r="109" spans="1:19" s="41" customFormat="1" ht="25.5" x14ac:dyDescent="0.25">
      <c r="A109" s="8" t="s">
        <v>119</v>
      </c>
      <c r="B109" s="34" t="s">
        <v>553</v>
      </c>
      <c r="C109" s="35" t="s">
        <v>18</v>
      </c>
      <c r="D109" s="63">
        <f t="shared" si="10"/>
        <v>14</v>
      </c>
      <c r="E109" s="121">
        <v>0</v>
      </c>
      <c r="F109" s="37">
        <f t="shared" si="11"/>
        <v>0</v>
      </c>
      <c r="G109" s="8">
        <v>4</v>
      </c>
      <c r="H109" s="38">
        <f t="shared" si="12"/>
        <v>0</v>
      </c>
      <c r="I109" s="8">
        <v>5</v>
      </c>
      <c r="J109" s="38">
        <f t="shared" si="13"/>
        <v>0</v>
      </c>
      <c r="K109" s="8">
        <v>5</v>
      </c>
      <c r="L109" s="38">
        <f t="shared" si="14"/>
        <v>0</v>
      </c>
      <c r="M109" s="32"/>
      <c r="N109" s="93"/>
      <c r="O109" s="93"/>
      <c r="P109" s="93"/>
      <c r="Q109" s="93"/>
      <c r="R109" s="93"/>
      <c r="S109" s="93"/>
    </row>
    <row r="110" spans="1:19" s="41" customFormat="1" ht="25.5" x14ac:dyDescent="0.25">
      <c r="A110" s="8" t="s">
        <v>120</v>
      </c>
      <c r="B110" s="34" t="s">
        <v>554</v>
      </c>
      <c r="C110" s="61" t="s">
        <v>18</v>
      </c>
      <c r="D110" s="63">
        <f t="shared" si="10"/>
        <v>4</v>
      </c>
      <c r="E110" s="121">
        <v>0</v>
      </c>
      <c r="F110" s="37">
        <f t="shared" si="11"/>
        <v>0</v>
      </c>
      <c r="G110" s="8">
        <v>3</v>
      </c>
      <c r="H110" s="38">
        <f t="shared" si="12"/>
        <v>0</v>
      </c>
      <c r="I110" s="8">
        <v>0</v>
      </c>
      <c r="J110" s="38">
        <f t="shared" si="13"/>
        <v>0</v>
      </c>
      <c r="K110" s="8">
        <v>1</v>
      </c>
      <c r="L110" s="38">
        <f t="shared" si="14"/>
        <v>0</v>
      </c>
      <c r="M110" s="32"/>
      <c r="N110" s="93"/>
      <c r="O110" s="93"/>
      <c r="P110" s="93"/>
      <c r="Q110" s="93"/>
      <c r="R110" s="93"/>
      <c r="S110" s="93"/>
    </row>
    <row r="111" spans="1:19" s="41" customFormat="1" ht="38.25" x14ac:dyDescent="0.25">
      <c r="A111" s="8" t="s">
        <v>121</v>
      </c>
      <c r="B111" s="34" t="s">
        <v>555</v>
      </c>
      <c r="C111" s="61" t="s">
        <v>18</v>
      </c>
      <c r="D111" s="63">
        <f t="shared" si="10"/>
        <v>1</v>
      </c>
      <c r="E111" s="121">
        <v>0</v>
      </c>
      <c r="F111" s="37">
        <f t="shared" si="11"/>
        <v>0</v>
      </c>
      <c r="G111" s="8">
        <v>1</v>
      </c>
      <c r="H111" s="38">
        <f t="shared" si="12"/>
        <v>0</v>
      </c>
      <c r="I111" s="8">
        <v>0</v>
      </c>
      <c r="J111" s="38">
        <f t="shared" si="13"/>
        <v>0</v>
      </c>
      <c r="K111" s="8">
        <v>0</v>
      </c>
      <c r="L111" s="38">
        <f t="shared" si="14"/>
        <v>0</v>
      </c>
      <c r="M111" s="32"/>
      <c r="N111" s="93"/>
      <c r="O111" s="93"/>
      <c r="P111" s="93"/>
      <c r="Q111" s="93"/>
      <c r="R111" s="93"/>
      <c r="S111" s="93"/>
    </row>
    <row r="112" spans="1:19" s="41" customFormat="1" ht="38.25" x14ac:dyDescent="0.25">
      <c r="A112" s="8" t="s">
        <v>122</v>
      </c>
      <c r="B112" s="34" t="s">
        <v>556</v>
      </c>
      <c r="C112" s="35" t="s">
        <v>18</v>
      </c>
      <c r="D112" s="63">
        <f t="shared" si="10"/>
        <v>1</v>
      </c>
      <c r="E112" s="121">
        <v>0</v>
      </c>
      <c r="F112" s="37">
        <f t="shared" si="11"/>
        <v>0</v>
      </c>
      <c r="G112" s="8">
        <v>0</v>
      </c>
      <c r="H112" s="38">
        <f t="shared" si="12"/>
        <v>0</v>
      </c>
      <c r="I112" s="8">
        <v>0</v>
      </c>
      <c r="J112" s="38">
        <f t="shared" si="13"/>
        <v>0</v>
      </c>
      <c r="K112" s="8">
        <v>1</v>
      </c>
      <c r="L112" s="38">
        <f t="shared" si="14"/>
        <v>0</v>
      </c>
      <c r="M112" s="32"/>
      <c r="N112" s="97"/>
      <c r="O112" s="93"/>
      <c r="P112" s="93"/>
      <c r="Q112" s="93"/>
      <c r="R112" s="93"/>
      <c r="S112" s="93"/>
    </row>
    <row r="113" spans="1:19" s="41" customFormat="1" ht="38.25" x14ac:dyDescent="0.25">
      <c r="A113" s="8" t="s">
        <v>123</v>
      </c>
      <c r="B113" s="34" t="s">
        <v>557</v>
      </c>
      <c r="C113" s="61" t="s">
        <v>18</v>
      </c>
      <c r="D113" s="63">
        <f t="shared" si="10"/>
        <v>1</v>
      </c>
      <c r="E113" s="121">
        <v>0</v>
      </c>
      <c r="F113" s="37">
        <f t="shared" si="11"/>
        <v>0</v>
      </c>
      <c r="G113" s="8">
        <v>1</v>
      </c>
      <c r="H113" s="38">
        <f t="shared" si="12"/>
        <v>0</v>
      </c>
      <c r="I113" s="8">
        <v>0</v>
      </c>
      <c r="J113" s="38">
        <f t="shared" si="13"/>
        <v>0</v>
      </c>
      <c r="K113" s="8">
        <v>0</v>
      </c>
      <c r="L113" s="38">
        <f t="shared" si="14"/>
        <v>0</v>
      </c>
      <c r="M113" s="32"/>
      <c r="N113" s="93"/>
      <c r="O113" s="93"/>
      <c r="P113" s="93"/>
      <c r="Q113" s="93"/>
      <c r="R113" s="93"/>
      <c r="S113" s="93"/>
    </row>
    <row r="114" spans="1:19" s="41" customFormat="1" ht="38.25" x14ac:dyDescent="0.25">
      <c r="A114" s="8" t="s">
        <v>124</v>
      </c>
      <c r="B114" s="34" t="s">
        <v>558</v>
      </c>
      <c r="C114" s="35" t="s">
        <v>18</v>
      </c>
      <c r="D114" s="63">
        <f t="shared" si="10"/>
        <v>1</v>
      </c>
      <c r="E114" s="121">
        <v>0</v>
      </c>
      <c r="F114" s="37">
        <f t="shared" si="11"/>
        <v>0</v>
      </c>
      <c r="G114" s="8">
        <v>0</v>
      </c>
      <c r="H114" s="38">
        <f t="shared" si="12"/>
        <v>0</v>
      </c>
      <c r="I114" s="8">
        <v>0</v>
      </c>
      <c r="J114" s="38">
        <f t="shared" si="13"/>
        <v>0</v>
      </c>
      <c r="K114" s="8">
        <v>1</v>
      </c>
      <c r="L114" s="38">
        <f t="shared" si="14"/>
        <v>0</v>
      </c>
      <c r="M114" s="32"/>
      <c r="N114" s="93"/>
      <c r="O114" s="93"/>
      <c r="P114" s="93"/>
      <c r="Q114" s="93"/>
      <c r="R114" s="93"/>
      <c r="S114" s="93"/>
    </row>
    <row r="115" spans="1:19" s="41" customFormat="1" ht="38.25" x14ac:dyDescent="0.25">
      <c r="A115" s="8" t="s">
        <v>125</v>
      </c>
      <c r="B115" s="58" t="s">
        <v>559</v>
      </c>
      <c r="C115" s="35" t="s">
        <v>18</v>
      </c>
      <c r="D115" s="63">
        <f t="shared" si="10"/>
        <v>3</v>
      </c>
      <c r="E115" s="121">
        <v>0</v>
      </c>
      <c r="F115" s="37">
        <f t="shared" si="11"/>
        <v>0</v>
      </c>
      <c r="G115" s="8">
        <v>0</v>
      </c>
      <c r="H115" s="38">
        <f t="shared" si="12"/>
        <v>0</v>
      </c>
      <c r="I115" s="8">
        <v>2</v>
      </c>
      <c r="J115" s="38">
        <f t="shared" si="13"/>
        <v>0</v>
      </c>
      <c r="K115" s="8">
        <v>1</v>
      </c>
      <c r="L115" s="38">
        <f t="shared" si="14"/>
        <v>0</v>
      </c>
      <c r="M115" s="32"/>
      <c r="N115" s="93"/>
      <c r="O115" s="93"/>
      <c r="P115" s="93"/>
      <c r="Q115" s="93"/>
      <c r="R115" s="93"/>
      <c r="S115" s="93"/>
    </row>
    <row r="116" spans="1:19" s="41" customFormat="1" ht="35.25" customHeight="1" x14ac:dyDescent="0.25">
      <c r="A116" s="8" t="s">
        <v>126</v>
      </c>
      <c r="B116" s="34" t="s">
        <v>560</v>
      </c>
      <c r="C116" s="35" t="s">
        <v>18</v>
      </c>
      <c r="D116" s="63">
        <f t="shared" si="10"/>
        <v>3</v>
      </c>
      <c r="E116" s="121">
        <v>0</v>
      </c>
      <c r="F116" s="37">
        <f t="shared" si="11"/>
        <v>0</v>
      </c>
      <c r="G116" s="8">
        <v>3</v>
      </c>
      <c r="H116" s="38">
        <f t="shared" si="12"/>
        <v>0</v>
      </c>
      <c r="I116" s="8">
        <v>0</v>
      </c>
      <c r="J116" s="38">
        <f t="shared" si="13"/>
        <v>0</v>
      </c>
      <c r="K116" s="8">
        <v>0</v>
      </c>
      <c r="L116" s="38">
        <f t="shared" si="14"/>
        <v>0</v>
      </c>
      <c r="M116" s="32"/>
      <c r="N116" s="93"/>
      <c r="O116" s="93"/>
      <c r="P116" s="93"/>
      <c r="Q116" s="93"/>
      <c r="R116" s="93"/>
      <c r="S116" s="93"/>
    </row>
    <row r="117" spans="1:19" s="41" customFormat="1" ht="35.25" customHeight="1" x14ac:dyDescent="0.25">
      <c r="A117" s="8" t="s">
        <v>127</v>
      </c>
      <c r="B117" s="34" t="s">
        <v>561</v>
      </c>
      <c r="C117" s="35" t="s">
        <v>18</v>
      </c>
      <c r="D117" s="63">
        <f t="shared" si="10"/>
        <v>2</v>
      </c>
      <c r="E117" s="121">
        <v>0</v>
      </c>
      <c r="F117" s="37">
        <f t="shared" si="11"/>
        <v>0</v>
      </c>
      <c r="G117" s="8">
        <v>0</v>
      </c>
      <c r="H117" s="38">
        <f t="shared" si="12"/>
        <v>0</v>
      </c>
      <c r="I117" s="8">
        <v>2</v>
      </c>
      <c r="J117" s="38">
        <f t="shared" si="13"/>
        <v>0</v>
      </c>
      <c r="K117" s="8">
        <v>0</v>
      </c>
      <c r="L117" s="38">
        <f t="shared" si="14"/>
        <v>0</v>
      </c>
      <c r="M117" s="32"/>
      <c r="N117" s="93"/>
      <c r="O117" s="93"/>
      <c r="P117" s="93"/>
      <c r="Q117" s="93"/>
      <c r="R117" s="93"/>
      <c r="S117" s="93"/>
    </row>
    <row r="118" spans="1:19" s="41" customFormat="1" ht="42" customHeight="1" x14ac:dyDescent="0.25">
      <c r="A118" s="8" t="s">
        <v>128</v>
      </c>
      <c r="B118" s="34" t="s">
        <v>562</v>
      </c>
      <c r="C118" s="35" t="s">
        <v>18</v>
      </c>
      <c r="D118" s="63">
        <f t="shared" si="10"/>
        <v>2</v>
      </c>
      <c r="E118" s="121">
        <v>0</v>
      </c>
      <c r="F118" s="37">
        <f t="shared" si="11"/>
        <v>0</v>
      </c>
      <c r="G118" s="8">
        <v>0</v>
      </c>
      <c r="H118" s="38">
        <f t="shared" si="12"/>
        <v>0</v>
      </c>
      <c r="I118" s="8">
        <v>0</v>
      </c>
      <c r="J118" s="38">
        <f t="shared" si="13"/>
        <v>0</v>
      </c>
      <c r="K118" s="8">
        <v>2</v>
      </c>
      <c r="L118" s="38">
        <f t="shared" si="14"/>
        <v>0</v>
      </c>
      <c r="M118" s="32"/>
      <c r="N118" s="93"/>
      <c r="O118" s="93"/>
      <c r="P118" s="93"/>
      <c r="Q118" s="93"/>
      <c r="R118" s="93"/>
      <c r="S118" s="93"/>
    </row>
    <row r="119" spans="1:19" s="41" customFormat="1" ht="45" customHeight="1" x14ac:dyDescent="0.25">
      <c r="A119" s="8" t="s">
        <v>129</v>
      </c>
      <c r="B119" s="34" t="s">
        <v>423</v>
      </c>
      <c r="C119" s="35" t="s">
        <v>3</v>
      </c>
      <c r="D119" s="63">
        <f t="shared" si="10"/>
        <v>19</v>
      </c>
      <c r="E119" s="121">
        <v>0</v>
      </c>
      <c r="F119" s="37">
        <f t="shared" si="11"/>
        <v>0</v>
      </c>
      <c r="G119" s="8">
        <v>7</v>
      </c>
      <c r="H119" s="38">
        <f t="shared" si="12"/>
        <v>0</v>
      </c>
      <c r="I119" s="8">
        <v>2.5</v>
      </c>
      <c r="J119" s="38">
        <f t="shared" si="13"/>
        <v>0</v>
      </c>
      <c r="K119" s="8">
        <v>9.5</v>
      </c>
      <c r="L119" s="38">
        <f t="shared" si="14"/>
        <v>0</v>
      </c>
      <c r="M119" s="32"/>
      <c r="N119" s="93"/>
      <c r="O119" s="93"/>
      <c r="P119" s="93"/>
      <c r="Q119" s="93"/>
      <c r="R119" s="93"/>
      <c r="S119" s="93"/>
    </row>
    <row r="120" spans="1:19" s="41" customFormat="1" ht="30.75" customHeight="1" x14ac:dyDescent="0.25">
      <c r="A120" s="8" t="s">
        <v>130</v>
      </c>
      <c r="B120" s="34" t="s">
        <v>424</v>
      </c>
      <c r="C120" s="35" t="s">
        <v>19</v>
      </c>
      <c r="D120" s="63">
        <f t="shared" si="10"/>
        <v>86</v>
      </c>
      <c r="E120" s="121">
        <v>0</v>
      </c>
      <c r="F120" s="37">
        <f t="shared" si="11"/>
        <v>0</v>
      </c>
      <c r="G120" s="8">
        <v>35</v>
      </c>
      <c r="H120" s="38">
        <f t="shared" si="12"/>
        <v>0</v>
      </c>
      <c r="I120" s="8">
        <v>6</v>
      </c>
      <c r="J120" s="38">
        <f t="shared" si="13"/>
        <v>0</v>
      </c>
      <c r="K120" s="8">
        <v>45</v>
      </c>
      <c r="L120" s="38">
        <f t="shared" si="14"/>
        <v>0</v>
      </c>
      <c r="M120" s="32"/>
      <c r="N120" s="93"/>
      <c r="O120" s="93"/>
      <c r="P120" s="93"/>
      <c r="Q120" s="93"/>
      <c r="R120" s="93"/>
      <c r="S120" s="93"/>
    </row>
    <row r="121" spans="1:19" s="41" customFormat="1" ht="33.75" customHeight="1" x14ac:dyDescent="0.25">
      <c r="A121" s="8" t="s">
        <v>131</v>
      </c>
      <c r="B121" s="34" t="s">
        <v>425</v>
      </c>
      <c r="C121" s="35" t="s">
        <v>3</v>
      </c>
      <c r="D121" s="63">
        <f t="shared" si="10"/>
        <v>1.8</v>
      </c>
      <c r="E121" s="121">
        <v>0</v>
      </c>
      <c r="F121" s="37">
        <f t="shared" si="11"/>
        <v>0</v>
      </c>
      <c r="G121" s="8">
        <v>1.8</v>
      </c>
      <c r="H121" s="38">
        <f t="shared" si="12"/>
        <v>0</v>
      </c>
      <c r="I121" s="8">
        <v>0</v>
      </c>
      <c r="J121" s="38">
        <f t="shared" si="13"/>
        <v>0</v>
      </c>
      <c r="K121" s="8">
        <v>0</v>
      </c>
      <c r="L121" s="38">
        <f t="shared" si="14"/>
        <v>0</v>
      </c>
      <c r="M121" s="32"/>
      <c r="N121" s="93"/>
      <c r="O121" s="93"/>
      <c r="P121" s="93"/>
      <c r="Q121" s="93"/>
      <c r="R121" s="93"/>
      <c r="S121" s="93"/>
    </row>
    <row r="122" spans="1:19" s="41" customFormat="1" ht="26.25" customHeight="1" x14ac:dyDescent="0.25">
      <c r="A122" s="8" t="s">
        <v>486</v>
      </c>
      <c r="B122" s="34" t="s">
        <v>132</v>
      </c>
      <c r="C122" s="35" t="s">
        <v>3</v>
      </c>
      <c r="D122" s="63">
        <f t="shared" si="10"/>
        <v>3.6</v>
      </c>
      <c r="E122" s="121">
        <v>0</v>
      </c>
      <c r="F122" s="37">
        <f t="shared" si="11"/>
        <v>0</v>
      </c>
      <c r="G122" s="8">
        <v>0.6</v>
      </c>
      <c r="H122" s="38">
        <f t="shared" si="12"/>
        <v>0</v>
      </c>
      <c r="I122" s="8">
        <v>1.5</v>
      </c>
      <c r="J122" s="38">
        <f t="shared" si="13"/>
        <v>0</v>
      </c>
      <c r="K122" s="8">
        <v>1.5</v>
      </c>
      <c r="L122" s="38">
        <f t="shared" si="14"/>
        <v>0</v>
      </c>
      <c r="M122" s="32"/>
      <c r="N122" s="93"/>
      <c r="O122" s="93"/>
      <c r="P122" s="93"/>
      <c r="Q122" s="93"/>
      <c r="R122" s="93"/>
      <c r="S122" s="93"/>
    </row>
    <row r="123" spans="1:19" s="41" customFormat="1" ht="8.25" customHeight="1" x14ac:dyDescent="0.25">
      <c r="A123" s="8"/>
      <c r="B123" s="34"/>
      <c r="C123" s="35"/>
      <c r="D123" s="63"/>
      <c r="E123" s="36"/>
      <c r="F123" s="37"/>
      <c r="G123" s="8"/>
      <c r="H123" s="38"/>
      <c r="I123" s="8"/>
      <c r="J123" s="38"/>
      <c r="K123" s="8"/>
      <c r="L123" s="38"/>
      <c r="M123" s="32"/>
      <c r="N123" s="93"/>
      <c r="O123" s="93"/>
      <c r="P123" s="93"/>
      <c r="Q123" s="93"/>
      <c r="R123" s="93"/>
      <c r="S123" s="93"/>
    </row>
    <row r="124" spans="1:19" s="41" customFormat="1" x14ac:dyDescent="0.25">
      <c r="A124" s="9" t="s">
        <v>133</v>
      </c>
      <c r="B124" s="48" t="s">
        <v>134</v>
      </c>
      <c r="C124" s="49"/>
      <c r="D124" s="89"/>
      <c r="E124" s="50"/>
      <c r="F124" s="51">
        <f>+SUM(F125:F146)</f>
        <v>0</v>
      </c>
      <c r="G124" s="9"/>
      <c r="H124" s="52">
        <f>+SUM(H125:H146)</f>
        <v>0</v>
      </c>
      <c r="I124" s="9"/>
      <c r="J124" s="52">
        <f>+SUM(J125:J146)</f>
        <v>0</v>
      </c>
      <c r="K124" s="9"/>
      <c r="L124" s="52">
        <f>+SUM(L125:L146)</f>
        <v>0</v>
      </c>
      <c r="M124" s="32"/>
      <c r="N124" s="93"/>
      <c r="O124" s="93"/>
      <c r="P124" s="93"/>
      <c r="Q124" s="93"/>
      <c r="R124" s="93"/>
      <c r="S124" s="93"/>
    </row>
    <row r="125" spans="1:19" s="41" customFormat="1" ht="51" x14ac:dyDescent="0.25">
      <c r="A125" s="8" t="s">
        <v>135</v>
      </c>
      <c r="B125" s="34" t="s">
        <v>593</v>
      </c>
      <c r="C125" s="35" t="s">
        <v>19</v>
      </c>
      <c r="D125" s="63">
        <f t="shared" ref="D125:D146" si="15">+G125+I125+K125</f>
        <v>25.5</v>
      </c>
      <c r="E125" s="121">
        <v>0</v>
      </c>
      <c r="F125" s="37">
        <f t="shared" ref="F125:F146" si="16">+E125*D125</f>
        <v>0</v>
      </c>
      <c r="G125" s="8">
        <v>15</v>
      </c>
      <c r="H125" s="38">
        <f t="shared" ref="H125:H146" si="17">+G125*E125</f>
        <v>0</v>
      </c>
      <c r="I125" s="8">
        <v>4</v>
      </c>
      <c r="J125" s="38">
        <f t="shared" ref="J125:J146" si="18">+I125*E125</f>
        <v>0</v>
      </c>
      <c r="K125" s="8">
        <v>6.5</v>
      </c>
      <c r="L125" s="38">
        <f t="shared" ref="L125:L146" si="19">+K125*E125</f>
        <v>0</v>
      </c>
      <c r="M125" s="32"/>
      <c r="N125" s="93"/>
      <c r="O125" s="93"/>
      <c r="P125" s="93"/>
      <c r="Q125" s="93"/>
      <c r="R125" s="93"/>
      <c r="S125" s="93"/>
    </row>
    <row r="126" spans="1:19" s="41" customFormat="1" ht="51" x14ac:dyDescent="0.25">
      <c r="A126" s="8" t="s">
        <v>136</v>
      </c>
      <c r="B126" s="34" t="s">
        <v>594</v>
      </c>
      <c r="C126" s="35" t="s">
        <v>19</v>
      </c>
      <c r="D126" s="63">
        <f t="shared" si="15"/>
        <v>9</v>
      </c>
      <c r="E126" s="121">
        <v>0</v>
      </c>
      <c r="F126" s="37">
        <f t="shared" si="16"/>
        <v>0</v>
      </c>
      <c r="G126" s="8">
        <v>0</v>
      </c>
      <c r="H126" s="38">
        <f t="shared" si="17"/>
        <v>0</v>
      </c>
      <c r="I126" s="8">
        <v>9</v>
      </c>
      <c r="J126" s="38">
        <f t="shared" si="18"/>
        <v>0</v>
      </c>
      <c r="K126" s="8">
        <v>0</v>
      </c>
      <c r="L126" s="38">
        <f t="shared" si="19"/>
        <v>0</v>
      </c>
      <c r="M126" s="32"/>
      <c r="N126" s="93"/>
      <c r="O126" s="93"/>
      <c r="P126" s="93"/>
      <c r="Q126" s="93"/>
      <c r="R126" s="93"/>
      <c r="S126" s="93"/>
    </row>
    <row r="127" spans="1:19" s="41" customFormat="1" ht="50.25" customHeight="1" x14ac:dyDescent="0.25">
      <c r="A127" s="8" t="s">
        <v>137</v>
      </c>
      <c r="B127" s="34" t="s">
        <v>595</v>
      </c>
      <c r="C127" s="35" t="s">
        <v>19</v>
      </c>
      <c r="D127" s="63">
        <f t="shared" si="15"/>
        <v>110</v>
      </c>
      <c r="E127" s="121">
        <v>0</v>
      </c>
      <c r="F127" s="37">
        <f t="shared" si="16"/>
        <v>0</v>
      </c>
      <c r="G127" s="8">
        <v>40</v>
      </c>
      <c r="H127" s="38">
        <f t="shared" si="17"/>
        <v>0</v>
      </c>
      <c r="I127" s="8">
        <v>30</v>
      </c>
      <c r="J127" s="38">
        <f t="shared" si="18"/>
        <v>0</v>
      </c>
      <c r="K127" s="8">
        <v>40</v>
      </c>
      <c r="L127" s="38">
        <f t="shared" si="19"/>
        <v>0</v>
      </c>
      <c r="M127" s="32"/>
      <c r="N127" s="93"/>
      <c r="O127" s="93"/>
      <c r="P127" s="93"/>
      <c r="Q127" s="93"/>
      <c r="R127" s="93"/>
      <c r="S127" s="93"/>
    </row>
    <row r="128" spans="1:19" s="41" customFormat="1" ht="38.25" x14ac:dyDescent="0.25">
      <c r="A128" s="8" t="s">
        <v>138</v>
      </c>
      <c r="B128" s="34" t="s">
        <v>596</v>
      </c>
      <c r="C128" s="35" t="s">
        <v>19</v>
      </c>
      <c r="D128" s="63">
        <f t="shared" si="15"/>
        <v>19</v>
      </c>
      <c r="E128" s="121">
        <v>0</v>
      </c>
      <c r="F128" s="37">
        <f t="shared" si="16"/>
        <v>0</v>
      </c>
      <c r="G128" s="8">
        <v>0</v>
      </c>
      <c r="H128" s="38">
        <f t="shared" si="17"/>
        <v>0</v>
      </c>
      <c r="I128" s="8">
        <v>0</v>
      </c>
      <c r="J128" s="38">
        <f t="shared" si="18"/>
        <v>0</v>
      </c>
      <c r="K128" s="8">
        <v>19</v>
      </c>
      <c r="L128" s="38">
        <f t="shared" si="19"/>
        <v>0</v>
      </c>
      <c r="M128" s="32"/>
      <c r="N128" s="93"/>
      <c r="O128" s="93"/>
      <c r="P128" s="93"/>
      <c r="Q128" s="93"/>
      <c r="R128" s="93"/>
      <c r="S128" s="93"/>
    </row>
    <row r="129" spans="1:19" s="41" customFormat="1" ht="54.75" customHeight="1" x14ac:dyDescent="0.25">
      <c r="A129" s="8" t="s">
        <v>139</v>
      </c>
      <c r="B129" s="34" t="s">
        <v>563</v>
      </c>
      <c r="C129" s="61" t="s">
        <v>19</v>
      </c>
      <c r="D129" s="63">
        <f t="shared" si="15"/>
        <v>6.8</v>
      </c>
      <c r="E129" s="121">
        <v>0</v>
      </c>
      <c r="F129" s="37">
        <f t="shared" si="16"/>
        <v>0</v>
      </c>
      <c r="G129" s="8">
        <v>4</v>
      </c>
      <c r="H129" s="38">
        <f t="shared" si="17"/>
        <v>0</v>
      </c>
      <c r="I129" s="8">
        <v>0</v>
      </c>
      <c r="J129" s="38">
        <f t="shared" si="18"/>
        <v>0</v>
      </c>
      <c r="K129" s="8">
        <v>2.8</v>
      </c>
      <c r="L129" s="38">
        <f t="shared" si="19"/>
        <v>0</v>
      </c>
      <c r="M129" s="32"/>
      <c r="N129" s="93"/>
      <c r="O129" s="93"/>
      <c r="P129" s="93"/>
      <c r="Q129" s="93"/>
      <c r="R129" s="93"/>
      <c r="S129" s="93"/>
    </row>
    <row r="130" spans="1:19" s="41" customFormat="1" ht="38.25" x14ac:dyDescent="0.25">
      <c r="A130" s="8" t="s">
        <v>140</v>
      </c>
      <c r="B130" s="34" t="s">
        <v>564</v>
      </c>
      <c r="C130" s="35" t="s">
        <v>19</v>
      </c>
      <c r="D130" s="63">
        <f t="shared" si="15"/>
        <v>16</v>
      </c>
      <c r="E130" s="121">
        <v>0</v>
      </c>
      <c r="F130" s="37">
        <f t="shared" si="16"/>
        <v>0</v>
      </c>
      <c r="G130" s="8">
        <v>7</v>
      </c>
      <c r="H130" s="38">
        <f t="shared" si="17"/>
        <v>0</v>
      </c>
      <c r="I130" s="8">
        <v>1</v>
      </c>
      <c r="J130" s="38">
        <f t="shared" si="18"/>
        <v>0</v>
      </c>
      <c r="K130" s="8">
        <v>8</v>
      </c>
      <c r="L130" s="38">
        <f t="shared" si="19"/>
        <v>0</v>
      </c>
      <c r="M130" s="32"/>
      <c r="N130" s="93"/>
      <c r="O130" s="93"/>
      <c r="P130" s="93"/>
      <c r="Q130" s="93"/>
      <c r="R130" s="93"/>
      <c r="S130" s="93"/>
    </row>
    <row r="131" spans="1:19" s="41" customFormat="1" ht="51" x14ac:dyDescent="0.25">
      <c r="A131" s="8" t="s">
        <v>141</v>
      </c>
      <c r="B131" s="34" t="s">
        <v>565</v>
      </c>
      <c r="C131" s="35" t="s">
        <v>19</v>
      </c>
      <c r="D131" s="63">
        <f t="shared" si="15"/>
        <v>21.5</v>
      </c>
      <c r="E131" s="121">
        <v>0</v>
      </c>
      <c r="F131" s="37">
        <f t="shared" si="16"/>
        <v>0</v>
      </c>
      <c r="G131" s="8">
        <v>3</v>
      </c>
      <c r="H131" s="38">
        <f t="shared" si="17"/>
        <v>0</v>
      </c>
      <c r="I131" s="8">
        <v>4.5</v>
      </c>
      <c r="J131" s="38">
        <f t="shared" si="18"/>
        <v>0</v>
      </c>
      <c r="K131" s="8">
        <v>14</v>
      </c>
      <c r="L131" s="38">
        <f t="shared" si="19"/>
        <v>0</v>
      </c>
      <c r="M131" s="32"/>
      <c r="N131" s="93"/>
      <c r="O131" s="93"/>
      <c r="P131" s="93"/>
      <c r="Q131" s="93"/>
      <c r="R131" s="93"/>
      <c r="S131" s="93"/>
    </row>
    <row r="132" spans="1:19" s="41" customFormat="1" ht="38.25" x14ac:dyDescent="0.25">
      <c r="A132" s="8" t="s">
        <v>142</v>
      </c>
      <c r="B132" s="34" t="s">
        <v>566</v>
      </c>
      <c r="C132" s="35" t="s">
        <v>19</v>
      </c>
      <c r="D132" s="63">
        <f t="shared" si="15"/>
        <v>2.5</v>
      </c>
      <c r="E132" s="121">
        <v>0</v>
      </c>
      <c r="F132" s="37">
        <f t="shared" si="16"/>
        <v>0</v>
      </c>
      <c r="G132" s="8">
        <v>0</v>
      </c>
      <c r="H132" s="38">
        <f t="shared" si="17"/>
        <v>0</v>
      </c>
      <c r="I132" s="8">
        <v>0</v>
      </c>
      <c r="J132" s="38">
        <f t="shared" si="18"/>
        <v>0</v>
      </c>
      <c r="K132" s="8">
        <v>2.5</v>
      </c>
      <c r="L132" s="38">
        <f t="shared" si="19"/>
        <v>0</v>
      </c>
      <c r="M132" s="32"/>
      <c r="N132" s="93"/>
      <c r="O132" s="93"/>
      <c r="P132" s="93"/>
      <c r="Q132" s="93"/>
      <c r="R132" s="93"/>
      <c r="S132" s="93"/>
    </row>
    <row r="133" spans="1:19" s="41" customFormat="1" ht="38.25" x14ac:dyDescent="0.25">
      <c r="A133" s="8" t="s">
        <v>143</v>
      </c>
      <c r="B133" s="34" t="s">
        <v>566</v>
      </c>
      <c r="C133" s="35" t="s">
        <v>19</v>
      </c>
      <c r="D133" s="63">
        <f t="shared" si="15"/>
        <v>2.8</v>
      </c>
      <c r="E133" s="121">
        <v>0</v>
      </c>
      <c r="F133" s="37">
        <f t="shared" si="16"/>
        <v>0</v>
      </c>
      <c r="G133" s="8">
        <v>0</v>
      </c>
      <c r="H133" s="38">
        <f t="shared" si="17"/>
        <v>0</v>
      </c>
      <c r="I133" s="8">
        <v>0</v>
      </c>
      <c r="J133" s="38">
        <f t="shared" si="18"/>
        <v>0</v>
      </c>
      <c r="K133" s="8">
        <v>2.8</v>
      </c>
      <c r="L133" s="38">
        <f t="shared" si="19"/>
        <v>0</v>
      </c>
      <c r="M133" s="32"/>
      <c r="N133" s="93"/>
      <c r="O133" s="93"/>
      <c r="P133" s="93"/>
      <c r="Q133" s="93"/>
      <c r="R133" s="93"/>
      <c r="S133" s="93"/>
    </row>
    <row r="134" spans="1:19" s="41" customFormat="1" ht="38.25" x14ac:dyDescent="0.25">
      <c r="A134" s="8" t="s">
        <v>144</v>
      </c>
      <c r="B134" s="58" t="s">
        <v>567</v>
      </c>
      <c r="C134" s="35" t="s">
        <v>19</v>
      </c>
      <c r="D134" s="63">
        <f t="shared" si="15"/>
        <v>3</v>
      </c>
      <c r="E134" s="121">
        <v>0</v>
      </c>
      <c r="F134" s="37">
        <f t="shared" si="16"/>
        <v>0</v>
      </c>
      <c r="G134" s="8">
        <v>0</v>
      </c>
      <c r="H134" s="38">
        <f t="shared" si="17"/>
        <v>0</v>
      </c>
      <c r="I134" s="8">
        <v>3</v>
      </c>
      <c r="J134" s="38">
        <f t="shared" si="18"/>
        <v>0</v>
      </c>
      <c r="K134" s="8">
        <v>0</v>
      </c>
      <c r="L134" s="38">
        <f t="shared" si="19"/>
        <v>0</v>
      </c>
      <c r="M134" s="32"/>
      <c r="N134" s="93"/>
      <c r="O134" s="93"/>
      <c r="P134" s="93"/>
      <c r="Q134" s="93"/>
      <c r="R134" s="93"/>
      <c r="S134" s="93"/>
    </row>
    <row r="135" spans="1:19" s="41" customFormat="1" ht="38.25" x14ac:dyDescent="0.25">
      <c r="A135" s="8" t="s">
        <v>145</v>
      </c>
      <c r="B135" s="34" t="s">
        <v>568</v>
      </c>
      <c r="C135" s="35" t="s">
        <v>19</v>
      </c>
      <c r="D135" s="63">
        <f t="shared" si="15"/>
        <v>8</v>
      </c>
      <c r="E135" s="121">
        <v>0</v>
      </c>
      <c r="F135" s="37">
        <f t="shared" si="16"/>
        <v>0</v>
      </c>
      <c r="G135" s="8">
        <v>0</v>
      </c>
      <c r="H135" s="38">
        <f t="shared" si="17"/>
        <v>0</v>
      </c>
      <c r="I135" s="8">
        <v>0</v>
      </c>
      <c r="J135" s="38">
        <f t="shared" si="18"/>
        <v>0</v>
      </c>
      <c r="K135" s="8">
        <v>8</v>
      </c>
      <c r="L135" s="38">
        <f t="shared" si="19"/>
        <v>0</v>
      </c>
      <c r="M135" s="32"/>
      <c r="N135" s="93"/>
      <c r="O135" s="93"/>
      <c r="P135" s="93"/>
      <c r="Q135" s="93"/>
      <c r="R135" s="93"/>
      <c r="S135" s="93"/>
    </row>
    <row r="136" spans="1:19" s="41" customFormat="1" ht="76.5" x14ac:dyDescent="0.25">
      <c r="A136" s="8" t="s">
        <v>146</v>
      </c>
      <c r="B136" s="34" t="s">
        <v>498</v>
      </c>
      <c r="C136" s="35" t="s">
        <v>18</v>
      </c>
      <c r="D136" s="63">
        <f t="shared" si="15"/>
        <v>1</v>
      </c>
      <c r="E136" s="121">
        <v>0</v>
      </c>
      <c r="F136" s="37">
        <f t="shared" si="16"/>
        <v>0</v>
      </c>
      <c r="G136" s="8">
        <v>1</v>
      </c>
      <c r="H136" s="38">
        <f t="shared" si="17"/>
        <v>0</v>
      </c>
      <c r="I136" s="8">
        <v>0</v>
      </c>
      <c r="J136" s="38">
        <f t="shared" si="18"/>
        <v>0</v>
      </c>
      <c r="K136" s="8">
        <v>0</v>
      </c>
      <c r="L136" s="38">
        <f t="shared" si="19"/>
        <v>0</v>
      </c>
      <c r="M136" s="32"/>
      <c r="N136" s="93"/>
      <c r="O136" s="93"/>
      <c r="P136" s="93"/>
      <c r="Q136" s="93"/>
      <c r="R136" s="93"/>
      <c r="S136" s="93"/>
    </row>
    <row r="137" spans="1:19" s="41" customFormat="1" ht="51" x14ac:dyDescent="0.25">
      <c r="A137" s="8" t="s">
        <v>147</v>
      </c>
      <c r="B137" s="34" t="s">
        <v>569</v>
      </c>
      <c r="C137" s="35" t="s">
        <v>18</v>
      </c>
      <c r="D137" s="63">
        <f t="shared" si="15"/>
        <v>1</v>
      </c>
      <c r="E137" s="121">
        <v>0</v>
      </c>
      <c r="F137" s="37">
        <f t="shared" si="16"/>
        <v>0</v>
      </c>
      <c r="G137" s="8">
        <v>0</v>
      </c>
      <c r="H137" s="38">
        <f t="shared" si="17"/>
        <v>0</v>
      </c>
      <c r="I137" s="8">
        <v>0</v>
      </c>
      <c r="J137" s="38">
        <f t="shared" si="18"/>
        <v>0</v>
      </c>
      <c r="K137" s="8">
        <v>1</v>
      </c>
      <c r="L137" s="38">
        <f t="shared" si="19"/>
        <v>0</v>
      </c>
      <c r="M137" s="32"/>
      <c r="N137" s="93"/>
      <c r="O137" s="93"/>
      <c r="P137" s="93"/>
      <c r="Q137" s="93"/>
      <c r="R137" s="93"/>
      <c r="S137" s="93"/>
    </row>
    <row r="138" spans="1:19" s="41" customFormat="1" ht="51" x14ac:dyDescent="0.25">
      <c r="A138" s="8" t="s">
        <v>148</v>
      </c>
      <c r="B138" s="34" t="s">
        <v>570</v>
      </c>
      <c r="C138" s="61" t="s">
        <v>18</v>
      </c>
      <c r="D138" s="63">
        <f t="shared" si="15"/>
        <v>1</v>
      </c>
      <c r="E138" s="121">
        <v>0</v>
      </c>
      <c r="F138" s="37">
        <f t="shared" si="16"/>
        <v>0</v>
      </c>
      <c r="G138" s="8">
        <v>0</v>
      </c>
      <c r="H138" s="38">
        <f t="shared" si="17"/>
        <v>0</v>
      </c>
      <c r="I138" s="8">
        <v>0</v>
      </c>
      <c r="J138" s="38">
        <f t="shared" si="18"/>
        <v>0</v>
      </c>
      <c r="K138" s="8">
        <v>1</v>
      </c>
      <c r="L138" s="38">
        <f t="shared" si="19"/>
        <v>0</v>
      </c>
      <c r="M138" s="32"/>
      <c r="N138" s="93"/>
      <c r="O138" s="93"/>
      <c r="P138" s="93"/>
      <c r="Q138" s="93"/>
      <c r="R138" s="93"/>
      <c r="S138" s="93"/>
    </row>
    <row r="139" spans="1:19" s="41" customFormat="1" ht="51" x14ac:dyDescent="0.25">
      <c r="A139" s="8" t="s">
        <v>149</v>
      </c>
      <c r="B139" s="58" t="s">
        <v>571</v>
      </c>
      <c r="C139" s="61" t="s">
        <v>18</v>
      </c>
      <c r="D139" s="63">
        <f t="shared" si="15"/>
        <v>3</v>
      </c>
      <c r="E139" s="121">
        <v>0</v>
      </c>
      <c r="F139" s="37">
        <f t="shared" si="16"/>
        <v>0</v>
      </c>
      <c r="G139" s="8">
        <v>0</v>
      </c>
      <c r="H139" s="38">
        <f t="shared" si="17"/>
        <v>0</v>
      </c>
      <c r="I139" s="8">
        <v>1</v>
      </c>
      <c r="J139" s="38">
        <f t="shared" si="18"/>
        <v>0</v>
      </c>
      <c r="K139" s="8">
        <v>2</v>
      </c>
      <c r="L139" s="38">
        <f t="shared" si="19"/>
        <v>0</v>
      </c>
      <c r="M139" s="32"/>
      <c r="N139" s="93"/>
      <c r="O139" s="93"/>
      <c r="P139" s="93"/>
      <c r="Q139" s="93"/>
      <c r="R139" s="93"/>
      <c r="S139" s="93"/>
    </row>
    <row r="140" spans="1:19" s="41" customFormat="1" ht="38.25" x14ac:dyDescent="0.25">
      <c r="A140" s="8" t="s">
        <v>150</v>
      </c>
      <c r="B140" s="34" t="s">
        <v>499</v>
      </c>
      <c r="C140" s="61" t="s">
        <v>18</v>
      </c>
      <c r="D140" s="63">
        <f t="shared" si="15"/>
        <v>1</v>
      </c>
      <c r="E140" s="121">
        <v>0</v>
      </c>
      <c r="F140" s="37">
        <f t="shared" si="16"/>
        <v>0</v>
      </c>
      <c r="G140" s="8">
        <v>1</v>
      </c>
      <c r="H140" s="38">
        <f t="shared" si="17"/>
        <v>0</v>
      </c>
      <c r="I140" s="8">
        <v>0</v>
      </c>
      <c r="J140" s="38">
        <f t="shared" si="18"/>
        <v>0</v>
      </c>
      <c r="K140" s="8">
        <v>0</v>
      </c>
      <c r="L140" s="38">
        <f t="shared" si="19"/>
        <v>0</v>
      </c>
      <c r="M140" s="32"/>
      <c r="N140" s="93"/>
      <c r="O140" s="93"/>
      <c r="P140" s="93"/>
      <c r="Q140" s="93"/>
      <c r="R140" s="93"/>
      <c r="S140" s="93"/>
    </row>
    <row r="141" spans="1:19" s="41" customFormat="1" ht="38.25" x14ac:dyDescent="0.25">
      <c r="A141" s="8" t="s">
        <v>151</v>
      </c>
      <c r="B141" s="34" t="s">
        <v>500</v>
      </c>
      <c r="C141" s="35" t="s">
        <v>18</v>
      </c>
      <c r="D141" s="63">
        <f t="shared" si="15"/>
        <v>1</v>
      </c>
      <c r="E141" s="121">
        <v>0</v>
      </c>
      <c r="F141" s="37">
        <f t="shared" si="16"/>
        <v>0</v>
      </c>
      <c r="G141" s="8">
        <v>0</v>
      </c>
      <c r="H141" s="38">
        <f t="shared" si="17"/>
        <v>0</v>
      </c>
      <c r="I141" s="8">
        <v>0</v>
      </c>
      <c r="J141" s="38">
        <f t="shared" si="18"/>
        <v>0</v>
      </c>
      <c r="K141" s="8">
        <v>1</v>
      </c>
      <c r="L141" s="38">
        <f t="shared" si="19"/>
        <v>0</v>
      </c>
      <c r="M141" s="32"/>
      <c r="N141" s="93"/>
      <c r="O141" s="93"/>
      <c r="P141" s="93"/>
      <c r="Q141" s="93"/>
      <c r="R141" s="93"/>
      <c r="S141" s="93"/>
    </row>
    <row r="142" spans="1:19" s="41" customFormat="1" ht="38.25" x14ac:dyDescent="0.25">
      <c r="A142" s="8" t="s">
        <v>152</v>
      </c>
      <c r="B142" s="34" t="s">
        <v>501</v>
      </c>
      <c r="C142" s="35" t="s">
        <v>18</v>
      </c>
      <c r="D142" s="63">
        <f t="shared" si="15"/>
        <v>1</v>
      </c>
      <c r="E142" s="121">
        <v>0</v>
      </c>
      <c r="F142" s="37">
        <f t="shared" si="16"/>
        <v>0</v>
      </c>
      <c r="G142" s="8">
        <v>0</v>
      </c>
      <c r="H142" s="38">
        <f t="shared" si="17"/>
        <v>0</v>
      </c>
      <c r="I142" s="8">
        <v>0</v>
      </c>
      <c r="J142" s="38">
        <f t="shared" si="18"/>
        <v>0</v>
      </c>
      <c r="K142" s="8">
        <v>1</v>
      </c>
      <c r="L142" s="38">
        <f t="shared" si="19"/>
        <v>0</v>
      </c>
      <c r="M142" s="32"/>
      <c r="N142" s="93"/>
      <c r="O142" s="93"/>
      <c r="P142" s="93"/>
      <c r="Q142" s="93"/>
      <c r="R142" s="93"/>
      <c r="S142" s="93"/>
    </row>
    <row r="143" spans="1:19" s="41" customFormat="1" ht="38.25" x14ac:dyDescent="0.25">
      <c r="A143" s="8" t="s">
        <v>153</v>
      </c>
      <c r="B143" s="34" t="s">
        <v>502</v>
      </c>
      <c r="C143" s="35" t="s">
        <v>18</v>
      </c>
      <c r="D143" s="63">
        <f t="shared" si="15"/>
        <v>1</v>
      </c>
      <c r="E143" s="121">
        <v>0</v>
      </c>
      <c r="F143" s="37">
        <f t="shared" si="16"/>
        <v>0</v>
      </c>
      <c r="G143" s="8">
        <v>0</v>
      </c>
      <c r="H143" s="38">
        <f t="shared" si="17"/>
        <v>0</v>
      </c>
      <c r="I143" s="8">
        <v>0</v>
      </c>
      <c r="J143" s="38">
        <f t="shared" si="18"/>
        <v>0</v>
      </c>
      <c r="K143" s="8">
        <v>1</v>
      </c>
      <c r="L143" s="38">
        <f t="shared" si="19"/>
        <v>0</v>
      </c>
      <c r="M143" s="32"/>
      <c r="N143" s="93"/>
      <c r="O143" s="93"/>
      <c r="P143" s="93"/>
      <c r="Q143" s="93"/>
      <c r="R143" s="93"/>
      <c r="S143" s="93"/>
    </row>
    <row r="144" spans="1:19" s="41" customFormat="1" ht="38.25" x14ac:dyDescent="0.25">
      <c r="A144" s="8" t="s">
        <v>154</v>
      </c>
      <c r="B144" s="34" t="s">
        <v>572</v>
      </c>
      <c r="C144" s="35" t="s">
        <v>18</v>
      </c>
      <c r="D144" s="63">
        <f t="shared" si="15"/>
        <v>1</v>
      </c>
      <c r="E144" s="121">
        <v>0</v>
      </c>
      <c r="F144" s="37">
        <f t="shared" si="16"/>
        <v>0</v>
      </c>
      <c r="G144" s="8">
        <v>0</v>
      </c>
      <c r="H144" s="38">
        <f t="shared" si="17"/>
        <v>0</v>
      </c>
      <c r="I144" s="8">
        <v>0</v>
      </c>
      <c r="J144" s="38">
        <f t="shared" si="18"/>
        <v>0</v>
      </c>
      <c r="K144" s="8">
        <v>1</v>
      </c>
      <c r="L144" s="38">
        <f t="shared" si="19"/>
        <v>0</v>
      </c>
      <c r="M144" s="32"/>
      <c r="N144" s="93"/>
      <c r="O144" s="93"/>
      <c r="P144" s="93"/>
      <c r="Q144" s="93"/>
      <c r="R144" s="93"/>
      <c r="S144" s="93"/>
    </row>
    <row r="145" spans="1:19" s="41" customFormat="1" ht="38.25" x14ac:dyDescent="0.25">
      <c r="A145" s="8" t="s">
        <v>155</v>
      </c>
      <c r="B145" s="58" t="s">
        <v>503</v>
      </c>
      <c r="C145" s="35" t="s">
        <v>18</v>
      </c>
      <c r="D145" s="63">
        <f t="shared" si="15"/>
        <v>1</v>
      </c>
      <c r="E145" s="121">
        <v>0</v>
      </c>
      <c r="F145" s="37">
        <f t="shared" si="16"/>
        <v>0</v>
      </c>
      <c r="G145" s="8">
        <v>0</v>
      </c>
      <c r="H145" s="38">
        <f t="shared" si="17"/>
        <v>0</v>
      </c>
      <c r="I145" s="8">
        <v>1</v>
      </c>
      <c r="J145" s="38">
        <f t="shared" si="18"/>
        <v>0</v>
      </c>
      <c r="K145" s="8">
        <v>0</v>
      </c>
      <c r="L145" s="38">
        <f t="shared" si="19"/>
        <v>0</v>
      </c>
      <c r="M145" s="32"/>
      <c r="N145" s="93"/>
      <c r="O145" s="93"/>
      <c r="P145" s="93"/>
      <c r="Q145" s="93"/>
      <c r="R145" s="93"/>
      <c r="S145" s="93"/>
    </row>
    <row r="146" spans="1:19" s="41" customFormat="1" ht="38.25" x14ac:dyDescent="0.25">
      <c r="A146" s="8" t="s">
        <v>156</v>
      </c>
      <c r="B146" s="34" t="s">
        <v>504</v>
      </c>
      <c r="C146" s="35" t="s">
        <v>18</v>
      </c>
      <c r="D146" s="63">
        <f t="shared" si="15"/>
        <v>1</v>
      </c>
      <c r="E146" s="121">
        <v>0</v>
      </c>
      <c r="F146" s="37">
        <f t="shared" si="16"/>
        <v>0</v>
      </c>
      <c r="G146" s="8">
        <v>0</v>
      </c>
      <c r="H146" s="38">
        <f t="shared" si="17"/>
        <v>0</v>
      </c>
      <c r="I146" s="8">
        <v>0</v>
      </c>
      <c r="J146" s="38">
        <f t="shared" si="18"/>
        <v>0</v>
      </c>
      <c r="K146" s="8">
        <v>1</v>
      </c>
      <c r="L146" s="38">
        <f t="shared" si="19"/>
        <v>0</v>
      </c>
      <c r="M146" s="32"/>
      <c r="N146" s="93"/>
      <c r="O146" s="93"/>
      <c r="P146" s="93"/>
      <c r="Q146" s="93"/>
      <c r="R146" s="93"/>
      <c r="S146" s="93"/>
    </row>
    <row r="147" spans="1:19" s="41" customFormat="1" ht="7.5" customHeight="1" x14ac:dyDescent="0.25">
      <c r="A147" s="8"/>
      <c r="B147" s="34"/>
      <c r="C147" s="35"/>
      <c r="D147" s="63"/>
      <c r="E147" s="36"/>
      <c r="F147" s="37"/>
      <c r="G147" s="8"/>
      <c r="H147" s="38"/>
      <c r="I147" s="8"/>
      <c r="J147" s="38"/>
      <c r="K147" s="8"/>
      <c r="L147" s="38"/>
      <c r="M147" s="32"/>
      <c r="N147" s="93"/>
      <c r="O147" s="93"/>
      <c r="P147" s="93"/>
      <c r="Q147" s="93"/>
      <c r="R147" s="93"/>
      <c r="S147" s="93"/>
    </row>
    <row r="148" spans="1:19" s="41" customFormat="1" x14ac:dyDescent="0.25">
      <c r="A148" s="9" t="s">
        <v>157</v>
      </c>
      <c r="B148" s="48" t="s">
        <v>426</v>
      </c>
      <c r="C148" s="49"/>
      <c r="D148" s="89"/>
      <c r="E148" s="50"/>
      <c r="F148" s="51">
        <f>+SUM(F149:F155)</f>
        <v>0</v>
      </c>
      <c r="G148" s="9"/>
      <c r="H148" s="52">
        <f>+SUM(H149:H155)</f>
        <v>0</v>
      </c>
      <c r="I148" s="9"/>
      <c r="J148" s="52">
        <f>+SUM(J149:J155)</f>
        <v>0</v>
      </c>
      <c r="K148" s="9"/>
      <c r="L148" s="52">
        <f>+SUM(L149:L155)</f>
        <v>0</v>
      </c>
      <c r="M148" s="32"/>
      <c r="N148" s="93"/>
      <c r="O148" s="93"/>
      <c r="P148" s="93"/>
      <c r="Q148" s="93"/>
      <c r="R148" s="93"/>
      <c r="S148" s="93"/>
    </row>
    <row r="149" spans="1:19" s="41" customFormat="1" ht="38.25" x14ac:dyDescent="0.25">
      <c r="A149" s="8" t="s">
        <v>158</v>
      </c>
      <c r="B149" s="34" t="s">
        <v>505</v>
      </c>
      <c r="C149" s="61" t="s">
        <v>18</v>
      </c>
      <c r="D149" s="63">
        <f t="shared" ref="D149:D155" si="20">+G149+I149+K149</f>
        <v>5</v>
      </c>
      <c r="E149" s="121">
        <v>0</v>
      </c>
      <c r="F149" s="37">
        <f t="shared" ref="F149:F155" si="21">+E149*D149</f>
        <v>0</v>
      </c>
      <c r="G149" s="8">
        <v>2</v>
      </c>
      <c r="H149" s="38">
        <f t="shared" ref="H149:H155" si="22">+G149*E149</f>
        <v>0</v>
      </c>
      <c r="I149" s="8">
        <v>2</v>
      </c>
      <c r="J149" s="38">
        <f t="shared" ref="J149:J155" si="23">+I149*E149</f>
        <v>0</v>
      </c>
      <c r="K149" s="8">
        <v>1</v>
      </c>
      <c r="L149" s="38">
        <f t="shared" ref="L149:L155" si="24">+K149*E149</f>
        <v>0</v>
      </c>
      <c r="M149" s="32"/>
      <c r="N149" s="93"/>
      <c r="O149" s="93"/>
      <c r="P149" s="93"/>
      <c r="Q149" s="93"/>
      <c r="R149" s="93"/>
      <c r="S149" s="93"/>
    </row>
    <row r="150" spans="1:19" s="41" customFormat="1" ht="25.5" x14ac:dyDescent="0.25">
      <c r="A150" s="8" t="s">
        <v>159</v>
      </c>
      <c r="B150" s="58" t="s">
        <v>506</v>
      </c>
      <c r="C150" s="61" t="s">
        <v>18</v>
      </c>
      <c r="D150" s="63">
        <f t="shared" si="20"/>
        <v>17</v>
      </c>
      <c r="E150" s="121">
        <v>0</v>
      </c>
      <c r="F150" s="37">
        <f t="shared" si="21"/>
        <v>0</v>
      </c>
      <c r="G150" s="8">
        <v>3</v>
      </c>
      <c r="H150" s="38">
        <f t="shared" si="22"/>
        <v>0</v>
      </c>
      <c r="I150" s="8">
        <v>5</v>
      </c>
      <c r="J150" s="38">
        <f t="shared" si="23"/>
        <v>0</v>
      </c>
      <c r="K150" s="8">
        <v>9</v>
      </c>
      <c r="L150" s="38">
        <f t="shared" si="24"/>
        <v>0</v>
      </c>
      <c r="M150" s="32"/>
      <c r="N150" s="93"/>
      <c r="O150" s="93"/>
      <c r="P150" s="93"/>
      <c r="Q150" s="93"/>
      <c r="R150" s="93"/>
      <c r="S150" s="93"/>
    </row>
    <row r="151" spans="1:19" s="41" customFormat="1" ht="25.5" x14ac:dyDescent="0.25">
      <c r="A151" s="8" t="s">
        <v>160</v>
      </c>
      <c r="B151" s="34" t="s">
        <v>573</v>
      </c>
      <c r="C151" s="35" t="s">
        <v>18</v>
      </c>
      <c r="D151" s="63">
        <f t="shared" si="20"/>
        <v>7</v>
      </c>
      <c r="E151" s="121">
        <v>0</v>
      </c>
      <c r="F151" s="37">
        <f t="shared" si="21"/>
        <v>0</v>
      </c>
      <c r="G151" s="8">
        <v>3</v>
      </c>
      <c r="H151" s="38">
        <f t="shared" si="22"/>
        <v>0</v>
      </c>
      <c r="I151" s="8">
        <v>3</v>
      </c>
      <c r="J151" s="38">
        <f t="shared" si="23"/>
        <v>0</v>
      </c>
      <c r="K151" s="8">
        <v>1</v>
      </c>
      <c r="L151" s="38">
        <f t="shared" si="24"/>
        <v>0</v>
      </c>
      <c r="M151" s="32"/>
      <c r="N151" s="93"/>
      <c r="O151" s="93"/>
      <c r="P151" s="93"/>
      <c r="Q151" s="93"/>
      <c r="R151" s="93"/>
      <c r="S151" s="93"/>
    </row>
    <row r="152" spans="1:19" s="41" customFormat="1" ht="25.5" x14ac:dyDescent="0.25">
      <c r="A152" s="8" t="s">
        <v>161</v>
      </c>
      <c r="B152" s="34" t="s">
        <v>574</v>
      </c>
      <c r="C152" s="35" t="s">
        <v>18</v>
      </c>
      <c r="D152" s="63">
        <f t="shared" si="20"/>
        <v>8</v>
      </c>
      <c r="E152" s="121">
        <v>0</v>
      </c>
      <c r="F152" s="37">
        <f t="shared" si="21"/>
        <v>0</v>
      </c>
      <c r="G152" s="8">
        <v>3</v>
      </c>
      <c r="H152" s="38">
        <f t="shared" si="22"/>
        <v>0</v>
      </c>
      <c r="I152" s="8">
        <v>3</v>
      </c>
      <c r="J152" s="38">
        <f t="shared" si="23"/>
        <v>0</v>
      </c>
      <c r="K152" s="8">
        <v>2</v>
      </c>
      <c r="L152" s="38">
        <f t="shared" si="24"/>
        <v>0</v>
      </c>
      <c r="M152" s="32"/>
      <c r="N152" s="93"/>
      <c r="O152" s="93"/>
      <c r="P152" s="93"/>
      <c r="Q152" s="93"/>
      <c r="R152" s="93"/>
      <c r="S152" s="93"/>
    </row>
    <row r="153" spans="1:19" s="41" customFormat="1" ht="25.5" x14ac:dyDescent="0.25">
      <c r="A153" s="8" t="s">
        <v>162</v>
      </c>
      <c r="B153" s="34" t="s">
        <v>575</v>
      </c>
      <c r="C153" s="35" t="s">
        <v>18</v>
      </c>
      <c r="D153" s="63">
        <f t="shared" si="20"/>
        <v>18</v>
      </c>
      <c r="E153" s="121">
        <v>0</v>
      </c>
      <c r="F153" s="37">
        <f t="shared" si="21"/>
        <v>0</v>
      </c>
      <c r="G153" s="8">
        <v>4</v>
      </c>
      <c r="H153" s="38">
        <f t="shared" si="22"/>
        <v>0</v>
      </c>
      <c r="I153" s="8">
        <v>4</v>
      </c>
      <c r="J153" s="38">
        <f t="shared" si="23"/>
        <v>0</v>
      </c>
      <c r="K153" s="8">
        <v>10</v>
      </c>
      <c r="L153" s="38">
        <f t="shared" si="24"/>
        <v>0</v>
      </c>
      <c r="M153" s="32"/>
      <c r="N153" s="93"/>
      <c r="O153" s="93"/>
      <c r="P153" s="93"/>
      <c r="Q153" s="93"/>
      <c r="R153" s="93"/>
      <c r="S153" s="93"/>
    </row>
    <row r="154" spans="1:19" s="41" customFormat="1" ht="25.5" x14ac:dyDescent="0.25">
      <c r="A154" s="8" t="s">
        <v>163</v>
      </c>
      <c r="B154" s="34" t="s">
        <v>507</v>
      </c>
      <c r="C154" s="35" t="s">
        <v>18</v>
      </c>
      <c r="D154" s="63">
        <f t="shared" si="20"/>
        <v>4</v>
      </c>
      <c r="E154" s="121">
        <v>0</v>
      </c>
      <c r="F154" s="37">
        <f t="shared" si="21"/>
        <v>0</v>
      </c>
      <c r="G154" s="8">
        <v>2</v>
      </c>
      <c r="H154" s="38">
        <f t="shared" si="22"/>
        <v>0</v>
      </c>
      <c r="I154" s="8">
        <v>0</v>
      </c>
      <c r="J154" s="38">
        <f t="shared" si="23"/>
        <v>0</v>
      </c>
      <c r="K154" s="8">
        <v>2</v>
      </c>
      <c r="L154" s="38">
        <f t="shared" si="24"/>
        <v>0</v>
      </c>
      <c r="M154" s="32"/>
      <c r="N154" s="93"/>
      <c r="O154" s="93"/>
      <c r="P154" s="93"/>
      <c r="Q154" s="93"/>
      <c r="R154" s="93"/>
      <c r="S154" s="93"/>
    </row>
    <row r="155" spans="1:19" s="41" customFormat="1" ht="38.25" x14ac:dyDescent="0.25">
      <c r="A155" s="8" t="s">
        <v>164</v>
      </c>
      <c r="B155" s="34" t="s">
        <v>427</v>
      </c>
      <c r="C155" s="35" t="s">
        <v>18</v>
      </c>
      <c r="D155" s="63">
        <f t="shared" si="20"/>
        <v>1</v>
      </c>
      <c r="E155" s="121">
        <v>0</v>
      </c>
      <c r="F155" s="37">
        <f t="shared" si="21"/>
        <v>0</v>
      </c>
      <c r="G155" s="8">
        <v>1</v>
      </c>
      <c r="H155" s="38">
        <f t="shared" si="22"/>
        <v>0</v>
      </c>
      <c r="I155" s="8">
        <v>0</v>
      </c>
      <c r="J155" s="38">
        <f t="shared" si="23"/>
        <v>0</v>
      </c>
      <c r="K155" s="8">
        <v>0</v>
      </c>
      <c r="L155" s="38">
        <f t="shared" si="24"/>
        <v>0</v>
      </c>
      <c r="M155" s="32"/>
      <c r="N155" s="93"/>
      <c r="O155" s="93"/>
      <c r="P155" s="93"/>
      <c r="Q155" s="93"/>
      <c r="R155" s="93"/>
      <c r="S155" s="93"/>
    </row>
    <row r="156" spans="1:19" s="41" customFormat="1" ht="9" customHeight="1" x14ac:dyDescent="0.25">
      <c r="A156" s="8"/>
      <c r="B156" s="34"/>
      <c r="C156" s="35"/>
      <c r="D156" s="63"/>
      <c r="E156" s="36"/>
      <c r="F156" s="37"/>
      <c r="G156" s="8"/>
      <c r="H156" s="38"/>
      <c r="I156" s="8"/>
      <c r="J156" s="38"/>
      <c r="K156" s="8"/>
      <c r="L156" s="38"/>
      <c r="M156" s="32"/>
      <c r="N156" s="93"/>
      <c r="O156" s="93"/>
      <c r="P156" s="93"/>
      <c r="Q156" s="93"/>
      <c r="R156" s="93"/>
      <c r="S156" s="93"/>
    </row>
    <row r="157" spans="1:19" s="41" customFormat="1" ht="32.25" customHeight="1" x14ac:dyDescent="0.25">
      <c r="A157" s="9" t="s">
        <v>165</v>
      </c>
      <c r="B157" s="48" t="s">
        <v>166</v>
      </c>
      <c r="C157" s="49"/>
      <c r="D157" s="89"/>
      <c r="E157" s="50"/>
      <c r="F157" s="51">
        <f>+SUM(F158:F160)</f>
        <v>0</v>
      </c>
      <c r="G157" s="9"/>
      <c r="H157" s="51">
        <f>+SUM(H158:H160)</f>
        <v>0</v>
      </c>
      <c r="I157" s="9"/>
      <c r="J157" s="51">
        <f>+SUM(J158:J160)</f>
        <v>0</v>
      </c>
      <c r="K157" s="9"/>
      <c r="L157" s="51">
        <f>+SUM(L158:L160)</f>
        <v>0</v>
      </c>
      <c r="M157" s="32"/>
      <c r="N157" s="93"/>
      <c r="O157" s="93"/>
      <c r="P157" s="93"/>
      <c r="Q157" s="93"/>
      <c r="R157" s="93"/>
      <c r="S157" s="93"/>
    </row>
    <row r="158" spans="1:19" s="41" customFormat="1" ht="24.75" customHeight="1" x14ac:dyDescent="0.25">
      <c r="A158" s="8">
        <v>11.1</v>
      </c>
      <c r="B158" s="34" t="s">
        <v>167</v>
      </c>
      <c r="C158" s="35" t="s">
        <v>18</v>
      </c>
      <c r="D158" s="63">
        <f t="shared" ref="D158:D160" si="25">+G158+I158+K158</f>
        <v>18</v>
      </c>
      <c r="E158" s="121">
        <v>0</v>
      </c>
      <c r="F158" s="37">
        <f t="shared" ref="F158:F160" si="26">+E158*D158</f>
        <v>0</v>
      </c>
      <c r="G158" s="8">
        <v>7</v>
      </c>
      <c r="H158" s="38">
        <f t="shared" ref="H158:H160" si="27">+G158*E158</f>
        <v>0</v>
      </c>
      <c r="I158" s="8">
        <v>7</v>
      </c>
      <c r="J158" s="38">
        <f t="shared" ref="J158:J160" si="28">+I158*E158</f>
        <v>0</v>
      </c>
      <c r="K158" s="8">
        <v>4</v>
      </c>
      <c r="L158" s="38">
        <f t="shared" ref="L158:L160" si="29">+K158*E158</f>
        <v>0</v>
      </c>
      <c r="M158" s="32"/>
      <c r="N158" s="93"/>
      <c r="O158" s="93"/>
      <c r="P158" s="93"/>
      <c r="Q158" s="93"/>
      <c r="R158" s="93"/>
      <c r="S158" s="93"/>
    </row>
    <row r="159" spans="1:19" s="41" customFormat="1" ht="25.5" x14ac:dyDescent="0.25">
      <c r="A159" s="8">
        <v>11.2</v>
      </c>
      <c r="B159" s="34" t="s">
        <v>508</v>
      </c>
      <c r="C159" s="35" t="s">
        <v>19</v>
      </c>
      <c r="D159" s="63">
        <f t="shared" si="25"/>
        <v>8</v>
      </c>
      <c r="E159" s="121">
        <v>0</v>
      </c>
      <c r="F159" s="37">
        <f t="shared" si="26"/>
        <v>0</v>
      </c>
      <c r="G159" s="8">
        <v>0</v>
      </c>
      <c r="H159" s="38">
        <f t="shared" si="27"/>
        <v>0</v>
      </c>
      <c r="I159" s="8">
        <v>0</v>
      </c>
      <c r="J159" s="38">
        <f t="shared" si="28"/>
        <v>0</v>
      </c>
      <c r="K159" s="8">
        <v>8</v>
      </c>
      <c r="L159" s="38">
        <f t="shared" si="29"/>
        <v>0</v>
      </c>
      <c r="M159" s="32"/>
      <c r="N159" s="93"/>
      <c r="O159" s="93"/>
      <c r="P159" s="93"/>
      <c r="Q159" s="93"/>
      <c r="R159" s="93"/>
      <c r="S159" s="93"/>
    </row>
    <row r="160" spans="1:19" s="41" customFormat="1" ht="63.75" x14ac:dyDescent="0.25">
      <c r="A160" s="8">
        <v>11.3</v>
      </c>
      <c r="B160" s="34" t="s">
        <v>482</v>
      </c>
      <c r="C160" s="35" t="s">
        <v>18</v>
      </c>
      <c r="D160" s="63">
        <f t="shared" si="25"/>
        <v>1</v>
      </c>
      <c r="E160" s="121">
        <v>0</v>
      </c>
      <c r="F160" s="37">
        <f t="shared" si="26"/>
        <v>0</v>
      </c>
      <c r="G160" s="8">
        <v>1</v>
      </c>
      <c r="H160" s="38">
        <f t="shared" si="27"/>
        <v>0</v>
      </c>
      <c r="I160" s="8">
        <v>0</v>
      </c>
      <c r="J160" s="38">
        <f t="shared" si="28"/>
        <v>0</v>
      </c>
      <c r="K160" s="8">
        <v>0</v>
      </c>
      <c r="L160" s="38">
        <f t="shared" si="29"/>
        <v>0</v>
      </c>
      <c r="M160" s="32"/>
      <c r="N160" s="93"/>
      <c r="O160" s="93"/>
      <c r="P160" s="93"/>
      <c r="Q160" s="93"/>
      <c r="R160" s="93"/>
      <c r="S160" s="93"/>
    </row>
    <row r="161" spans="1:19" s="39" customFormat="1" ht="8.25" customHeight="1" x14ac:dyDescent="0.25">
      <c r="A161" s="8"/>
      <c r="B161" s="34"/>
      <c r="C161" s="35"/>
      <c r="D161" s="63"/>
      <c r="E161" s="55"/>
      <c r="F161" s="37"/>
      <c r="G161" s="8"/>
      <c r="H161" s="38"/>
      <c r="I161" s="8"/>
      <c r="J161" s="38"/>
      <c r="K161" s="8"/>
      <c r="L161" s="38"/>
      <c r="M161" s="32"/>
      <c r="N161" s="92"/>
      <c r="O161" s="92"/>
      <c r="P161" s="92"/>
      <c r="Q161" s="92"/>
      <c r="R161" s="92"/>
      <c r="S161" s="92"/>
    </row>
    <row r="162" spans="1:19" s="39" customFormat="1" x14ac:dyDescent="0.25">
      <c r="A162" s="9" t="s">
        <v>168</v>
      </c>
      <c r="B162" s="48" t="s">
        <v>169</v>
      </c>
      <c r="C162" s="49"/>
      <c r="D162" s="89"/>
      <c r="E162" s="50"/>
      <c r="F162" s="51">
        <f>+SUM(F163:F169)</f>
        <v>0</v>
      </c>
      <c r="G162" s="9"/>
      <c r="H162" s="52">
        <f>+SUM(H163:H169)</f>
        <v>0</v>
      </c>
      <c r="I162" s="9"/>
      <c r="J162" s="52">
        <f>+SUM(J163:J169)</f>
        <v>0</v>
      </c>
      <c r="K162" s="9"/>
      <c r="L162" s="52">
        <f>+SUM(L163:L169)</f>
        <v>0</v>
      </c>
      <c r="M162" s="32"/>
      <c r="N162" s="92"/>
      <c r="O162" s="92"/>
      <c r="P162" s="92"/>
      <c r="Q162" s="92"/>
      <c r="R162" s="92"/>
      <c r="S162" s="92"/>
    </row>
    <row r="163" spans="1:19" s="39" customFormat="1" ht="30" customHeight="1" x14ac:dyDescent="0.25">
      <c r="A163" s="8" t="s">
        <v>170</v>
      </c>
      <c r="B163" s="62" t="s">
        <v>597</v>
      </c>
      <c r="C163" s="35" t="s">
        <v>18</v>
      </c>
      <c r="D163" s="63">
        <f t="shared" ref="D163:D169" si="30">+G163+I163+K163</f>
        <v>4</v>
      </c>
      <c r="E163" s="121">
        <v>0</v>
      </c>
      <c r="F163" s="37">
        <f t="shared" ref="F163:F169" si="31">+E163*D163</f>
        <v>0</v>
      </c>
      <c r="G163" s="8">
        <v>1</v>
      </c>
      <c r="H163" s="38">
        <f t="shared" ref="H163:H169" si="32">+G163*E163</f>
        <v>0</v>
      </c>
      <c r="I163" s="8">
        <v>1</v>
      </c>
      <c r="J163" s="38">
        <f t="shared" ref="J163:J169" si="33">+I163*E163</f>
        <v>0</v>
      </c>
      <c r="K163" s="8">
        <v>2</v>
      </c>
      <c r="L163" s="38">
        <f t="shared" ref="L163:L169" si="34">+K163*E163</f>
        <v>0</v>
      </c>
      <c r="M163" s="32"/>
      <c r="N163" s="92"/>
      <c r="O163" s="92"/>
      <c r="P163" s="92"/>
      <c r="Q163" s="92"/>
      <c r="R163" s="92"/>
      <c r="S163" s="92"/>
    </row>
    <row r="164" spans="1:19" s="39" customFormat="1" x14ac:dyDescent="0.25">
      <c r="A164" s="8" t="s">
        <v>171</v>
      </c>
      <c r="B164" s="58" t="s">
        <v>598</v>
      </c>
      <c r="C164" s="35" t="s">
        <v>18</v>
      </c>
      <c r="D164" s="63">
        <f t="shared" si="30"/>
        <v>3</v>
      </c>
      <c r="E164" s="121">
        <v>0</v>
      </c>
      <c r="F164" s="37">
        <f t="shared" si="31"/>
        <v>0</v>
      </c>
      <c r="G164" s="8">
        <v>0</v>
      </c>
      <c r="H164" s="38">
        <f t="shared" si="32"/>
        <v>0</v>
      </c>
      <c r="I164" s="8">
        <v>1</v>
      </c>
      <c r="J164" s="38">
        <f t="shared" si="33"/>
        <v>0</v>
      </c>
      <c r="K164" s="8">
        <v>2</v>
      </c>
      <c r="L164" s="38">
        <f t="shared" si="34"/>
        <v>0</v>
      </c>
      <c r="M164" s="32"/>
      <c r="N164" s="92"/>
      <c r="O164" s="92"/>
      <c r="P164" s="92"/>
      <c r="Q164" s="92"/>
      <c r="R164" s="92"/>
      <c r="S164" s="92"/>
    </row>
    <row r="165" spans="1:19" s="39" customFormat="1" x14ac:dyDescent="0.25">
      <c r="A165" s="8" t="s">
        <v>172</v>
      </c>
      <c r="B165" s="62" t="s">
        <v>599</v>
      </c>
      <c r="C165" s="35" t="s">
        <v>18</v>
      </c>
      <c r="D165" s="63">
        <f t="shared" si="30"/>
        <v>1</v>
      </c>
      <c r="E165" s="121">
        <v>0</v>
      </c>
      <c r="F165" s="37">
        <f t="shared" si="31"/>
        <v>0</v>
      </c>
      <c r="G165" s="8">
        <v>1</v>
      </c>
      <c r="H165" s="38">
        <f t="shared" si="32"/>
        <v>0</v>
      </c>
      <c r="I165" s="8">
        <v>0</v>
      </c>
      <c r="J165" s="38">
        <f t="shared" si="33"/>
        <v>0</v>
      </c>
      <c r="K165" s="8">
        <v>0</v>
      </c>
      <c r="L165" s="38">
        <f t="shared" si="34"/>
        <v>0</v>
      </c>
      <c r="M165" s="32"/>
      <c r="N165" s="92"/>
      <c r="O165" s="92"/>
      <c r="P165" s="92"/>
      <c r="Q165" s="92"/>
      <c r="R165" s="92"/>
      <c r="S165" s="92"/>
    </row>
    <row r="166" spans="1:19" s="39" customFormat="1" ht="26.25" x14ac:dyDescent="0.25">
      <c r="A166" s="8" t="s">
        <v>173</v>
      </c>
      <c r="B166" s="62" t="s">
        <v>428</v>
      </c>
      <c r="C166" s="35" t="s">
        <v>18</v>
      </c>
      <c r="D166" s="63">
        <f t="shared" si="30"/>
        <v>1</v>
      </c>
      <c r="E166" s="121">
        <v>0</v>
      </c>
      <c r="F166" s="37">
        <f t="shared" si="31"/>
        <v>0</v>
      </c>
      <c r="G166" s="8">
        <v>1</v>
      </c>
      <c r="H166" s="38">
        <f t="shared" si="32"/>
        <v>0</v>
      </c>
      <c r="I166" s="8">
        <v>0</v>
      </c>
      <c r="J166" s="38">
        <f t="shared" si="33"/>
        <v>0</v>
      </c>
      <c r="K166" s="8">
        <v>0</v>
      </c>
      <c r="L166" s="38">
        <f t="shared" si="34"/>
        <v>0</v>
      </c>
      <c r="M166" s="32"/>
      <c r="N166" s="92"/>
      <c r="O166" s="92"/>
      <c r="P166" s="92"/>
      <c r="Q166" s="92"/>
      <c r="R166" s="92"/>
      <c r="S166" s="92"/>
    </row>
    <row r="167" spans="1:19" s="39" customFormat="1" ht="26.25" x14ac:dyDescent="0.25">
      <c r="A167" s="8" t="s">
        <v>174</v>
      </c>
      <c r="B167" s="62" t="s">
        <v>509</v>
      </c>
      <c r="C167" s="35" t="s">
        <v>18</v>
      </c>
      <c r="D167" s="63">
        <v>9</v>
      </c>
      <c r="E167" s="121">
        <v>0</v>
      </c>
      <c r="F167" s="37">
        <f t="shared" si="31"/>
        <v>0</v>
      </c>
      <c r="G167" s="8">
        <v>1</v>
      </c>
      <c r="H167" s="38">
        <f t="shared" si="32"/>
        <v>0</v>
      </c>
      <c r="I167" s="8">
        <v>2</v>
      </c>
      <c r="J167" s="38">
        <f t="shared" si="33"/>
        <v>0</v>
      </c>
      <c r="K167" s="8">
        <v>4</v>
      </c>
      <c r="L167" s="38">
        <f t="shared" si="34"/>
        <v>0</v>
      </c>
      <c r="M167" s="32"/>
      <c r="N167" s="92"/>
      <c r="O167" s="92"/>
      <c r="P167" s="92"/>
      <c r="Q167" s="92"/>
      <c r="R167" s="92"/>
      <c r="S167" s="92"/>
    </row>
    <row r="168" spans="1:19" s="39" customFormat="1" ht="39" x14ac:dyDescent="0.25">
      <c r="A168" s="8" t="s">
        <v>175</v>
      </c>
      <c r="B168" s="62" t="s">
        <v>429</v>
      </c>
      <c r="C168" s="35" t="s">
        <v>18</v>
      </c>
      <c r="D168" s="63">
        <f t="shared" si="30"/>
        <v>4</v>
      </c>
      <c r="E168" s="121">
        <v>0</v>
      </c>
      <c r="F168" s="37">
        <f t="shared" si="31"/>
        <v>0</v>
      </c>
      <c r="G168" s="8">
        <v>2</v>
      </c>
      <c r="H168" s="38">
        <f t="shared" si="32"/>
        <v>0</v>
      </c>
      <c r="I168" s="8">
        <v>1</v>
      </c>
      <c r="J168" s="38">
        <f t="shared" si="33"/>
        <v>0</v>
      </c>
      <c r="K168" s="8">
        <v>1</v>
      </c>
      <c r="L168" s="38">
        <f t="shared" si="34"/>
        <v>0</v>
      </c>
      <c r="M168" s="32"/>
      <c r="N168" s="92"/>
      <c r="O168" s="92"/>
      <c r="P168" s="92"/>
      <c r="Q168" s="92"/>
      <c r="R168" s="92"/>
      <c r="S168" s="92"/>
    </row>
    <row r="169" spans="1:19" s="39" customFormat="1" ht="39" x14ac:dyDescent="0.25">
      <c r="A169" s="8" t="s">
        <v>176</v>
      </c>
      <c r="B169" s="62" t="s">
        <v>430</v>
      </c>
      <c r="C169" s="61" t="s">
        <v>18</v>
      </c>
      <c r="D169" s="63">
        <f t="shared" si="30"/>
        <v>4</v>
      </c>
      <c r="E169" s="121">
        <v>0</v>
      </c>
      <c r="F169" s="37">
        <f t="shared" si="31"/>
        <v>0</v>
      </c>
      <c r="G169" s="8">
        <v>2</v>
      </c>
      <c r="H169" s="38">
        <f t="shared" si="32"/>
        <v>0</v>
      </c>
      <c r="I169" s="8">
        <v>1</v>
      </c>
      <c r="J169" s="38">
        <f t="shared" si="33"/>
        <v>0</v>
      </c>
      <c r="K169" s="8">
        <v>1</v>
      </c>
      <c r="L169" s="38">
        <f t="shared" si="34"/>
        <v>0</v>
      </c>
      <c r="M169" s="32"/>
      <c r="N169" s="92"/>
      <c r="O169" s="92"/>
      <c r="P169" s="92"/>
      <c r="Q169" s="92"/>
      <c r="R169" s="92"/>
      <c r="S169" s="92"/>
    </row>
    <row r="170" spans="1:19" s="39" customFormat="1" ht="9" customHeight="1" x14ac:dyDescent="0.25">
      <c r="A170" s="8"/>
      <c r="B170" s="34"/>
      <c r="C170" s="35"/>
      <c r="D170" s="63"/>
      <c r="E170" s="36"/>
      <c r="F170" s="37"/>
      <c r="G170" s="8"/>
      <c r="H170" s="38"/>
      <c r="I170" s="8"/>
      <c r="J170" s="38"/>
      <c r="K170" s="8"/>
      <c r="L170" s="38"/>
      <c r="M170" s="32"/>
      <c r="N170" s="92"/>
      <c r="O170" s="92"/>
      <c r="P170" s="92"/>
      <c r="Q170" s="92"/>
      <c r="R170" s="92"/>
      <c r="S170" s="92"/>
    </row>
    <row r="171" spans="1:19" s="39" customFormat="1" x14ac:dyDescent="0.25">
      <c r="A171" s="9" t="s">
        <v>177</v>
      </c>
      <c r="B171" s="48" t="s">
        <v>178</v>
      </c>
      <c r="C171" s="49"/>
      <c r="D171" s="89"/>
      <c r="E171" s="50"/>
      <c r="F171" s="51">
        <f>+SUM(F172:F183)</f>
        <v>0</v>
      </c>
      <c r="G171" s="98"/>
      <c r="H171" s="51">
        <f>+SUM(H172:H183)</f>
        <v>0</v>
      </c>
      <c r="I171" s="9"/>
      <c r="J171" s="51">
        <f>+SUM(J172:J183)</f>
        <v>0</v>
      </c>
      <c r="K171" s="9"/>
      <c r="L171" s="51">
        <f>+SUM(L172:L183)</f>
        <v>0</v>
      </c>
      <c r="M171" s="32"/>
      <c r="N171" s="92"/>
      <c r="O171" s="92"/>
      <c r="P171" s="92"/>
      <c r="Q171" s="92"/>
      <c r="R171" s="92"/>
      <c r="S171" s="92"/>
    </row>
    <row r="172" spans="1:19" s="39" customFormat="1" ht="21.75" customHeight="1" x14ac:dyDescent="0.25">
      <c r="A172" s="8" t="s">
        <v>179</v>
      </c>
      <c r="B172" s="34" t="s">
        <v>431</v>
      </c>
      <c r="C172" s="35" t="s">
        <v>18</v>
      </c>
      <c r="D172" s="63">
        <f t="shared" ref="D172:D180" si="35">+G172+I172+K172</f>
        <v>1</v>
      </c>
      <c r="E172" s="121">
        <v>0</v>
      </c>
      <c r="F172" s="37">
        <f t="shared" ref="F172:F183" si="36">+E172*D172</f>
        <v>0</v>
      </c>
      <c r="G172" s="8">
        <v>1</v>
      </c>
      <c r="H172" s="38">
        <f t="shared" ref="H172:H183" si="37">+G172*E172</f>
        <v>0</v>
      </c>
      <c r="I172" s="8">
        <v>0</v>
      </c>
      <c r="J172" s="38">
        <f t="shared" ref="J172:J183" si="38">+I172*E172</f>
        <v>0</v>
      </c>
      <c r="K172" s="8">
        <v>0</v>
      </c>
      <c r="L172" s="38">
        <f t="shared" ref="L172:L183" si="39">+K172*E172</f>
        <v>0</v>
      </c>
      <c r="M172" s="32"/>
      <c r="N172" s="92"/>
      <c r="O172" s="92"/>
      <c r="P172" s="92"/>
      <c r="Q172" s="92"/>
      <c r="R172" s="92"/>
      <c r="S172" s="92"/>
    </row>
    <row r="173" spans="1:19" s="39" customFormat="1" ht="26.25" x14ac:dyDescent="0.25">
      <c r="A173" s="8" t="s">
        <v>180</v>
      </c>
      <c r="B173" s="62" t="s">
        <v>432</v>
      </c>
      <c r="C173" s="61" t="s">
        <v>19</v>
      </c>
      <c r="D173" s="63">
        <f t="shared" si="35"/>
        <v>10</v>
      </c>
      <c r="E173" s="121">
        <v>0</v>
      </c>
      <c r="F173" s="37">
        <f t="shared" si="36"/>
        <v>0</v>
      </c>
      <c r="G173" s="8">
        <v>10</v>
      </c>
      <c r="H173" s="38">
        <f t="shared" si="37"/>
        <v>0</v>
      </c>
      <c r="I173" s="8">
        <v>0</v>
      </c>
      <c r="J173" s="38">
        <f t="shared" si="38"/>
        <v>0</v>
      </c>
      <c r="K173" s="8">
        <v>0</v>
      </c>
      <c r="L173" s="38">
        <f t="shared" si="39"/>
        <v>0</v>
      </c>
      <c r="M173" s="32"/>
      <c r="N173" s="92"/>
      <c r="O173" s="92"/>
      <c r="P173" s="92"/>
      <c r="Q173" s="92"/>
      <c r="R173" s="92"/>
      <c r="S173" s="92"/>
    </row>
    <row r="174" spans="1:19" s="39" customFormat="1" x14ac:dyDescent="0.25">
      <c r="A174" s="8" t="s">
        <v>181</v>
      </c>
      <c r="B174" s="34" t="s">
        <v>433</v>
      </c>
      <c r="C174" s="35" t="s">
        <v>18</v>
      </c>
      <c r="D174" s="63">
        <f t="shared" si="35"/>
        <v>65</v>
      </c>
      <c r="E174" s="121">
        <v>0</v>
      </c>
      <c r="F174" s="37">
        <f t="shared" si="36"/>
        <v>0</v>
      </c>
      <c r="G174" s="8">
        <v>19</v>
      </c>
      <c r="H174" s="38">
        <f t="shared" si="37"/>
        <v>0</v>
      </c>
      <c r="I174" s="8">
        <v>21</v>
      </c>
      <c r="J174" s="38">
        <f t="shared" si="38"/>
        <v>0</v>
      </c>
      <c r="K174" s="8">
        <v>25</v>
      </c>
      <c r="L174" s="38">
        <f t="shared" si="39"/>
        <v>0</v>
      </c>
      <c r="M174" s="32"/>
      <c r="N174" s="92"/>
      <c r="O174" s="92"/>
      <c r="P174" s="92"/>
      <c r="Q174" s="92"/>
      <c r="R174" s="92"/>
      <c r="S174" s="92"/>
    </row>
    <row r="175" spans="1:19" s="39" customFormat="1" x14ac:dyDescent="0.25">
      <c r="A175" s="8" t="s">
        <v>182</v>
      </c>
      <c r="B175" s="34" t="s">
        <v>434</v>
      </c>
      <c r="C175" s="35" t="s">
        <v>18</v>
      </c>
      <c r="D175" s="63">
        <f t="shared" si="35"/>
        <v>17</v>
      </c>
      <c r="E175" s="121">
        <v>0</v>
      </c>
      <c r="F175" s="37">
        <f t="shared" si="36"/>
        <v>0</v>
      </c>
      <c r="G175" s="8">
        <v>3</v>
      </c>
      <c r="H175" s="38">
        <f t="shared" si="37"/>
        <v>0</v>
      </c>
      <c r="I175" s="8">
        <v>6</v>
      </c>
      <c r="J175" s="38">
        <f t="shared" si="38"/>
        <v>0</v>
      </c>
      <c r="K175" s="8">
        <v>8</v>
      </c>
      <c r="L175" s="38">
        <f t="shared" si="39"/>
        <v>0</v>
      </c>
      <c r="M175" s="32"/>
      <c r="N175" s="92"/>
      <c r="O175" s="92"/>
      <c r="P175" s="92"/>
      <c r="Q175" s="92"/>
      <c r="R175" s="92"/>
      <c r="S175" s="92"/>
    </row>
    <row r="176" spans="1:19" s="39" customFormat="1" ht="26.25" x14ac:dyDescent="0.25">
      <c r="A176" s="8" t="s">
        <v>183</v>
      </c>
      <c r="B176" s="62" t="s">
        <v>435</v>
      </c>
      <c r="C176" s="35" t="s">
        <v>19</v>
      </c>
      <c r="D176" s="63">
        <f t="shared" si="35"/>
        <v>701</v>
      </c>
      <c r="E176" s="121">
        <v>0</v>
      </c>
      <c r="F176" s="37">
        <f t="shared" si="36"/>
        <v>0</v>
      </c>
      <c r="G176" s="8">
        <v>211</v>
      </c>
      <c r="H176" s="38">
        <f t="shared" si="37"/>
        <v>0</v>
      </c>
      <c r="I176" s="8">
        <v>200</v>
      </c>
      <c r="J176" s="38">
        <f t="shared" si="38"/>
        <v>0</v>
      </c>
      <c r="K176" s="8">
        <v>290</v>
      </c>
      <c r="L176" s="38">
        <f t="shared" si="39"/>
        <v>0</v>
      </c>
      <c r="M176" s="32"/>
      <c r="N176" s="92"/>
      <c r="O176" s="92"/>
      <c r="P176" s="92"/>
      <c r="Q176" s="92"/>
      <c r="R176" s="92"/>
      <c r="S176" s="92"/>
    </row>
    <row r="177" spans="1:19" s="39" customFormat="1" ht="25.5" x14ac:dyDescent="0.25">
      <c r="A177" s="8" t="s">
        <v>184</v>
      </c>
      <c r="B177" s="34" t="s">
        <v>185</v>
      </c>
      <c r="C177" s="61" t="s">
        <v>18</v>
      </c>
      <c r="D177" s="63">
        <f t="shared" si="35"/>
        <v>79</v>
      </c>
      <c r="E177" s="121">
        <v>0</v>
      </c>
      <c r="F177" s="37">
        <f t="shared" si="36"/>
        <v>0</v>
      </c>
      <c r="G177" s="8">
        <v>25</v>
      </c>
      <c r="H177" s="38">
        <f t="shared" si="37"/>
        <v>0</v>
      </c>
      <c r="I177" s="8">
        <v>27</v>
      </c>
      <c r="J177" s="38">
        <f t="shared" si="38"/>
        <v>0</v>
      </c>
      <c r="K177" s="8">
        <v>27</v>
      </c>
      <c r="L177" s="38">
        <f t="shared" si="39"/>
        <v>0</v>
      </c>
      <c r="M177" s="32"/>
      <c r="N177" s="92"/>
      <c r="O177" s="92"/>
      <c r="P177" s="92"/>
      <c r="Q177" s="92"/>
      <c r="R177" s="92"/>
      <c r="S177" s="92"/>
    </row>
    <row r="178" spans="1:19" s="39" customFormat="1" x14ac:dyDescent="0.25">
      <c r="A178" s="8" t="s">
        <v>186</v>
      </c>
      <c r="B178" s="62" t="s">
        <v>436</v>
      </c>
      <c r="C178" s="35" t="s">
        <v>19</v>
      </c>
      <c r="D178" s="63">
        <f t="shared" si="35"/>
        <v>430</v>
      </c>
      <c r="E178" s="121">
        <v>0</v>
      </c>
      <c r="F178" s="37">
        <f t="shared" si="36"/>
        <v>0</v>
      </c>
      <c r="G178" s="8">
        <v>140</v>
      </c>
      <c r="H178" s="38">
        <f t="shared" si="37"/>
        <v>0</v>
      </c>
      <c r="I178" s="8">
        <v>115</v>
      </c>
      <c r="J178" s="38">
        <f t="shared" si="38"/>
        <v>0</v>
      </c>
      <c r="K178" s="8">
        <v>175</v>
      </c>
      <c r="L178" s="38">
        <f t="shared" si="39"/>
        <v>0</v>
      </c>
      <c r="M178" s="32"/>
      <c r="N178" s="92"/>
      <c r="O178" s="92"/>
      <c r="P178" s="92"/>
      <c r="Q178" s="92"/>
      <c r="R178" s="92"/>
      <c r="S178" s="92"/>
    </row>
    <row r="179" spans="1:19" s="39" customFormat="1" ht="25.5" x14ac:dyDescent="0.25">
      <c r="A179" s="8" t="s">
        <v>187</v>
      </c>
      <c r="B179" s="58" t="s">
        <v>437</v>
      </c>
      <c r="C179" s="61" t="s">
        <v>18</v>
      </c>
      <c r="D179" s="63">
        <f t="shared" si="35"/>
        <v>4</v>
      </c>
      <c r="E179" s="121">
        <v>0</v>
      </c>
      <c r="F179" s="37">
        <f t="shared" si="36"/>
        <v>0</v>
      </c>
      <c r="G179" s="8">
        <v>0</v>
      </c>
      <c r="H179" s="38">
        <f t="shared" si="37"/>
        <v>0</v>
      </c>
      <c r="I179" s="8">
        <v>2</v>
      </c>
      <c r="J179" s="38">
        <f t="shared" si="38"/>
        <v>0</v>
      </c>
      <c r="K179" s="8">
        <v>2</v>
      </c>
      <c r="L179" s="38">
        <f t="shared" si="39"/>
        <v>0</v>
      </c>
      <c r="M179" s="32"/>
      <c r="N179" s="92"/>
      <c r="O179" s="92"/>
      <c r="P179" s="92"/>
      <c r="Q179" s="92"/>
      <c r="R179" s="92"/>
      <c r="S179" s="92"/>
    </row>
    <row r="180" spans="1:19" s="39" customFormat="1" x14ac:dyDescent="0.25">
      <c r="A180" s="8" t="s">
        <v>188</v>
      </c>
      <c r="B180" s="62" t="s">
        <v>438</v>
      </c>
      <c r="C180" s="35" t="s">
        <v>19</v>
      </c>
      <c r="D180" s="63">
        <f t="shared" si="35"/>
        <v>112</v>
      </c>
      <c r="E180" s="121">
        <v>0</v>
      </c>
      <c r="F180" s="37">
        <f t="shared" si="36"/>
        <v>0</v>
      </c>
      <c r="G180" s="8">
        <v>0</v>
      </c>
      <c r="H180" s="38">
        <f t="shared" si="37"/>
        <v>0</v>
      </c>
      <c r="I180" s="8">
        <v>66</v>
      </c>
      <c r="J180" s="38">
        <f t="shared" si="38"/>
        <v>0</v>
      </c>
      <c r="K180" s="8">
        <v>46</v>
      </c>
      <c r="L180" s="38">
        <f t="shared" si="39"/>
        <v>0</v>
      </c>
      <c r="M180" s="32"/>
      <c r="N180" s="92"/>
      <c r="O180" s="92"/>
      <c r="P180" s="92"/>
      <c r="Q180" s="92"/>
      <c r="R180" s="92"/>
      <c r="S180" s="92"/>
    </row>
    <row r="181" spans="1:19" s="39" customFormat="1" x14ac:dyDescent="0.25">
      <c r="A181" s="8" t="s">
        <v>511</v>
      </c>
      <c r="B181" s="62" t="s">
        <v>576</v>
      </c>
      <c r="C181" s="61" t="s">
        <v>18</v>
      </c>
      <c r="D181" s="63">
        <f t="shared" ref="D181:D183" si="40">+G181+I181+K181</f>
        <v>15</v>
      </c>
      <c r="E181" s="121">
        <v>0</v>
      </c>
      <c r="F181" s="37">
        <f t="shared" si="36"/>
        <v>0</v>
      </c>
      <c r="G181" s="8">
        <v>5</v>
      </c>
      <c r="H181" s="38">
        <f t="shared" si="37"/>
        <v>0</v>
      </c>
      <c r="I181" s="8">
        <v>5</v>
      </c>
      <c r="J181" s="38">
        <f t="shared" si="38"/>
        <v>0</v>
      </c>
      <c r="K181" s="8">
        <v>5</v>
      </c>
      <c r="L181" s="38">
        <f t="shared" si="39"/>
        <v>0</v>
      </c>
      <c r="M181" s="32"/>
      <c r="N181" s="92"/>
      <c r="O181" s="92"/>
      <c r="P181" s="92"/>
      <c r="Q181" s="92"/>
      <c r="R181" s="92"/>
      <c r="S181" s="92"/>
    </row>
    <row r="182" spans="1:19" s="39" customFormat="1" x14ac:dyDescent="0.25">
      <c r="A182" s="8" t="s">
        <v>512</v>
      </c>
      <c r="B182" s="62" t="s">
        <v>577</v>
      </c>
      <c r="C182" s="61" t="s">
        <v>18</v>
      </c>
      <c r="D182" s="63">
        <f t="shared" si="40"/>
        <v>5</v>
      </c>
      <c r="E182" s="121">
        <v>0</v>
      </c>
      <c r="F182" s="37">
        <f t="shared" si="36"/>
        <v>0</v>
      </c>
      <c r="G182" s="8">
        <v>2</v>
      </c>
      <c r="H182" s="38">
        <f t="shared" si="37"/>
        <v>0</v>
      </c>
      <c r="I182" s="8">
        <v>1</v>
      </c>
      <c r="J182" s="38">
        <f t="shared" si="38"/>
        <v>0</v>
      </c>
      <c r="K182" s="8">
        <v>2</v>
      </c>
      <c r="L182" s="38">
        <f t="shared" si="39"/>
        <v>0</v>
      </c>
      <c r="M182" s="32"/>
      <c r="N182" s="92"/>
      <c r="O182" s="92"/>
      <c r="P182" s="92"/>
      <c r="Q182" s="92"/>
      <c r="R182" s="92"/>
      <c r="S182" s="92"/>
    </row>
    <row r="183" spans="1:19" s="39" customFormat="1" x14ac:dyDescent="0.25">
      <c r="A183" s="8" t="s">
        <v>513</v>
      </c>
      <c r="B183" s="62" t="s">
        <v>514</v>
      </c>
      <c r="C183" s="61" t="s">
        <v>18</v>
      </c>
      <c r="D183" s="63">
        <f t="shared" si="40"/>
        <v>24</v>
      </c>
      <c r="E183" s="121">
        <v>0</v>
      </c>
      <c r="F183" s="37">
        <f t="shared" si="36"/>
        <v>0</v>
      </c>
      <c r="G183" s="8">
        <v>10</v>
      </c>
      <c r="H183" s="38">
        <f t="shared" si="37"/>
        <v>0</v>
      </c>
      <c r="I183" s="8">
        <v>6</v>
      </c>
      <c r="J183" s="38">
        <f t="shared" si="38"/>
        <v>0</v>
      </c>
      <c r="K183" s="8">
        <v>8</v>
      </c>
      <c r="L183" s="38">
        <f t="shared" si="39"/>
        <v>0</v>
      </c>
      <c r="M183" s="32"/>
      <c r="N183" s="92"/>
      <c r="O183" s="92"/>
      <c r="P183" s="92"/>
      <c r="Q183" s="92"/>
      <c r="R183" s="92"/>
      <c r="S183" s="92"/>
    </row>
    <row r="184" spans="1:19" s="39" customFormat="1" ht="8.25" customHeight="1" x14ac:dyDescent="0.25">
      <c r="A184" s="8"/>
      <c r="B184" s="34"/>
      <c r="C184" s="35"/>
      <c r="D184" s="63"/>
      <c r="E184" s="36"/>
      <c r="F184" s="37"/>
      <c r="G184" s="8"/>
      <c r="H184" s="38"/>
      <c r="I184" s="8"/>
      <c r="J184" s="38"/>
      <c r="K184" s="8"/>
      <c r="L184" s="38"/>
      <c r="M184" s="32"/>
      <c r="N184" s="92"/>
      <c r="O184" s="92"/>
      <c r="P184" s="92"/>
      <c r="Q184" s="92"/>
      <c r="R184" s="92"/>
      <c r="S184" s="92"/>
    </row>
    <row r="185" spans="1:19" s="39" customFormat="1" x14ac:dyDescent="0.25">
      <c r="A185" s="9" t="s">
        <v>189</v>
      </c>
      <c r="B185" s="48" t="s">
        <v>439</v>
      </c>
      <c r="C185" s="49"/>
      <c r="D185" s="89"/>
      <c r="E185" s="50"/>
      <c r="F185" s="51">
        <f>+SUM(F186:F233)</f>
        <v>0</v>
      </c>
      <c r="G185" s="9"/>
      <c r="H185" s="51">
        <f>+SUM(H186:H233)</f>
        <v>0</v>
      </c>
      <c r="I185" s="9"/>
      <c r="J185" s="51">
        <f>+SUM(J186:J233)</f>
        <v>0</v>
      </c>
      <c r="K185" s="9"/>
      <c r="L185" s="51">
        <f>+SUM(L186:L233)</f>
        <v>0</v>
      </c>
      <c r="M185" s="32"/>
      <c r="N185" s="92"/>
      <c r="O185" s="92"/>
      <c r="P185" s="92"/>
      <c r="Q185" s="92"/>
      <c r="R185" s="92"/>
      <c r="S185" s="92"/>
    </row>
    <row r="186" spans="1:19" s="39" customFormat="1" ht="25.5" x14ac:dyDescent="0.25">
      <c r="A186" s="8" t="s">
        <v>190</v>
      </c>
      <c r="B186" s="58" t="s">
        <v>191</v>
      </c>
      <c r="C186" s="61" t="s">
        <v>18</v>
      </c>
      <c r="D186" s="63">
        <f t="shared" ref="D186:D214" si="41">+G186+I186+K186</f>
        <v>306</v>
      </c>
      <c r="E186" s="121">
        <v>0</v>
      </c>
      <c r="F186" s="37">
        <f t="shared" ref="F186:F214" si="42">+E186*D186</f>
        <v>0</v>
      </c>
      <c r="G186" s="8">
        <v>100</v>
      </c>
      <c r="H186" s="38">
        <f t="shared" ref="H186:H214" si="43">+G186*E186</f>
        <v>0</v>
      </c>
      <c r="I186" s="8">
        <v>86</v>
      </c>
      <c r="J186" s="38">
        <f t="shared" ref="J186:J214" si="44">+I186*E186</f>
        <v>0</v>
      </c>
      <c r="K186" s="8">
        <v>120</v>
      </c>
      <c r="L186" s="38">
        <f t="shared" ref="L186:L214" si="45">+K186*E186</f>
        <v>0</v>
      </c>
      <c r="M186" s="32"/>
      <c r="N186" s="92"/>
      <c r="O186" s="92"/>
      <c r="P186" s="92"/>
      <c r="Q186" s="92"/>
      <c r="R186" s="92"/>
      <c r="S186" s="92"/>
    </row>
    <row r="187" spans="1:19" s="39" customFormat="1" ht="25.5" x14ac:dyDescent="0.25">
      <c r="A187" s="8" t="s">
        <v>192</v>
      </c>
      <c r="B187" s="58" t="s">
        <v>193</v>
      </c>
      <c r="C187" s="61" t="s">
        <v>18</v>
      </c>
      <c r="D187" s="63">
        <f t="shared" si="41"/>
        <v>71</v>
      </c>
      <c r="E187" s="121">
        <v>0</v>
      </c>
      <c r="F187" s="37">
        <f t="shared" si="42"/>
        <v>0</v>
      </c>
      <c r="G187" s="8">
        <v>22</v>
      </c>
      <c r="H187" s="38">
        <f t="shared" si="43"/>
        <v>0</v>
      </c>
      <c r="I187" s="8">
        <v>18</v>
      </c>
      <c r="J187" s="38">
        <f t="shared" si="44"/>
        <v>0</v>
      </c>
      <c r="K187" s="8">
        <v>31</v>
      </c>
      <c r="L187" s="38">
        <f t="shared" si="45"/>
        <v>0</v>
      </c>
      <c r="M187" s="32"/>
      <c r="N187" s="92"/>
      <c r="O187" s="92"/>
      <c r="P187" s="92"/>
      <c r="Q187" s="92"/>
      <c r="R187" s="92"/>
      <c r="S187" s="92"/>
    </row>
    <row r="188" spans="1:19" s="39" customFormat="1" x14ac:dyDescent="0.25">
      <c r="A188" s="8" t="s">
        <v>194</v>
      </c>
      <c r="B188" s="58" t="s">
        <v>195</v>
      </c>
      <c r="C188" s="61" t="s">
        <v>18</v>
      </c>
      <c r="D188" s="63">
        <f t="shared" si="41"/>
        <v>3</v>
      </c>
      <c r="E188" s="121">
        <v>0</v>
      </c>
      <c r="F188" s="37">
        <f t="shared" si="42"/>
        <v>0</v>
      </c>
      <c r="G188" s="8">
        <v>1</v>
      </c>
      <c r="H188" s="38">
        <f t="shared" si="43"/>
        <v>0</v>
      </c>
      <c r="I188" s="8">
        <v>1</v>
      </c>
      <c r="J188" s="38">
        <f t="shared" si="44"/>
        <v>0</v>
      </c>
      <c r="K188" s="8">
        <v>1</v>
      </c>
      <c r="L188" s="38">
        <f t="shared" si="45"/>
        <v>0</v>
      </c>
      <c r="M188" s="32"/>
      <c r="N188" s="92"/>
      <c r="O188" s="92"/>
      <c r="P188" s="92"/>
      <c r="Q188" s="92"/>
      <c r="R188" s="92"/>
      <c r="S188" s="92"/>
    </row>
    <row r="189" spans="1:19" s="39" customFormat="1" ht="25.5" x14ac:dyDescent="0.25">
      <c r="A189" s="8" t="s">
        <v>196</v>
      </c>
      <c r="B189" s="58" t="s">
        <v>197</v>
      </c>
      <c r="C189" s="61" t="s">
        <v>18</v>
      </c>
      <c r="D189" s="63">
        <f t="shared" si="41"/>
        <v>22</v>
      </c>
      <c r="E189" s="121">
        <v>0</v>
      </c>
      <c r="F189" s="37">
        <f t="shared" si="42"/>
        <v>0</v>
      </c>
      <c r="G189" s="8">
        <v>5</v>
      </c>
      <c r="H189" s="38">
        <f t="shared" si="43"/>
        <v>0</v>
      </c>
      <c r="I189" s="8">
        <v>7</v>
      </c>
      <c r="J189" s="38">
        <f t="shared" si="44"/>
        <v>0</v>
      </c>
      <c r="K189" s="8">
        <v>10</v>
      </c>
      <c r="L189" s="38">
        <f t="shared" si="45"/>
        <v>0</v>
      </c>
      <c r="M189" s="32"/>
      <c r="N189" s="92"/>
      <c r="O189" s="92"/>
      <c r="P189" s="92"/>
      <c r="Q189" s="92"/>
      <c r="R189" s="92"/>
      <c r="S189" s="92"/>
    </row>
    <row r="190" spans="1:19" s="39" customFormat="1" ht="25.5" x14ac:dyDescent="0.25">
      <c r="A190" s="8" t="s">
        <v>198</v>
      </c>
      <c r="B190" s="58" t="s">
        <v>199</v>
      </c>
      <c r="C190" s="61" t="s">
        <v>18</v>
      </c>
      <c r="D190" s="63">
        <f t="shared" si="41"/>
        <v>71</v>
      </c>
      <c r="E190" s="121">
        <v>0</v>
      </c>
      <c r="F190" s="37">
        <f t="shared" si="42"/>
        <v>0</v>
      </c>
      <c r="G190" s="8">
        <v>24</v>
      </c>
      <c r="H190" s="38">
        <f t="shared" si="43"/>
        <v>0</v>
      </c>
      <c r="I190" s="8">
        <v>13</v>
      </c>
      <c r="J190" s="38">
        <f t="shared" si="44"/>
        <v>0</v>
      </c>
      <c r="K190" s="8">
        <v>34</v>
      </c>
      <c r="L190" s="38">
        <f t="shared" si="45"/>
        <v>0</v>
      </c>
      <c r="M190" s="32"/>
      <c r="N190" s="92"/>
      <c r="O190" s="92"/>
      <c r="P190" s="92"/>
      <c r="Q190" s="92"/>
      <c r="R190" s="92"/>
      <c r="S190" s="92"/>
    </row>
    <row r="191" spans="1:19" s="39" customFormat="1" x14ac:dyDescent="0.25">
      <c r="A191" s="8" t="s">
        <v>200</v>
      </c>
      <c r="B191" s="58" t="s">
        <v>201</v>
      </c>
      <c r="C191" s="35" t="s">
        <v>19</v>
      </c>
      <c r="D191" s="63">
        <f t="shared" si="41"/>
        <v>6</v>
      </c>
      <c r="E191" s="121">
        <v>0</v>
      </c>
      <c r="F191" s="37">
        <f t="shared" si="42"/>
        <v>0</v>
      </c>
      <c r="G191" s="8">
        <v>0</v>
      </c>
      <c r="H191" s="38">
        <f t="shared" si="43"/>
        <v>0</v>
      </c>
      <c r="I191" s="8">
        <v>6</v>
      </c>
      <c r="J191" s="38">
        <f t="shared" si="44"/>
        <v>0</v>
      </c>
      <c r="K191" s="8">
        <v>0</v>
      </c>
      <c r="L191" s="38">
        <f t="shared" si="45"/>
        <v>0</v>
      </c>
      <c r="M191" s="32"/>
      <c r="N191" s="92"/>
      <c r="O191" s="92"/>
      <c r="P191" s="92"/>
      <c r="Q191" s="92"/>
      <c r="R191" s="92"/>
      <c r="S191" s="92"/>
    </row>
    <row r="192" spans="1:19" s="39" customFormat="1" x14ac:dyDescent="0.25">
      <c r="A192" s="8" t="s">
        <v>202</v>
      </c>
      <c r="B192" s="58" t="s">
        <v>203</v>
      </c>
      <c r="C192" s="35" t="s">
        <v>19</v>
      </c>
      <c r="D192" s="63">
        <f t="shared" si="41"/>
        <v>135</v>
      </c>
      <c r="E192" s="121">
        <v>0</v>
      </c>
      <c r="F192" s="37">
        <f t="shared" si="42"/>
        <v>0</v>
      </c>
      <c r="G192" s="8">
        <v>45</v>
      </c>
      <c r="H192" s="38">
        <f t="shared" si="43"/>
        <v>0</v>
      </c>
      <c r="I192" s="8">
        <v>30</v>
      </c>
      <c r="J192" s="38">
        <f t="shared" si="44"/>
        <v>0</v>
      </c>
      <c r="K192" s="8">
        <v>60</v>
      </c>
      <c r="L192" s="38">
        <f t="shared" si="45"/>
        <v>0</v>
      </c>
      <c r="M192" s="32"/>
      <c r="N192" s="92"/>
      <c r="O192" s="92"/>
      <c r="P192" s="92"/>
      <c r="Q192" s="92"/>
      <c r="R192" s="92"/>
      <c r="S192" s="92"/>
    </row>
    <row r="193" spans="1:19" s="39" customFormat="1" ht="25.5" x14ac:dyDescent="0.25">
      <c r="A193" s="8" t="s">
        <v>204</v>
      </c>
      <c r="B193" s="58" t="s">
        <v>440</v>
      </c>
      <c r="C193" s="35" t="s">
        <v>19</v>
      </c>
      <c r="D193" s="63">
        <f t="shared" si="41"/>
        <v>310</v>
      </c>
      <c r="E193" s="121">
        <v>0</v>
      </c>
      <c r="F193" s="37">
        <f t="shared" si="42"/>
        <v>0</v>
      </c>
      <c r="G193" s="8">
        <v>120</v>
      </c>
      <c r="H193" s="38">
        <f t="shared" si="43"/>
        <v>0</v>
      </c>
      <c r="I193" s="8">
        <v>60</v>
      </c>
      <c r="J193" s="38">
        <f t="shared" si="44"/>
        <v>0</v>
      </c>
      <c r="K193" s="8">
        <v>130</v>
      </c>
      <c r="L193" s="38">
        <f t="shared" si="45"/>
        <v>0</v>
      </c>
      <c r="M193" s="32"/>
      <c r="N193" s="92"/>
      <c r="O193" s="92"/>
      <c r="P193" s="92"/>
      <c r="Q193" s="92"/>
      <c r="R193" s="92"/>
      <c r="S193" s="92"/>
    </row>
    <row r="194" spans="1:19" s="39" customFormat="1" x14ac:dyDescent="0.25">
      <c r="A194" s="8" t="s">
        <v>205</v>
      </c>
      <c r="B194" s="58" t="s">
        <v>516</v>
      </c>
      <c r="C194" s="35" t="s">
        <v>19</v>
      </c>
      <c r="D194" s="63">
        <f t="shared" si="41"/>
        <v>800</v>
      </c>
      <c r="E194" s="121">
        <v>0</v>
      </c>
      <c r="F194" s="37">
        <f t="shared" si="42"/>
        <v>0</v>
      </c>
      <c r="G194" s="8">
        <v>336</v>
      </c>
      <c r="H194" s="38">
        <f t="shared" si="43"/>
        <v>0</v>
      </c>
      <c r="I194" s="8">
        <v>296</v>
      </c>
      <c r="J194" s="38">
        <f t="shared" si="44"/>
        <v>0</v>
      </c>
      <c r="K194" s="8">
        <v>168</v>
      </c>
      <c r="L194" s="38">
        <f t="shared" si="45"/>
        <v>0</v>
      </c>
      <c r="M194" s="32"/>
      <c r="N194" s="92"/>
      <c r="O194" s="92"/>
      <c r="P194" s="92"/>
      <c r="Q194" s="92"/>
      <c r="R194" s="92"/>
      <c r="S194" s="92"/>
    </row>
    <row r="195" spans="1:19" s="39" customFormat="1" x14ac:dyDescent="0.25">
      <c r="A195" s="8" t="s">
        <v>206</v>
      </c>
      <c r="B195" s="58" t="s">
        <v>441</v>
      </c>
      <c r="C195" s="35" t="s">
        <v>19</v>
      </c>
      <c r="D195" s="63">
        <f t="shared" si="41"/>
        <v>1750</v>
      </c>
      <c r="E195" s="121">
        <v>0</v>
      </c>
      <c r="F195" s="37">
        <f t="shared" si="42"/>
        <v>0</v>
      </c>
      <c r="G195" s="8">
        <v>700</v>
      </c>
      <c r="H195" s="38">
        <f t="shared" si="43"/>
        <v>0</v>
      </c>
      <c r="I195" s="8">
        <v>550</v>
      </c>
      <c r="J195" s="38">
        <f t="shared" si="44"/>
        <v>0</v>
      </c>
      <c r="K195" s="8">
        <v>500</v>
      </c>
      <c r="L195" s="38">
        <f t="shared" si="45"/>
        <v>0</v>
      </c>
      <c r="M195" s="32"/>
      <c r="N195" s="92"/>
      <c r="O195" s="92"/>
      <c r="P195" s="92"/>
      <c r="Q195" s="92"/>
      <c r="R195" s="92"/>
      <c r="S195" s="92"/>
    </row>
    <row r="196" spans="1:19" s="39" customFormat="1" x14ac:dyDescent="0.25">
      <c r="A196" s="8" t="s">
        <v>207</v>
      </c>
      <c r="B196" s="58" t="s">
        <v>442</v>
      </c>
      <c r="C196" s="35" t="s">
        <v>19</v>
      </c>
      <c r="D196" s="63">
        <f t="shared" si="41"/>
        <v>1950</v>
      </c>
      <c r="E196" s="121">
        <v>0</v>
      </c>
      <c r="F196" s="37">
        <f t="shared" si="42"/>
        <v>0</v>
      </c>
      <c r="G196" s="8">
        <v>460</v>
      </c>
      <c r="H196" s="38">
        <f t="shared" si="43"/>
        <v>0</v>
      </c>
      <c r="I196" s="8">
        <v>450</v>
      </c>
      <c r="J196" s="38">
        <f t="shared" si="44"/>
        <v>0</v>
      </c>
      <c r="K196" s="8">
        <v>1040</v>
      </c>
      <c r="L196" s="38">
        <f t="shared" si="45"/>
        <v>0</v>
      </c>
      <c r="M196" s="32"/>
      <c r="N196" s="92"/>
      <c r="O196" s="92"/>
      <c r="P196" s="92"/>
      <c r="Q196" s="92"/>
      <c r="R196" s="92"/>
      <c r="S196" s="92"/>
    </row>
    <row r="197" spans="1:19" s="39" customFormat="1" x14ac:dyDescent="0.25">
      <c r="A197" s="8" t="s">
        <v>208</v>
      </c>
      <c r="B197" s="58" t="s">
        <v>443</v>
      </c>
      <c r="C197" s="35" t="s">
        <v>19</v>
      </c>
      <c r="D197" s="63">
        <f t="shared" si="41"/>
        <v>35</v>
      </c>
      <c r="E197" s="121">
        <v>0</v>
      </c>
      <c r="F197" s="37">
        <f t="shared" si="42"/>
        <v>0</v>
      </c>
      <c r="G197" s="8">
        <v>10</v>
      </c>
      <c r="H197" s="38">
        <f t="shared" si="43"/>
        <v>0</v>
      </c>
      <c r="I197" s="8">
        <v>25</v>
      </c>
      <c r="J197" s="38">
        <f t="shared" si="44"/>
        <v>0</v>
      </c>
      <c r="K197" s="8">
        <v>0</v>
      </c>
      <c r="L197" s="38">
        <f t="shared" si="45"/>
        <v>0</v>
      </c>
      <c r="M197" s="32"/>
      <c r="N197" s="92"/>
      <c r="O197" s="92"/>
      <c r="P197" s="92"/>
      <c r="Q197" s="92"/>
      <c r="R197" s="92"/>
      <c r="S197" s="92"/>
    </row>
    <row r="198" spans="1:19" s="39" customFormat="1" ht="25.5" x14ac:dyDescent="0.25">
      <c r="A198" s="8" t="s">
        <v>209</v>
      </c>
      <c r="B198" s="58" t="s">
        <v>444</v>
      </c>
      <c r="C198" s="35" t="s">
        <v>19</v>
      </c>
      <c r="D198" s="63">
        <f t="shared" si="41"/>
        <v>70</v>
      </c>
      <c r="E198" s="121">
        <v>0</v>
      </c>
      <c r="F198" s="37">
        <f t="shared" si="42"/>
        <v>0</v>
      </c>
      <c r="G198" s="8">
        <v>20</v>
      </c>
      <c r="H198" s="38">
        <f t="shared" si="43"/>
        <v>0</v>
      </c>
      <c r="I198" s="8">
        <v>40</v>
      </c>
      <c r="J198" s="38">
        <f t="shared" si="44"/>
        <v>0</v>
      </c>
      <c r="K198" s="8">
        <v>10</v>
      </c>
      <c r="L198" s="38">
        <f t="shared" si="45"/>
        <v>0</v>
      </c>
      <c r="M198" s="32"/>
      <c r="N198" s="92"/>
      <c r="O198" s="92"/>
      <c r="P198" s="92"/>
      <c r="Q198" s="92"/>
      <c r="R198" s="92"/>
      <c r="S198" s="92"/>
    </row>
    <row r="199" spans="1:19" s="39" customFormat="1" x14ac:dyDescent="0.25">
      <c r="A199" s="8" t="s">
        <v>210</v>
      </c>
      <c r="B199" s="58" t="s">
        <v>445</v>
      </c>
      <c r="C199" s="35" t="s">
        <v>19</v>
      </c>
      <c r="D199" s="63">
        <f t="shared" si="41"/>
        <v>180</v>
      </c>
      <c r="E199" s="121">
        <v>0</v>
      </c>
      <c r="F199" s="37">
        <f t="shared" si="42"/>
        <v>0</v>
      </c>
      <c r="G199" s="8">
        <v>85</v>
      </c>
      <c r="H199" s="38">
        <f t="shared" si="43"/>
        <v>0</v>
      </c>
      <c r="I199" s="8">
        <v>50</v>
      </c>
      <c r="J199" s="38">
        <f t="shared" si="44"/>
        <v>0</v>
      </c>
      <c r="K199" s="8">
        <v>45</v>
      </c>
      <c r="L199" s="38">
        <f t="shared" si="45"/>
        <v>0</v>
      </c>
      <c r="M199" s="32"/>
      <c r="N199" s="92"/>
      <c r="O199" s="92"/>
      <c r="P199" s="92"/>
      <c r="Q199" s="92"/>
      <c r="R199" s="92"/>
      <c r="S199" s="92"/>
    </row>
    <row r="200" spans="1:19" s="39" customFormat="1" x14ac:dyDescent="0.25">
      <c r="A200" s="8" t="s">
        <v>211</v>
      </c>
      <c r="B200" s="58" t="s">
        <v>446</v>
      </c>
      <c r="C200" s="35" t="s">
        <v>19</v>
      </c>
      <c r="D200" s="63">
        <f t="shared" si="41"/>
        <v>132</v>
      </c>
      <c r="E200" s="121">
        <v>0</v>
      </c>
      <c r="F200" s="37">
        <f t="shared" si="42"/>
        <v>0</v>
      </c>
      <c r="G200" s="8">
        <v>10</v>
      </c>
      <c r="H200" s="38">
        <f t="shared" si="43"/>
        <v>0</v>
      </c>
      <c r="I200" s="8">
        <v>60</v>
      </c>
      <c r="J200" s="38">
        <f t="shared" si="44"/>
        <v>0</v>
      </c>
      <c r="K200" s="8">
        <v>62</v>
      </c>
      <c r="L200" s="38">
        <f t="shared" si="45"/>
        <v>0</v>
      </c>
      <c r="M200" s="32"/>
      <c r="N200" s="92"/>
      <c r="O200" s="92"/>
      <c r="P200" s="92"/>
      <c r="Q200" s="92"/>
      <c r="R200" s="92"/>
      <c r="S200" s="92"/>
    </row>
    <row r="201" spans="1:19" s="39" customFormat="1" x14ac:dyDescent="0.25">
      <c r="A201" s="8" t="s">
        <v>213</v>
      </c>
      <c r="B201" s="58" t="s">
        <v>212</v>
      </c>
      <c r="C201" s="35" t="s">
        <v>19</v>
      </c>
      <c r="D201" s="63">
        <f t="shared" si="41"/>
        <v>385</v>
      </c>
      <c r="E201" s="121">
        <v>0</v>
      </c>
      <c r="F201" s="37">
        <f t="shared" si="42"/>
        <v>0</v>
      </c>
      <c r="G201" s="8">
        <v>130</v>
      </c>
      <c r="H201" s="38">
        <f t="shared" si="43"/>
        <v>0</v>
      </c>
      <c r="I201" s="8">
        <v>130</v>
      </c>
      <c r="J201" s="38">
        <f t="shared" si="44"/>
        <v>0</v>
      </c>
      <c r="K201" s="8">
        <v>125</v>
      </c>
      <c r="L201" s="38">
        <f t="shared" si="45"/>
        <v>0</v>
      </c>
      <c r="M201" s="32"/>
      <c r="N201" s="92"/>
      <c r="O201" s="92"/>
      <c r="P201" s="92"/>
      <c r="Q201" s="92"/>
      <c r="R201" s="92"/>
      <c r="S201" s="92"/>
    </row>
    <row r="202" spans="1:19" s="39" customFormat="1" x14ac:dyDescent="0.25">
      <c r="A202" s="8" t="s">
        <v>215</v>
      </c>
      <c r="B202" s="58" t="s">
        <v>214</v>
      </c>
      <c r="C202" s="35" t="s">
        <v>19</v>
      </c>
      <c r="D202" s="63">
        <f t="shared" si="41"/>
        <v>144</v>
      </c>
      <c r="E202" s="121">
        <v>0</v>
      </c>
      <c r="F202" s="37">
        <f t="shared" si="42"/>
        <v>0</v>
      </c>
      <c r="G202" s="8">
        <v>14</v>
      </c>
      <c r="H202" s="38">
        <f t="shared" si="43"/>
        <v>0</v>
      </c>
      <c r="I202" s="8">
        <v>130</v>
      </c>
      <c r="J202" s="38">
        <f t="shared" si="44"/>
        <v>0</v>
      </c>
      <c r="K202" s="8">
        <v>0</v>
      </c>
      <c r="L202" s="38">
        <f t="shared" si="45"/>
        <v>0</v>
      </c>
      <c r="M202" s="32"/>
      <c r="N202" s="92"/>
      <c r="O202" s="92"/>
      <c r="P202" s="92"/>
      <c r="Q202" s="92"/>
      <c r="R202" s="92"/>
      <c r="S202" s="92"/>
    </row>
    <row r="203" spans="1:19" s="39" customFormat="1" x14ac:dyDescent="0.25">
      <c r="A203" s="8" t="s">
        <v>217</v>
      </c>
      <c r="B203" s="58" t="s">
        <v>216</v>
      </c>
      <c r="C203" s="61" t="s">
        <v>18</v>
      </c>
      <c r="D203" s="63">
        <f t="shared" si="41"/>
        <v>7</v>
      </c>
      <c r="E203" s="121">
        <v>0</v>
      </c>
      <c r="F203" s="37">
        <f t="shared" si="42"/>
        <v>0</v>
      </c>
      <c r="G203" s="8">
        <v>2</v>
      </c>
      <c r="H203" s="38">
        <f t="shared" si="43"/>
        <v>0</v>
      </c>
      <c r="I203" s="8">
        <v>5</v>
      </c>
      <c r="J203" s="38">
        <f t="shared" si="44"/>
        <v>0</v>
      </c>
      <c r="K203" s="8">
        <v>0</v>
      </c>
      <c r="L203" s="38">
        <f t="shared" si="45"/>
        <v>0</v>
      </c>
      <c r="M203" s="32"/>
      <c r="N203" s="92"/>
      <c r="O203" s="92"/>
      <c r="P203" s="92"/>
      <c r="Q203" s="92"/>
      <c r="R203" s="92"/>
      <c r="S203" s="92"/>
    </row>
    <row r="204" spans="1:19" s="39" customFormat="1" ht="25.5" x14ac:dyDescent="0.25">
      <c r="A204" s="8" t="s">
        <v>219</v>
      </c>
      <c r="B204" s="58" t="s">
        <v>218</v>
      </c>
      <c r="C204" s="61" t="s">
        <v>18</v>
      </c>
      <c r="D204" s="63">
        <f t="shared" si="41"/>
        <v>1</v>
      </c>
      <c r="E204" s="121">
        <v>0</v>
      </c>
      <c r="F204" s="37">
        <f t="shared" si="42"/>
        <v>0</v>
      </c>
      <c r="G204" s="8">
        <v>0</v>
      </c>
      <c r="H204" s="38">
        <f t="shared" si="43"/>
        <v>0</v>
      </c>
      <c r="I204" s="8">
        <v>1</v>
      </c>
      <c r="J204" s="38">
        <f t="shared" si="44"/>
        <v>0</v>
      </c>
      <c r="K204" s="8">
        <v>0</v>
      </c>
      <c r="L204" s="38">
        <f t="shared" si="45"/>
        <v>0</v>
      </c>
      <c r="M204" s="32"/>
      <c r="N204" s="92"/>
      <c r="O204" s="92"/>
      <c r="P204" s="92"/>
      <c r="Q204" s="92"/>
      <c r="R204" s="92"/>
      <c r="S204" s="92"/>
    </row>
    <row r="205" spans="1:19" s="39" customFormat="1" ht="25.5" x14ac:dyDescent="0.25">
      <c r="A205" s="8" t="s">
        <v>221</v>
      </c>
      <c r="B205" s="58" t="s">
        <v>220</v>
      </c>
      <c r="C205" s="61" t="s">
        <v>18</v>
      </c>
      <c r="D205" s="63">
        <f t="shared" si="41"/>
        <v>2</v>
      </c>
      <c r="E205" s="121">
        <v>0</v>
      </c>
      <c r="F205" s="37">
        <f t="shared" si="42"/>
        <v>0</v>
      </c>
      <c r="G205" s="8">
        <v>0</v>
      </c>
      <c r="H205" s="38">
        <f t="shared" si="43"/>
        <v>0</v>
      </c>
      <c r="I205" s="8">
        <v>1</v>
      </c>
      <c r="J205" s="38">
        <f t="shared" si="44"/>
        <v>0</v>
      </c>
      <c r="K205" s="8">
        <v>1</v>
      </c>
      <c r="L205" s="38">
        <f t="shared" si="45"/>
        <v>0</v>
      </c>
      <c r="M205" s="32"/>
      <c r="N205" s="92"/>
      <c r="O205" s="92"/>
      <c r="P205" s="92"/>
      <c r="Q205" s="92"/>
      <c r="R205" s="92"/>
      <c r="S205" s="92"/>
    </row>
    <row r="206" spans="1:19" s="39" customFormat="1" ht="25.5" x14ac:dyDescent="0.25">
      <c r="A206" s="8" t="s">
        <v>223</v>
      </c>
      <c r="B206" s="58" t="s">
        <v>222</v>
      </c>
      <c r="C206" s="61" t="s">
        <v>18</v>
      </c>
      <c r="D206" s="63">
        <f t="shared" si="41"/>
        <v>1</v>
      </c>
      <c r="E206" s="121">
        <v>0</v>
      </c>
      <c r="F206" s="37">
        <f t="shared" si="42"/>
        <v>0</v>
      </c>
      <c r="G206" s="8">
        <v>0</v>
      </c>
      <c r="H206" s="38">
        <f t="shared" si="43"/>
        <v>0</v>
      </c>
      <c r="I206" s="8">
        <v>1</v>
      </c>
      <c r="J206" s="38">
        <f t="shared" si="44"/>
        <v>0</v>
      </c>
      <c r="K206" s="8">
        <v>0</v>
      </c>
      <c r="L206" s="38">
        <f t="shared" si="45"/>
        <v>0</v>
      </c>
      <c r="M206" s="32"/>
      <c r="N206" s="92"/>
      <c r="O206" s="92"/>
      <c r="P206" s="92"/>
      <c r="Q206" s="92"/>
      <c r="R206" s="92"/>
      <c r="S206" s="92"/>
    </row>
    <row r="207" spans="1:19" s="39" customFormat="1" ht="25.5" x14ac:dyDescent="0.25">
      <c r="A207" s="8" t="s">
        <v>225</v>
      </c>
      <c r="B207" s="58" t="s">
        <v>224</v>
      </c>
      <c r="C207" s="61" t="s">
        <v>18</v>
      </c>
      <c r="D207" s="63">
        <f t="shared" si="41"/>
        <v>2</v>
      </c>
      <c r="E207" s="121">
        <v>0</v>
      </c>
      <c r="F207" s="37">
        <f t="shared" si="42"/>
        <v>0</v>
      </c>
      <c r="G207" s="8">
        <v>0</v>
      </c>
      <c r="H207" s="38">
        <f t="shared" si="43"/>
        <v>0</v>
      </c>
      <c r="I207" s="8">
        <v>1</v>
      </c>
      <c r="J207" s="38">
        <f t="shared" si="44"/>
        <v>0</v>
      </c>
      <c r="K207" s="8">
        <v>1</v>
      </c>
      <c r="L207" s="38">
        <f t="shared" si="45"/>
        <v>0</v>
      </c>
      <c r="M207" s="32"/>
      <c r="N207" s="92"/>
      <c r="O207" s="92"/>
      <c r="P207" s="92"/>
      <c r="Q207" s="92"/>
      <c r="R207" s="92"/>
      <c r="S207" s="92"/>
    </row>
    <row r="208" spans="1:19" s="39" customFormat="1" ht="25.5" x14ac:dyDescent="0.25">
      <c r="A208" s="8" t="s">
        <v>227</v>
      </c>
      <c r="B208" s="58" t="s">
        <v>226</v>
      </c>
      <c r="C208" s="61" t="s">
        <v>18</v>
      </c>
      <c r="D208" s="63">
        <f t="shared" si="41"/>
        <v>2</v>
      </c>
      <c r="E208" s="121">
        <v>0</v>
      </c>
      <c r="F208" s="37">
        <f t="shared" si="42"/>
        <v>0</v>
      </c>
      <c r="G208" s="8">
        <v>0</v>
      </c>
      <c r="H208" s="38">
        <f t="shared" si="43"/>
        <v>0</v>
      </c>
      <c r="I208" s="8">
        <v>1</v>
      </c>
      <c r="J208" s="38">
        <f t="shared" si="44"/>
        <v>0</v>
      </c>
      <c r="K208" s="8">
        <v>1</v>
      </c>
      <c r="L208" s="38">
        <f t="shared" si="45"/>
        <v>0</v>
      </c>
      <c r="M208" s="32"/>
      <c r="N208" s="92"/>
      <c r="O208" s="92"/>
      <c r="P208" s="92"/>
      <c r="Q208" s="92"/>
      <c r="R208" s="92"/>
      <c r="S208" s="92"/>
    </row>
    <row r="209" spans="1:19" s="39" customFormat="1" ht="38.25" x14ac:dyDescent="0.25">
      <c r="A209" s="8" t="s">
        <v>229</v>
      </c>
      <c r="B209" s="58" t="s">
        <v>228</v>
      </c>
      <c r="C209" s="61" t="s">
        <v>18</v>
      </c>
      <c r="D209" s="63">
        <f t="shared" si="41"/>
        <v>1</v>
      </c>
      <c r="E209" s="121">
        <v>0</v>
      </c>
      <c r="F209" s="37">
        <f t="shared" si="42"/>
        <v>0</v>
      </c>
      <c r="G209" s="8">
        <v>0</v>
      </c>
      <c r="H209" s="38">
        <f t="shared" si="43"/>
        <v>0</v>
      </c>
      <c r="I209" s="8">
        <v>1</v>
      </c>
      <c r="J209" s="38">
        <f t="shared" si="44"/>
        <v>0</v>
      </c>
      <c r="K209" s="8">
        <v>0</v>
      </c>
      <c r="L209" s="38">
        <f t="shared" si="45"/>
        <v>0</v>
      </c>
      <c r="M209" s="32"/>
      <c r="N209" s="92"/>
      <c r="O209" s="92"/>
      <c r="P209" s="92"/>
      <c r="Q209" s="92"/>
      <c r="R209" s="92"/>
      <c r="S209" s="92"/>
    </row>
    <row r="210" spans="1:19" s="39" customFormat="1" ht="25.5" x14ac:dyDescent="0.25">
      <c r="A210" s="8" t="s">
        <v>231</v>
      </c>
      <c r="B210" s="58" t="s">
        <v>230</v>
      </c>
      <c r="C210" s="61" t="s">
        <v>18</v>
      </c>
      <c r="D210" s="63">
        <f t="shared" si="41"/>
        <v>4</v>
      </c>
      <c r="E210" s="121">
        <v>0</v>
      </c>
      <c r="F210" s="37">
        <f t="shared" si="42"/>
        <v>0</v>
      </c>
      <c r="G210" s="8">
        <v>2</v>
      </c>
      <c r="H210" s="38">
        <f t="shared" si="43"/>
        <v>0</v>
      </c>
      <c r="I210" s="8">
        <v>1</v>
      </c>
      <c r="J210" s="38">
        <f t="shared" si="44"/>
        <v>0</v>
      </c>
      <c r="K210" s="8">
        <v>1</v>
      </c>
      <c r="L210" s="38">
        <f t="shared" si="45"/>
        <v>0</v>
      </c>
      <c r="M210" s="32"/>
      <c r="N210" s="92"/>
      <c r="O210" s="92"/>
      <c r="P210" s="92"/>
      <c r="Q210" s="92"/>
      <c r="R210" s="92"/>
      <c r="S210" s="92"/>
    </row>
    <row r="211" spans="1:19" s="39" customFormat="1" ht="38.25" x14ac:dyDescent="0.25">
      <c r="A211" s="8" t="s">
        <v>233</v>
      </c>
      <c r="B211" s="58" t="s">
        <v>232</v>
      </c>
      <c r="C211" s="61" t="s">
        <v>18</v>
      </c>
      <c r="D211" s="63">
        <f t="shared" si="41"/>
        <v>1</v>
      </c>
      <c r="E211" s="121">
        <v>0</v>
      </c>
      <c r="F211" s="37">
        <f t="shared" si="42"/>
        <v>0</v>
      </c>
      <c r="G211" s="8">
        <v>0</v>
      </c>
      <c r="H211" s="38">
        <f t="shared" si="43"/>
        <v>0</v>
      </c>
      <c r="I211" s="8">
        <v>1</v>
      </c>
      <c r="J211" s="38">
        <f t="shared" si="44"/>
        <v>0</v>
      </c>
      <c r="K211" s="8">
        <v>0</v>
      </c>
      <c r="L211" s="38">
        <f t="shared" si="45"/>
        <v>0</v>
      </c>
      <c r="M211" s="32"/>
      <c r="N211" s="92"/>
      <c r="O211" s="92"/>
      <c r="P211" s="92"/>
      <c r="Q211" s="92"/>
      <c r="R211" s="92"/>
      <c r="S211" s="92"/>
    </row>
    <row r="212" spans="1:19" s="39" customFormat="1" ht="25.5" x14ac:dyDescent="0.25">
      <c r="A212" s="8" t="s">
        <v>234</v>
      </c>
      <c r="B212" s="58" t="s">
        <v>447</v>
      </c>
      <c r="C212" s="61" t="s">
        <v>18</v>
      </c>
      <c r="D212" s="63">
        <f t="shared" si="41"/>
        <v>3</v>
      </c>
      <c r="E212" s="121">
        <v>0</v>
      </c>
      <c r="F212" s="37">
        <f t="shared" si="42"/>
        <v>0</v>
      </c>
      <c r="G212" s="8">
        <v>1</v>
      </c>
      <c r="H212" s="38">
        <f t="shared" si="43"/>
        <v>0</v>
      </c>
      <c r="I212" s="8">
        <v>1</v>
      </c>
      <c r="J212" s="38">
        <f t="shared" si="44"/>
        <v>0</v>
      </c>
      <c r="K212" s="8">
        <v>1</v>
      </c>
      <c r="L212" s="38">
        <f t="shared" si="45"/>
        <v>0</v>
      </c>
      <c r="M212" s="32"/>
      <c r="N212" s="92"/>
      <c r="O212" s="92"/>
      <c r="P212" s="92"/>
      <c r="Q212" s="92"/>
      <c r="R212" s="92"/>
      <c r="S212" s="92"/>
    </row>
    <row r="213" spans="1:19" s="39" customFormat="1" x14ac:dyDescent="0.25">
      <c r="A213" s="8" t="s">
        <v>236</v>
      </c>
      <c r="B213" s="58" t="s">
        <v>235</v>
      </c>
      <c r="C213" s="61" t="s">
        <v>18</v>
      </c>
      <c r="D213" s="63">
        <f t="shared" si="41"/>
        <v>110</v>
      </c>
      <c r="E213" s="121">
        <v>0</v>
      </c>
      <c r="F213" s="37">
        <f t="shared" si="42"/>
        <v>0</v>
      </c>
      <c r="G213" s="8">
        <v>30</v>
      </c>
      <c r="H213" s="38">
        <f t="shared" si="43"/>
        <v>0</v>
      </c>
      <c r="I213" s="8">
        <v>20</v>
      </c>
      <c r="J213" s="38">
        <f t="shared" si="44"/>
        <v>0</v>
      </c>
      <c r="K213" s="8">
        <v>60</v>
      </c>
      <c r="L213" s="38">
        <f t="shared" si="45"/>
        <v>0</v>
      </c>
      <c r="M213" s="32"/>
      <c r="N213" s="92"/>
      <c r="O213" s="92"/>
      <c r="P213" s="92"/>
      <c r="Q213" s="92"/>
      <c r="R213" s="92"/>
      <c r="S213" s="92"/>
    </row>
    <row r="214" spans="1:19" s="39" customFormat="1" x14ac:dyDescent="0.25">
      <c r="A214" s="8" t="s">
        <v>237</v>
      </c>
      <c r="B214" s="58" t="s">
        <v>448</v>
      </c>
      <c r="C214" s="61" t="s">
        <v>18</v>
      </c>
      <c r="D214" s="63">
        <f t="shared" si="41"/>
        <v>16</v>
      </c>
      <c r="E214" s="121">
        <v>0</v>
      </c>
      <c r="F214" s="37">
        <f t="shared" si="42"/>
        <v>0</v>
      </c>
      <c r="G214" s="8">
        <v>2</v>
      </c>
      <c r="H214" s="38">
        <f t="shared" si="43"/>
        <v>0</v>
      </c>
      <c r="I214" s="8">
        <v>4</v>
      </c>
      <c r="J214" s="38">
        <f t="shared" si="44"/>
        <v>0</v>
      </c>
      <c r="K214" s="8">
        <v>10</v>
      </c>
      <c r="L214" s="38">
        <f t="shared" si="45"/>
        <v>0</v>
      </c>
      <c r="M214" s="32"/>
      <c r="N214" s="92"/>
      <c r="O214" s="92"/>
      <c r="P214" s="92"/>
      <c r="Q214" s="92"/>
      <c r="R214" s="92"/>
      <c r="S214" s="92"/>
    </row>
    <row r="215" spans="1:19" s="39" customFormat="1" x14ac:dyDescent="0.25">
      <c r="A215" s="8" t="s">
        <v>238</v>
      </c>
      <c r="B215" s="58" t="s">
        <v>243</v>
      </c>
      <c r="C215" s="61" t="s">
        <v>19</v>
      </c>
      <c r="D215" s="63">
        <f t="shared" ref="D215:D233" si="46">+G215+I215+K215</f>
        <v>450</v>
      </c>
      <c r="E215" s="121">
        <v>0</v>
      </c>
      <c r="F215" s="37">
        <f t="shared" ref="F215:F233" si="47">+E215*D215</f>
        <v>0</v>
      </c>
      <c r="G215" s="8">
        <v>150</v>
      </c>
      <c r="H215" s="38">
        <f t="shared" ref="H215:H233" si="48">+G215*E215</f>
        <v>0</v>
      </c>
      <c r="I215" s="8">
        <v>150</v>
      </c>
      <c r="J215" s="38">
        <f t="shared" ref="J215:J233" si="49">+I215*E215</f>
        <v>0</v>
      </c>
      <c r="K215" s="8">
        <v>150</v>
      </c>
      <c r="L215" s="38">
        <f t="shared" ref="L215:L233" si="50">+K215*E215</f>
        <v>0</v>
      </c>
      <c r="M215" s="32"/>
      <c r="N215" s="92"/>
      <c r="O215" s="92"/>
      <c r="P215" s="92"/>
      <c r="Q215" s="92"/>
      <c r="R215" s="92"/>
      <c r="S215" s="92"/>
    </row>
    <row r="216" spans="1:19" s="39" customFormat="1" x14ac:dyDescent="0.25">
      <c r="A216" s="8" t="s">
        <v>239</v>
      </c>
      <c r="B216" s="58" t="s">
        <v>449</v>
      </c>
      <c r="C216" s="61" t="s">
        <v>19</v>
      </c>
      <c r="D216" s="63">
        <f t="shared" si="46"/>
        <v>120</v>
      </c>
      <c r="E216" s="121">
        <v>0</v>
      </c>
      <c r="F216" s="37">
        <f t="shared" si="47"/>
        <v>0</v>
      </c>
      <c r="G216" s="8">
        <v>40</v>
      </c>
      <c r="H216" s="38">
        <f t="shared" si="48"/>
        <v>0</v>
      </c>
      <c r="I216" s="8">
        <v>25</v>
      </c>
      <c r="J216" s="38">
        <f t="shared" si="49"/>
        <v>0</v>
      </c>
      <c r="K216" s="8">
        <v>55</v>
      </c>
      <c r="L216" s="38">
        <f t="shared" si="50"/>
        <v>0</v>
      </c>
      <c r="M216" s="32"/>
      <c r="N216" s="92"/>
      <c r="O216" s="92"/>
      <c r="P216" s="92"/>
      <c r="Q216" s="92"/>
      <c r="R216" s="92"/>
      <c r="S216" s="92"/>
    </row>
    <row r="217" spans="1:19" s="39" customFormat="1" x14ac:dyDescent="0.25">
      <c r="A217" s="8" t="s">
        <v>240</v>
      </c>
      <c r="B217" s="58" t="s">
        <v>450</v>
      </c>
      <c r="C217" s="61" t="s">
        <v>18</v>
      </c>
      <c r="D217" s="63">
        <f t="shared" si="46"/>
        <v>10</v>
      </c>
      <c r="E217" s="121">
        <v>0</v>
      </c>
      <c r="F217" s="37">
        <f t="shared" si="47"/>
        <v>0</v>
      </c>
      <c r="G217" s="8">
        <v>2</v>
      </c>
      <c r="H217" s="38">
        <f t="shared" si="48"/>
        <v>0</v>
      </c>
      <c r="I217" s="8">
        <v>4</v>
      </c>
      <c r="J217" s="38">
        <f t="shared" si="49"/>
        <v>0</v>
      </c>
      <c r="K217" s="8">
        <v>4</v>
      </c>
      <c r="L217" s="38">
        <f t="shared" si="50"/>
        <v>0</v>
      </c>
      <c r="M217" s="32"/>
      <c r="N217" s="92"/>
      <c r="O217" s="92"/>
      <c r="P217" s="92"/>
      <c r="Q217" s="92"/>
      <c r="R217" s="92"/>
      <c r="S217" s="92"/>
    </row>
    <row r="218" spans="1:19" s="39" customFormat="1" x14ac:dyDescent="0.25">
      <c r="A218" s="8" t="s">
        <v>241</v>
      </c>
      <c r="B218" s="58" t="s">
        <v>451</v>
      </c>
      <c r="C218" s="61" t="s">
        <v>18</v>
      </c>
      <c r="D218" s="63">
        <f t="shared" si="46"/>
        <v>15</v>
      </c>
      <c r="E218" s="121">
        <v>0</v>
      </c>
      <c r="F218" s="37">
        <f t="shared" si="47"/>
        <v>0</v>
      </c>
      <c r="G218" s="8">
        <v>4</v>
      </c>
      <c r="H218" s="38">
        <f t="shared" si="48"/>
        <v>0</v>
      </c>
      <c r="I218" s="8">
        <v>4</v>
      </c>
      <c r="J218" s="38">
        <f t="shared" si="49"/>
        <v>0</v>
      </c>
      <c r="K218" s="8">
        <v>7</v>
      </c>
      <c r="L218" s="38">
        <f t="shared" si="50"/>
        <v>0</v>
      </c>
      <c r="M218" s="32"/>
      <c r="N218" s="92"/>
      <c r="O218" s="92"/>
      <c r="P218" s="92"/>
      <c r="Q218" s="92"/>
      <c r="R218" s="92"/>
      <c r="S218" s="92"/>
    </row>
    <row r="219" spans="1:19" s="39" customFormat="1" x14ac:dyDescent="0.25">
      <c r="A219" s="8" t="s">
        <v>242</v>
      </c>
      <c r="B219" s="58" t="s">
        <v>452</v>
      </c>
      <c r="C219" s="61" t="s">
        <v>19</v>
      </c>
      <c r="D219" s="63">
        <f t="shared" si="46"/>
        <v>80</v>
      </c>
      <c r="E219" s="121">
        <v>0</v>
      </c>
      <c r="F219" s="37">
        <f t="shared" si="47"/>
        <v>0</v>
      </c>
      <c r="G219" s="8">
        <v>10</v>
      </c>
      <c r="H219" s="38">
        <f t="shared" si="48"/>
        <v>0</v>
      </c>
      <c r="I219" s="8">
        <v>40</v>
      </c>
      <c r="J219" s="38">
        <f t="shared" si="49"/>
        <v>0</v>
      </c>
      <c r="K219" s="8">
        <v>30</v>
      </c>
      <c r="L219" s="38">
        <f t="shared" si="50"/>
        <v>0</v>
      </c>
      <c r="M219" s="32"/>
      <c r="N219" s="92"/>
      <c r="O219" s="92"/>
      <c r="P219" s="92"/>
      <c r="Q219" s="92"/>
      <c r="R219" s="92"/>
      <c r="S219" s="92"/>
    </row>
    <row r="220" spans="1:19" s="39" customFormat="1" x14ac:dyDescent="0.25">
      <c r="A220" s="8" t="s">
        <v>244</v>
      </c>
      <c r="B220" s="58" t="s">
        <v>249</v>
      </c>
      <c r="C220" s="61" t="s">
        <v>18</v>
      </c>
      <c r="D220" s="63">
        <f t="shared" si="46"/>
        <v>22</v>
      </c>
      <c r="E220" s="121">
        <v>0</v>
      </c>
      <c r="F220" s="37">
        <f t="shared" si="47"/>
        <v>0</v>
      </c>
      <c r="G220" s="8">
        <v>6</v>
      </c>
      <c r="H220" s="38">
        <f t="shared" si="48"/>
        <v>0</v>
      </c>
      <c r="I220" s="8">
        <v>4</v>
      </c>
      <c r="J220" s="38">
        <f t="shared" si="49"/>
        <v>0</v>
      </c>
      <c r="K220" s="8">
        <v>12</v>
      </c>
      <c r="L220" s="38">
        <f t="shared" si="50"/>
        <v>0</v>
      </c>
      <c r="M220" s="32"/>
      <c r="N220" s="92"/>
      <c r="O220" s="92"/>
      <c r="P220" s="92"/>
      <c r="Q220" s="92"/>
      <c r="R220" s="92"/>
      <c r="S220" s="92"/>
    </row>
    <row r="221" spans="1:19" s="39" customFormat="1" ht="25.5" x14ac:dyDescent="0.25">
      <c r="A221" s="8" t="s">
        <v>245</v>
      </c>
      <c r="B221" s="58" t="s">
        <v>453</v>
      </c>
      <c r="C221" s="61" t="s">
        <v>18</v>
      </c>
      <c r="D221" s="63">
        <f t="shared" si="46"/>
        <v>1</v>
      </c>
      <c r="E221" s="121">
        <v>0</v>
      </c>
      <c r="F221" s="37">
        <f t="shared" si="47"/>
        <v>0</v>
      </c>
      <c r="G221" s="8">
        <v>1</v>
      </c>
      <c r="H221" s="38">
        <f t="shared" si="48"/>
        <v>0</v>
      </c>
      <c r="I221" s="8">
        <v>0</v>
      </c>
      <c r="J221" s="38">
        <f t="shared" si="49"/>
        <v>0</v>
      </c>
      <c r="K221" s="8">
        <v>0</v>
      </c>
      <c r="L221" s="38">
        <f t="shared" si="50"/>
        <v>0</v>
      </c>
      <c r="M221" s="32"/>
      <c r="N221" s="92"/>
      <c r="O221" s="92"/>
      <c r="P221" s="92"/>
      <c r="Q221" s="92"/>
      <c r="R221" s="92"/>
      <c r="S221" s="92"/>
    </row>
    <row r="222" spans="1:19" s="39" customFormat="1" x14ac:dyDescent="0.25">
      <c r="A222" s="8" t="s">
        <v>246</v>
      </c>
      <c r="B222" s="58" t="s">
        <v>252</v>
      </c>
      <c r="C222" s="61" t="s">
        <v>19</v>
      </c>
      <c r="D222" s="63">
        <f t="shared" si="46"/>
        <v>20</v>
      </c>
      <c r="E222" s="121">
        <v>0</v>
      </c>
      <c r="F222" s="37">
        <f t="shared" si="47"/>
        <v>0</v>
      </c>
      <c r="G222" s="8">
        <v>10</v>
      </c>
      <c r="H222" s="38">
        <f t="shared" si="48"/>
        <v>0</v>
      </c>
      <c r="I222" s="8">
        <v>0</v>
      </c>
      <c r="J222" s="38">
        <f t="shared" si="49"/>
        <v>0</v>
      </c>
      <c r="K222" s="8">
        <v>10</v>
      </c>
      <c r="L222" s="38">
        <f t="shared" si="50"/>
        <v>0</v>
      </c>
      <c r="M222" s="32"/>
      <c r="N222" s="92"/>
      <c r="O222" s="92"/>
      <c r="P222" s="92"/>
      <c r="Q222" s="92"/>
      <c r="R222" s="92"/>
      <c r="S222" s="92"/>
    </row>
    <row r="223" spans="1:19" s="39" customFormat="1" ht="25.5" x14ac:dyDescent="0.25">
      <c r="A223" s="8" t="s">
        <v>247</v>
      </c>
      <c r="B223" s="58" t="s">
        <v>254</v>
      </c>
      <c r="C223" s="61" t="s">
        <v>18</v>
      </c>
      <c r="D223" s="63">
        <f t="shared" si="46"/>
        <v>4</v>
      </c>
      <c r="E223" s="121">
        <v>0</v>
      </c>
      <c r="F223" s="37">
        <f t="shared" si="47"/>
        <v>0</v>
      </c>
      <c r="G223" s="8">
        <v>2</v>
      </c>
      <c r="H223" s="38">
        <f t="shared" si="48"/>
        <v>0</v>
      </c>
      <c r="I223" s="8">
        <v>0</v>
      </c>
      <c r="J223" s="38">
        <f t="shared" si="49"/>
        <v>0</v>
      </c>
      <c r="K223" s="8">
        <v>2</v>
      </c>
      <c r="L223" s="38">
        <f t="shared" si="50"/>
        <v>0</v>
      </c>
      <c r="M223" s="32"/>
      <c r="N223" s="92"/>
      <c r="O223" s="92"/>
      <c r="P223" s="92"/>
      <c r="Q223" s="92"/>
      <c r="R223" s="92"/>
      <c r="S223" s="92"/>
    </row>
    <row r="224" spans="1:19" s="39" customFormat="1" ht="38.25" x14ac:dyDescent="0.25">
      <c r="A224" s="8" t="s">
        <v>248</v>
      </c>
      <c r="B224" s="58" t="s">
        <v>256</v>
      </c>
      <c r="C224" s="61" t="s">
        <v>18</v>
      </c>
      <c r="D224" s="63">
        <f t="shared" si="46"/>
        <v>3</v>
      </c>
      <c r="E224" s="121">
        <v>0</v>
      </c>
      <c r="F224" s="37">
        <f t="shared" si="47"/>
        <v>0</v>
      </c>
      <c r="G224" s="8">
        <v>2</v>
      </c>
      <c r="H224" s="38">
        <f t="shared" si="48"/>
        <v>0</v>
      </c>
      <c r="I224" s="8">
        <v>0</v>
      </c>
      <c r="J224" s="38">
        <f t="shared" si="49"/>
        <v>0</v>
      </c>
      <c r="K224" s="8">
        <v>1</v>
      </c>
      <c r="L224" s="38">
        <f t="shared" si="50"/>
        <v>0</v>
      </c>
      <c r="M224" s="32"/>
      <c r="N224" s="92"/>
      <c r="O224" s="92"/>
      <c r="P224" s="92"/>
      <c r="Q224" s="92"/>
      <c r="R224" s="92"/>
      <c r="S224" s="92"/>
    </row>
    <row r="225" spans="1:19" s="39" customFormat="1" ht="25.5" x14ac:dyDescent="0.25">
      <c r="A225" s="8" t="s">
        <v>250</v>
      </c>
      <c r="B225" s="58" t="s">
        <v>258</v>
      </c>
      <c r="C225" s="61" t="s">
        <v>18</v>
      </c>
      <c r="D225" s="63">
        <f t="shared" si="46"/>
        <v>2</v>
      </c>
      <c r="E225" s="121">
        <v>0</v>
      </c>
      <c r="F225" s="37">
        <f t="shared" si="47"/>
        <v>0</v>
      </c>
      <c r="G225" s="8">
        <v>1</v>
      </c>
      <c r="H225" s="38">
        <f t="shared" si="48"/>
        <v>0</v>
      </c>
      <c r="I225" s="8">
        <v>0</v>
      </c>
      <c r="J225" s="38">
        <f t="shared" si="49"/>
        <v>0</v>
      </c>
      <c r="K225" s="8">
        <v>1</v>
      </c>
      <c r="L225" s="38">
        <f t="shared" si="50"/>
        <v>0</v>
      </c>
      <c r="M225" s="32"/>
      <c r="N225" s="92"/>
      <c r="O225" s="92"/>
      <c r="P225" s="92"/>
      <c r="Q225" s="92"/>
      <c r="R225" s="92"/>
      <c r="S225" s="92"/>
    </row>
    <row r="226" spans="1:19" s="39" customFormat="1" ht="25.5" x14ac:dyDescent="0.25">
      <c r="A226" s="8" t="s">
        <v>251</v>
      </c>
      <c r="B226" s="58" t="s">
        <v>260</v>
      </c>
      <c r="C226" s="61" t="s">
        <v>18</v>
      </c>
      <c r="D226" s="63">
        <f t="shared" si="46"/>
        <v>2</v>
      </c>
      <c r="E226" s="121">
        <v>0</v>
      </c>
      <c r="F226" s="37">
        <f t="shared" si="47"/>
        <v>0</v>
      </c>
      <c r="G226" s="8">
        <v>1</v>
      </c>
      <c r="H226" s="38">
        <f t="shared" si="48"/>
        <v>0</v>
      </c>
      <c r="I226" s="8">
        <v>0</v>
      </c>
      <c r="J226" s="38">
        <f t="shared" si="49"/>
        <v>0</v>
      </c>
      <c r="K226" s="8">
        <v>1</v>
      </c>
      <c r="L226" s="38">
        <f t="shared" si="50"/>
        <v>0</v>
      </c>
      <c r="M226" s="32"/>
      <c r="N226" s="92"/>
      <c r="O226" s="92"/>
      <c r="P226" s="92"/>
      <c r="Q226" s="92"/>
      <c r="R226" s="92"/>
      <c r="S226" s="92"/>
    </row>
    <row r="227" spans="1:19" s="39" customFormat="1" x14ac:dyDescent="0.25">
      <c r="A227" s="8" t="s">
        <v>253</v>
      </c>
      <c r="B227" s="58" t="s">
        <v>262</v>
      </c>
      <c r="C227" s="61" t="s">
        <v>18</v>
      </c>
      <c r="D227" s="63">
        <f t="shared" si="46"/>
        <v>2</v>
      </c>
      <c r="E227" s="121">
        <v>0</v>
      </c>
      <c r="F227" s="37">
        <f t="shared" si="47"/>
        <v>0</v>
      </c>
      <c r="G227" s="8">
        <v>1</v>
      </c>
      <c r="H227" s="38">
        <f t="shared" si="48"/>
        <v>0</v>
      </c>
      <c r="I227" s="8">
        <v>0</v>
      </c>
      <c r="J227" s="38">
        <f t="shared" si="49"/>
        <v>0</v>
      </c>
      <c r="K227" s="8">
        <v>1</v>
      </c>
      <c r="L227" s="38">
        <f t="shared" si="50"/>
        <v>0</v>
      </c>
      <c r="M227" s="32"/>
      <c r="N227" s="92"/>
      <c r="O227" s="92"/>
      <c r="P227" s="92"/>
      <c r="Q227" s="92"/>
      <c r="R227" s="92"/>
      <c r="S227" s="92"/>
    </row>
    <row r="228" spans="1:19" s="39" customFormat="1" x14ac:dyDescent="0.25">
      <c r="A228" s="8" t="s">
        <v>255</v>
      </c>
      <c r="B228" s="58" t="s">
        <v>264</v>
      </c>
      <c r="C228" s="61" t="s">
        <v>18</v>
      </c>
      <c r="D228" s="63">
        <f t="shared" si="46"/>
        <v>2</v>
      </c>
      <c r="E228" s="121">
        <v>0</v>
      </c>
      <c r="F228" s="37">
        <f t="shared" si="47"/>
        <v>0</v>
      </c>
      <c r="G228" s="8">
        <v>1</v>
      </c>
      <c r="H228" s="38">
        <f t="shared" si="48"/>
        <v>0</v>
      </c>
      <c r="I228" s="8">
        <v>0</v>
      </c>
      <c r="J228" s="38">
        <f t="shared" si="49"/>
        <v>0</v>
      </c>
      <c r="K228" s="8">
        <v>1</v>
      </c>
      <c r="L228" s="38">
        <f t="shared" si="50"/>
        <v>0</v>
      </c>
      <c r="M228" s="32"/>
      <c r="N228" s="92"/>
      <c r="O228" s="92"/>
      <c r="P228" s="92"/>
      <c r="Q228" s="92"/>
      <c r="R228" s="92"/>
      <c r="S228" s="92"/>
    </row>
    <row r="229" spans="1:19" s="39" customFormat="1" x14ac:dyDescent="0.25">
      <c r="A229" s="8" t="s">
        <v>257</v>
      </c>
      <c r="B229" s="58" t="s">
        <v>266</v>
      </c>
      <c r="C229" s="61" t="s">
        <v>19</v>
      </c>
      <c r="D229" s="63">
        <f t="shared" si="46"/>
        <v>240</v>
      </c>
      <c r="E229" s="121">
        <v>0</v>
      </c>
      <c r="F229" s="37">
        <f t="shared" si="47"/>
        <v>0</v>
      </c>
      <c r="G229" s="8">
        <v>120</v>
      </c>
      <c r="H229" s="38">
        <f t="shared" si="48"/>
        <v>0</v>
      </c>
      <c r="I229" s="8">
        <v>0</v>
      </c>
      <c r="J229" s="38">
        <f t="shared" si="49"/>
        <v>0</v>
      </c>
      <c r="K229" s="8">
        <v>120</v>
      </c>
      <c r="L229" s="38">
        <f t="shared" si="50"/>
        <v>0</v>
      </c>
      <c r="M229" s="32"/>
      <c r="N229" s="92"/>
      <c r="O229" s="92"/>
      <c r="P229" s="92"/>
      <c r="Q229" s="92"/>
      <c r="R229" s="92"/>
      <c r="S229" s="92"/>
    </row>
    <row r="230" spans="1:19" s="39" customFormat="1" x14ac:dyDescent="0.25">
      <c r="A230" s="8" t="s">
        <v>259</v>
      </c>
      <c r="B230" s="58" t="s">
        <v>267</v>
      </c>
      <c r="C230" s="61" t="s">
        <v>18</v>
      </c>
      <c r="D230" s="63">
        <f t="shared" si="46"/>
        <v>4</v>
      </c>
      <c r="E230" s="121">
        <v>0</v>
      </c>
      <c r="F230" s="37">
        <f t="shared" si="47"/>
        <v>0</v>
      </c>
      <c r="G230" s="8">
        <v>1</v>
      </c>
      <c r="H230" s="38">
        <f t="shared" si="48"/>
        <v>0</v>
      </c>
      <c r="I230" s="8">
        <v>0</v>
      </c>
      <c r="J230" s="38">
        <f t="shared" si="49"/>
        <v>0</v>
      </c>
      <c r="K230" s="8">
        <v>3</v>
      </c>
      <c r="L230" s="38">
        <f t="shared" si="50"/>
        <v>0</v>
      </c>
      <c r="M230" s="32"/>
      <c r="N230" s="92"/>
      <c r="O230" s="92"/>
      <c r="P230" s="92"/>
      <c r="Q230" s="92"/>
      <c r="R230" s="92"/>
      <c r="S230" s="92"/>
    </row>
    <row r="231" spans="1:19" s="39" customFormat="1" x14ac:dyDescent="0.25">
      <c r="A231" s="8" t="s">
        <v>261</v>
      </c>
      <c r="B231" s="58" t="s">
        <v>268</v>
      </c>
      <c r="C231" s="61" t="s">
        <v>19</v>
      </c>
      <c r="D231" s="63">
        <f t="shared" si="46"/>
        <v>50</v>
      </c>
      <c r="E231" s="121">
        <v>0</v>
      </c>
      <c r="F231" s="37">
        <f t="shared" si="47"/>
        <v>0</v>
      </c>
      <c r="G231" s="8">
        <v>30</v>
      </c>
      <c r="H231" s="38">
        <f t="shared" si="48"/>
        <v>0</v>
      </c>
      <c r="I231" s="8">
        <v>0</v>
      </c>
      <c r="J231" s="38">
        <f t="shared" si="49"/>
        <v>0</v>
      </c>
      <c r="K231" s="8">
        <v>20</v>
      </c>
      <c r="L231" s="38">
        <f t="shared" si="50"/>
        <v>0</v>
      </c>
      <c r="M231" s="32"/>
      <c r="N231" s="92"/>
      <c r="O231" s="92"/>
      <c r="P231" s="92"/>
      <c r="Q231" s="92"/>
      <c r="R231" s="92"/>
      <c r="S231" s="92"/>
    </row>
    <row r="232" spans="1:19" s="39" customFormat="1" x14ac:dyDescent="0.25">
      <c r="A232" s="8" t="s">
        <v>263</v>
      </c>
      <c r="B232" s="58" t="s">
        <v>454</v>
      </c>
      <c r="C232" s="61" t="s">
        <v>19</v>
      </c>
      <c r="D232" s="63">
        <f t="shared" si="46"/>
        <v>30</v>
      </c>
      <c r="E232" s="121">
        <v>0</v>
      </c>
      <c r="F232" s="37">
        <f t="shared" si="47"/>
        <v>0</v>
      </c>
      <c r="G232" s="8">
        <v>30</v>
      </c>
      <c r="H232" s="38">
        <f t="shared" si="48"/>
        <v>0</v>
      </c>
      <c r="I232" s="8">
        <v>0</v>
      </c>
      <c r="J232" s="38">
        <f t="shared" si="49"/>
        <v>0</v>
      </c>
      <c r="K232" s="8">
        <v>0</v>
      </c>
      <c r="L232" s="38">
        <f t="shared" si="50"/>
        <v>0</v>
      </c>
      <c r="M232" s="32"/>
      <c r="N232" s="92"/>
      <c r="O232" s="92"/>
      <c r="P232" s="92"/>
      <c r="Q232" s="92"/>
      <c r="R232" s="92"/>
      <c r="S232" s="92"/>
    </row>
    <row r="233" spans="1:19" s="39" customFormat="1" ht="25.5" x14ac:dyDescent="0.25">
      <c r="A233" s="8" t="s">
        <v>265</v>
      </c>
      <c r="B233" s="58" t="s">
        <v>269</v>
      </c>
      <c r="C233" s="61" t="s">
        <v>18</v>
      </c>
      <c r="D233" s="63">
        <f t="shared" si="46"/>
        <v>3</v>
      </c>
      <c r="E233" s="121">
        <v>0</v>
      </c>
      <c r="F233" s="37">
        <f t="shared" si="47"/>
        <v>0</v>
      </c>
      <c r="G233" s="8">
        <v>3</v>
      </c>
      <c r="H233" s="38">
        <f t="shared" si="48"/>
        <v>0</v>
      </c>
      <c r="I233" s="8">
        <v>0</v>
      </c>
      <c r="J233" s="38">
        <f t="shared" si="49"/>
        <v>0</v>
      </c>
      <c r="K233" s="8">
        <v>0</v>
      </c>
      <c r="L233" s="38">
        <f t="shared" si="50"/>
        <v>0</v>
      </c>
      <c r="M233" s="32"/>
      <c r="N233" s="92"/>
      <c r="O233" s="92"/>
      <c r="P233" s="92"/>
      <c r="Q233" s="92"/>
      <c r="R233" s="92"/>
      <c r="S233" s="92"/>
    </row>
    <row r="234" spans="1:19" s="39" customFormat="1" ht="7.5" customHeight="1" x14ac:dyDescent="0.25">
      <c r="A234" s="8"/>
      <c r="B234" s="34"/>
      <c r="C234" s="35"/>
      <c r="D234" s="63"/>
      <c r="E234" s="36"/>
      <c r="F234" s="37"/>
      <c r="G234" s="8"/>
      <c r="H234" s="38"/>
      <c r="I234" s="8"/>
      <c r="J234" s="38"/>
      <c r="K234" s="8"/>
      <c r="L234" s="38"/>
      <c r="M234" s="32"/>
      <c r="N234" s="92"/>
      <c r="O234" s="92"/>
      <c r="P234" s="92"/>
      <c r="Q234" s="92"/>
      <c r="R234" s="92"/>
      <c r="S234" s="92"/>
    </row>
    <row r="235" spans="1:19" s="39" customFormat="1" x14ac:dyDescent="0.25">
      <c r="A235" s="9" t="s">
        <v>271</v>
      </c>
      <c r="B235" s="48" t="s">
        <v>455</v>
      </c>
      <c r="C235" s="49"/>
      <c r="D235" s="89"/>
      <c r="E235" s="50"/>
      <c r="F235" s="51">
        <f>+SUM(F236:F251)</f>
        <v>0</v>
      </c>
      <c r="G235" s="9"/>
      <c r="H235" s="52">
        <f>+SUM(H236:H251)</f>
        <v>0</v>
      </c>
      <c r="I235" s="9"/>
      <c r="J235" s="52">
        <f>+SUM(J236:J251)</f>
        <v>0</v>
      </c>
      <c r="K235" s="9"/>
      <c r="L235" s="52">
        <f>+SUM(L236:L251)</f>
        <v>0</v>
      </c>
      <c r="M235" s="32"/>
      <c r="N235" s="92"/>
      <c r="O235" s="92"/>
      <c r="P235" s="92"/>
      <c r="Q235" s="92"/>
      <c r="R235" s="92"/>
      <c r="S235" s="92"/>
    </row>
    <row r="236" spans="1:19" s="39" customFormat="1" ht="29.25" customHeight="1" x14ac:dyDescent="0.25">
      <c r="A236" s="8" t="s">
        <v>272</v>
      </c>
      <c r="B236" s="58" t="s">
        <v>600</v>
      </c>
      <c r="C236" s="61" t="s">
        <v>18</v>
      </c>
      <c r="D236" s="63">
        <f t="shared" ref="D236:D251" si="51">+G236+I236+K236</f>
        <v>93</v>
      </c>
      <c r="E236" s="121">
        <v>0</v>
      </c>
      <c r="F236" s="37">
        <f t="shared" ref="F236:F251" si="52">+E236*D236</f>
        <v>0</v>
      </c>
      <c r="G236" s="8">
        <v>19</v>
      </c>
      <c r="H236" s="38">
        <f t="shared" ref="H236:H251" si="53">+G236*E236</f>
        <v>0</v>
      </c>
      <c r="I236" s="8">
        <v>37</v>
      </c>
      <c r="J236" s="38">
        <f t="shared" ref="J236:J251" si="54">+I236*E236</f>
        <v>0</v>
      </c>
      <c r="K236" s="8">
        <v>37</v>
      </c>
      <c r="L236" s="38">
        <f t="shared" ref="L236:L251" si="55">+K236*E236</f>
        <v>0</v>
      </c>
      <c r="M236" s="32"/>
      <c r="N236" s="92"/>
      <c r="O236" s="92"/>
      <c r="P236" s="92"/>
      <c r="Q236" s="92"/>
      <c r="R236" s="92"/>
      <c r="S236" s="92"/>
    </row>
    <row r="237" spans="1:19" s="39" customFormat="1" ht="19.5" customHeight="1" x14ac:dyDescent="0.25">
      <c r="A237" s="8" t="s">
        <v>273</v>
      </c>
      <c r="B237" s="58" t="s">
        <v>274</v>
      </c>
      <c r="C237" s="61" t="s">
        <v>18</v>
      </c>
      <c r="D237" s="63">
        <f t="shared" si="51"/>
        <v>108</v>
      </c>
      <c r="E237" s="121">
        <v>0</v>
      </c>
      <c r="F237" s="37">
        <f t="shared" si="52"/>
        <v>0</v>
      </c>
      <c r="G237" s="8">
        <v>34</v>
      </c>
      <c r="H237" s="38">
        <f t="shared" si="53"/>
        <v>0</v>
      </c>
      <c r="I237" s="8">
        <v>61</v>
      </c>
      <c r="J237" s="38">
        <f t="shared" si="54"/>
        <v>0</v>
      </c>
      <c r="K237" s="8">
        <v>13</v>
      </c>
      <c r="L237" s="38">
        <f t="shared" si="55"/>
        <v>0</v>
      </c>
      <c r="M237" s="32"/>
      <c r="N237" s="92"/>
      <c r="O237" s="92"/>
      <c r="P237" s="92"/>
      <c r="Q237" s="92"/>
      <c r="R237" s="92"/>
      <c r="S237" s="92"/>
    </row>
    <row r="238" spans="1:19" s="39" customFormat="1" ht="38.25" x14ac:dyDescent="0.25">
      <c r="A238" s="8" t="s">
        <v>275</v>
      </c>
      <c r="B238" s="58" t="s">
        <v>601</v>
      </c>
      <c r="C238" s="61" t="s">
        <v>18</v>
      </c>
      <c r="D238" s="63">
        <f t="shared" si="51"/>
        <v>24</v>
      </c>
      <c r="E238" s="121">
        <v>0</v>
      </c>
      <c r="F238" s="37">
        <f t="shared" si="52"/>
        <v>0</v>
      </c>
      <c r="G238" s="8">
        <v>24</v>
      </c>
      <c r="H238" s="38">
        <f t="shared" si="53"/>
        <v>0</v>
      </c>
      <c r="I238" s="8">
        <v>0</v>
      </c>
      <c r="J238" s="38">
        <f t="shared" si="54"/>
        <v>0</v>
      </c>
      <c r="K238" s="8">
        <v>0</v>
      </c>
      <c r="L238" s="38">
        <f t="shared" si="55"/>
        <v>0</v>
      </c>
      <c r="M238" s="32"/>
      <c r="N238" s="92"/>
      <c r="O238" s="92"/>
      <c r="P238" s="92"/>
      <c r="Q238" s="92"/>
      <c r="R238" s="92"/>
      <c r="S238" s="92"/>
    </row>
    <row r="239" spans="1:19" s="39" customFormat="1" ht="27" customHeight="1" x14ac:dyDescent="0.25">
      <c r="A239" s="8" t="s">
        <v>276</v>
      </c>
      <c r="B239" s="58" t="s">
        <v>602</v>
      </c>
      <c r="C239" s="61" t="s">
        <v>18</v>
      </c>
      <c r="D239" s="63">
        <f t="shared" si="51"/>
        <v>122</v>
      </c>
      <c r="E239" s="121">
        <v>0</v>
      </c>
      <c r="F239" s="37">
        <f t="shared" si="52"/>
        <v>0</v>
      </c>
      <c r="G239" s="8">
        <v>41</v>
      </c>
      <c r="H239" s="38">
        <f t="shared" si="53"/>
        <v>0</v>
      </c>
      <c r="I239" s="8">
        <v>8</v>
      </c>
      <c r="J239" s="38">
        <f t="shared" si="54"/>
        <v>0</v>
      </c>
      <c r="K239" s="8">
        <v>73</v>
      </c>
      <c r="L239" s="38">
        <f t="shared" si="55"/>
        <v>0</v>
      </c>
      <c r="M239" s="32"/>
      <c r="N239" s="92"/>
      <c r="O239" s="92"/>
      <c r="P239" s="92"/>
      <c r="Q239" s="92"/>
      <c r="R239" s="92"/>
      <c r="S239" s="92"/>
    </row>
    <row r="240" spans="1:19" s="39" customFormat="1" x14ac:dyDescent="0.25">
      <c r="A240" s="8" t="s">
        <v>277</v>
      </c>
      <c r="B240" s="58" t="s">
        <v>578</v>
      </c>
      <c r="C240" s="61" t="s">
        <v>18</v>
      </c>
      <c r="D240" s="63">
        <f t="shared" si="51"/>
        <v>17</v>
      </c>
      <c r="E240" s="122">
        <v>0</v>
      </c>
      <c r="F240" s="37">
        <f t="shared" si="52"/>
        <v>0</v>
      </c>
      <c r="G240" s="8">
        <v>13</v>
      </c>
      <c r="H240" s="38">
        <f t="shared" si="53"/>
        <v>0</v>
      </c>
      <c r="I240" s="8">
        <v>1</v>
      </c>
      <c r="J240" s="38">
        <f t="shared" si="54"/>
        <v>0</v>
      </c>
      <c r="K240" s="8">
        <v>3</v>
      </c>
      <c r="L240" s="38">
        <f t="shared" si="55"/>
        <v>0</v>
      </c>
      <c r="M240" s="32"/>
      <c r="N240" s="92"/>
      <c r="O240" s="92"/>
      <c r="P240" s="92"/>
      <c r="Q240" s="92"/>
      <c r="R240" s="92"/>
      <c r="S240" s="92"/>
    </row>
    <row r="241" spans="1:19" s="39" customFormat="1" ht="26.25" customHeight="1" x14ac:dyDescent="0.25">
      <c r="A241" s="8" t="s">
        <v>278</v>
      </c>
      <c r="B241" s="58" t="s">
        <v>603</v>
      </c>
      <c r="C241" s="61" t="s">
        <v>18</v>
      </c>
      <c r="D241" s="63">
        <f t="shared" si="51"/>
        <v>2</v>
      </c>
      <c r="E241" s="121">
        <v>0</v>
      </c>
      <c r="F241" s="37">
        <f t="shared" si="52"/>
        <v>0</v>
      </c>
      <c r="G241" s="8">
        <v>0</v>
      </c>
      <c r="H241" s="38">
        <f t="shared" si="53"/>
        <v>0</v>
      </c>
      <c r="I241" s="8">
        <v>0</v>
      </c>
      <c r="J241" s="38">
        <f t="shared" si="54"/>
        <v>0</v>
      </c>
      <c r="K241" s="8">
        <v>2</v>
      </c>
      <c r="L241" s="38">
        <f t="shared" si="55"/>
        <v>0</v>
      </c>
      <c r="M241" s="32"/>
      <c r="N241" s="92"/>
      <c r="O241" s="92"/>
      <c r="P241" s="92"/>
      <c r="Q241" s="92"/>
      <c r="R241" s="92"/>
      <c r="S241" s="92"/>
    </row>
    <row r="242" spans="1:19" s="39" customFormat="1" x14ac:dyDescent="0.25">
      <c r="A242" s="8" t="s">
        <v>279</v>
      </c>
      <c r="B242" s="58" t="s">
        <v>282</v>
      </c>
      <c r="C242" s="61" t="s">
        <v>18</v>
      </c>
      <c r="D242" s="63">
        <f t="shared" si="51"/>
        <v>34</v>
      </c>
      <c r="E242" s="121">
        <v>0</v>
      </c>
      <c r="F242" s="37">
        <f t="shared" si="52"/>
        <v>0</v>
      </c>
      <c r="G242" s="8">
        <v>8</v>
      </c>
      <c r="H242" s="38">
        <f t="shared" si="53"/>
        <v>0</v>
      </c>
      <c r="I242" s="8">
        <v>15</v>
      </c>
      <c r="J242" s="38">
        <f t="shared" si="54"/>
        <v>0</v>
      </c>
      <c r="K242" s="8">
        <v>11</v>
      </c>
      <c r="L242" s="38">
        <f t="shared" si="55"/>
        <v>0</v>
      </c>
      <c r="M242" s="32"/>
      <c r="N242" s="92"/>
      <c r="O242" s="92"/>
      <c r="P242" s="92"/>
      <c r="Q242" s="92"/>
      <c r="R242" s="92"/>
      <c r="S242" s="92"/>
    </row>
    <row r="243" spans="1:19" s="39" customFormat="1" x14ac:dyDescent="0.25">
      <c r="A243" s="8" t="s">
        <v>280</v>
      </c>
      <c r="B243" s="58" t="s">
        <v>284</v>
      </c>
      <c r="C243" s="61" t="s">
        <v>18</v>
      </c>
      <c r="D243" s="63">
        <f t="shared" si="51"/>
        <v>9</v>
      </c>
      <c r="E243" s="121">
        <v>0</v>
      </c>
      <c r="F243" s="37">
        <f t="shared" si="52"/>
        <v>0</v>
      </c>
      <c r="G243" s="8">
        <v>4</v>
      </c>
      <c r="H243" s="38">
        <f t="shared" si="53"/>
        <v>0</v>
      </c>
      <c r="I243" s="8">
        <v>3</v>
      </c>
      <c r="J243" s="38">
        <f t="shared" si="54"/>
        <v>0</v>
      </c>
      <c r="K243" s="8">
        <v>2</v>
      </c>
      <c r="L243" s="38">
        <f t="shared" si="55"/>
        <v>0</v>
      </c>
      <c r="M243" s="32"/>
      <c r="N243" s="92"/>
      <c r="O243" s="92"/>
      <c r="P243" s="92"/>
      <c r="Q243" s="92"/>
      <c r="R243" s="92"/>
      <c r="S243" s="92"/>
    </row>
    <row r="244" spans="1:19" s="39" customFormat="1" x14ac:dyDescent="0.25">
      <c r="A244" s="8" t="s">
        <v>281</v>
      </c>
      <c r="B244" s="58" t="s">
        <v>286</v>
      </c>
      <c r="C244" s="61" t="s">
        <v>18</v>
      </c>
      <c r="D244" s="63">
        <f t="shared" si="51"/>
        <v>1</v>
      </c>
      <c r="E244" s="121">
        <v>0</v>
      </c>
      <c r="F244" s="37">
        <f t="shared" si="52"/>
        <v>0</v>
      </c>
      <c r="G244" s="8">
        <v>0</v>
      </c>
      <c r="H244" s="38">
        <f t="shared" si="53"/>
        <v>0</v>
      </c>
      <c r="I244" s="8">
        <v>0</v>
      </c>
      <c r="J244" s="38">
        <f t="shared" si="54"/>
        <v>0</v>
      </c>
      <c r="K244" s="8">
        <v>1</v>
      </c>
      <c r="L244" s="38">
        <f t="shared" si="55"/>
        <v>0</v>
      </c>
      <c r="M244" s="32"/>
      <c r="N244" s="92"/>
      <c r="O244" s="92"/>
      <c r="P244" s="92"/>
      <c r="Q244" s="92"/>
      <c r="R244" s="92"/>
      <c r="S244" s="92"/>
    </row>
    <row r="245" spans="1:19" s="39" customFormat="1" x14ac:dyDescent="0.25">
      <c r="A245" s="8" t="s">
        <v>283</v>
      </c>
      <c r="B245" s="58" t="s">
        <v>483</v>
      </c>
      <c r="C245" s="61" t="s">
        <v>18</v>
      </c>
      <c r="D245" s="63">
        <f t="shared" si="51"/>
        <v>12</v>
      </c>
      <c r="E245" s="121">
        <v>0</v>
      </c>
      <c r="F245" s="37">
        <f t="shared" si="52"/>
        <v>0</v>
      </c>
      <c r="G245" s="8">
        <v>0</v>
      </c>
      <c r="H245" s="38">
        <f t="shared" si="53"/>
        <v>0</v>
      </c>
      <c r="I245" s="8">
        <v>0</v>
      </c>
      <c r="J245" s="38">
        <f t="shared" si="54"/>
        <v>0</v>
      </c>
      <c r="K245" s="8">
        <v>12</v>
      </c>
      <c r="L245" s="38">
        <f t="shared" si="55"/>
        <v>0</v>
      </c>
      <c r="M245" s="32"/>
      <c r="N245" s="92"/>
      <c r="O245" s="92"/>
      <c r="P245" s="92"/>
      <c r="Q245" s="92"/>
      <c r="R245" s="92"/>
      <c r="S245" s="92"/>
    </row>
    <row r="246" spans="1:19" s="39" customFormat="1" x14ac:dyDescent="0.25">
      <c r="A246" s="8" t="s">
        <v>285</v>
      </c>
      <c r="B246" s="58" t="s">
        <v>289</v>
      </c>
      <c r="C246" s="61" t="s">
        <v>18</v>
      </c>
      <c r="D246" s="63">
        <f t="shared" si="51"/>
        <v>98</v>
      </c>
      <c r="E246" s="121">
        <v>0</v>
      </c>
      <c r="F246" s="37">
        <f t="shared" si="52"/>
        <v>0</v>
      </c>
      <c r="G246" s="8">
        <v>40</v>
      </c>
      <c r="H246" s="38">
        <f t="shared" si="53"/>
        <v>0</v>
      </c>
      <c r="I246" s="8">
        <v>31</v>
      </c>
      <c r="J246" s="38">
        <f t="shared" si="54"/>
        <v>0</v>
      </c>
      <c r="K246" s="8">
        <v>27</v>
      </c>
      <c r="L246" s="38">
        <f t="shared" si="55"/>
        <v>0</v>
      </c>
      <c r="M246" s="32"/>
      <c r="N246" s="92"/>
      <c r="O246" s="92"/>
      <c r="P246" s="92"/>
      <c r="Q246" s="92"/>
      <c r="R246" s="92"/>
      <c r="S246" s="92"/>
    </row>
    <row r="247" spans="1:19" s="39" customFormat="1" x14ac:dyDescent="0.25">
      <c r="A247" s="8" t="s">
        <v>287</v>
      </c>
      <c r="B247" s="58" t="s">
        <v>291</v>
      </c>
      <c r="C247" s="61" t="s">
        <v>18</v>
      </c>
      <c r="D247" s="63">
        <f t="shared" si="51"/>
        <v>1</v>
      </c>
      <c r="E247" s="121">
        <v>0</v>
      </c>
      <c r="F247" s="37">
        <f t="shared" si="52"/>
        <v>0</v>
      </c>
      <c r="G247" s="8">
        <v>0</v>
      </c>
      <c r="H247" s="38">
        <f t="shared" si="53"/>
        <v>0</v>
      </c>
      <c r="I247" s="8">
        <v>0</v>
      </c>
      <c r="J247" s="38">
        <f t="shared" si="54"/>
        <v>0</v>
      </c>
      <c r="K247" s="8">
        <v>1</v>
      </c>
      <c r="L247" s="38">
        <f t="shared" si="55"/>
        <v>0</v>
      </c>
      <c r="M247" s="32"/>
      <c r="N247" s="92"/>
      <c r="O247" s="92"/>
      <c r="P247" s="92"/>
      <c r="Q247" s="92"/>
      <c r="R247" s="92"/>
      <c r="S247" s="92"/>
    </row>
    <row r="248" spans="1:19" s="39" customFormat="1" x14ac:dyDescent="0.25">
      <c r="A248" s="8" t="s">
        <v>288</v>
      </c>
      <c r="B248" s="58" t="s">
        <v>293</v>
      </c>
      <c r="C248" s="61" t="s">
        <v>18</v>
      </c>
      <c r="D248" s="63">
        <f t="shared" si="51"/>
        <v>6</v>
      </c>
      <c r="E248" s="121">
        <v>0</v>
      </c>
      <c r="F248" s="37">
        <f t="shared" si="52"/>
        <v>0</v>
      </c>
      <c r="G248" s="8">
        <v>6</v>
      </c>
      <c r="H248" s="38">
        <f t="shared" si="53"/>
        <v>0</v>
      </c>
      <c r="I248" s="8">
        <v>0</v>
      </c>
      <c r="J248" s="38">
        <f t="shared" si="54"/>
        <v>0</v>
      </c>
      <c r="K248" s="8">
        <v>0</v>
      </c>
      <c r="L248" s="38">
        <f t="shared" si="55"/>
        <v>0</v>
      </c>
      <c r="M248" s="32"/>
      <c r="N248" s="92"/>
      <c r="O248" s="92"/>
      <c r="P248" s="92"/>
      <c r="Q248" s="92"/>
      <c r="R248" s="92"/>
      <c r="S248" s="92"/>
    </row>
    <row r="249" spans="1:19" s="39" customFormat="1" x14ac:dyDescent="0.25">
      <c r="A249" s="8" t="s">
        <v>290</v>
      </c>
      <c r="B249" s="58" t="s">
        <v>295</v>
      </c>
      <c r="C249" s="61" t="s">
        <v>18</v>
      </c>
      <c r="D249" s="63">
        <f t="shared" si="51"/>
        <v>22</v>
      </c>
      <c r="E249" s="121">
        <v>0</v>
      </c>
      <c r="F249" s="37">
        <f t="shared" si="52"/>
        <v>0</v>
      </c>
      <c r="G249" s="8">
        <v>9</v>
      </c>
      <c r="H249" s="38">
        <f t="shared" si="53"/>
        <v>0</v>
      </c>
      <c r="I249" s="8">
        <v>6</v>
      </c>
      <c r="J249" s="38">
        <f t="shared" si="54"/>
        <v>0</v>
      </c>
      <c r="K249" s="8">
        <v>7</v>
      </c>
      <c r="L249" s="38">
        <f t="shared" si="55"/>
        <v>0</v>
      </c>
      <c r="M249" s="32"/>
      <c r="N249" s="92"/>
      <c r="O249" s="92"/>
      <c r="P249" s="92"/>
      <c r="Q249" s="92"/>
      <c r="R249" s="92"/>
      <c r="S249" s="92"/>
    </row>
    <row r="250" spans="1:19" s="39" customFormat="1" x14ac:dyDescent="0.25">
      <c r="A250" s="8" t="s">
        <v>292</v>
      </c>
      <c r="B250" s="58" t="s">
        <v>484</v>
      </c>
      <c r="C250" s="61" t="s">
        <v>18</v>
      </c>
      <c r="D250" s="63">
        <f t="shared" si="51"/>
        <v>366</v>
      </c>
      <c r="E250" s="121">
        <v>0</v>
      </c>
      <c r="F250" s="37">
        <f t="shared" si="52"/>
        <v>0</v>
      </c>
      <c r="G250" s="8">
        <v>114</v>
      </c>
      <c r="H250" s="38">
        <f t="shared" si="53"/>
        <v>0</v>
      </c>
      <c r="I250" s="8">
        <v>78</v>
      </c>
      <c r="J250" s="38">
        <f t="shared" si="54"/>
        <v>0</v>
      </c>
      <c r="K250" s="8">
        <v>174</v>
      </c>
      <c r="L250" s="38">
        <f t="shared" si="55"/>
        <v>0</v>
      </c>
      <c r="M250" s="32"/>
      <c r="N250" s="92"/>
      <c r="O250" s="92"/>
      <c r="P250" s="92"/>
      <c r="Q250" s="92"/>
      <c r="R250" s="92"/>
      <c r="S250" s="92"/>
    </row>
    <row r="251" spans="1:19" s="39" customFormat="1" ht="25.5" x14ac:dyDescent="0.25">
      <c r="A251" s="8" t="s">
        <v>294</v>
      </c>
      <c r="B251" s="58" t="s">
        <v>296</v>
      </c>
      <c r="C251" s="61" t="s">
        <v>18</v>
      </c>
      <c r="D251" s="63">
        <f t="shared" si="51"/>
        <v>43</v>
      </c>
      <c r="E251" s="121">
        <v>0</v>
      </c>
      <c r="F251" s="37">
        <f t="shared" si="52"/>
        <v>0</v>
      </c>
      <c r="G251" s="8">
        <v>12</v>
      </c>
      <c r="H251" s="38">
        <f t="shared" si="53"/>
        <v>0</v>
      </c>
      <c r="I251" s="8">
        <v>18</v>
      </c>
      <c r="J251" s="38">
        <f t="shared" si="54"/>
        <v>0</v>
      </c>
      <c r="K251" s="8">
        <v>13</v>
      </c>
      <c r="L251" s="38">
        <f t="shared" si="55"/>
        <v>0</v>
      </c>
      <c r="M251" s="32"/>
      <c r="N251" s="92"/>
      <c r="O251" s="92"/>
      <c r="P251" s="92"/>
      <c r="Q251" s="92"/>
      <c r="R251" s="92"/>
      <c r="S251" s="92"/>
    </row>
    <row r="252" spans="1:19" s="39" customFormat="1" ht="9.75" customHeight="1" x14ac:dyDescent="0.25">
      <c r="A252" s="8"/>
      <c r="B252" s="34"/>
      <c r="C252" s="35"/>
      <c r="D252" s="63"/>
      <c r="E252" s="36"/>
      <c r="F252" s="37"/>
      <c r="G252" s="8"/>
      <c r="H252" s="38"/>
      <c r="I252" s="8"/>
      <c r="J252" s="38"/>
      <c r="K252" s="8"/>
      <c r="L252" s="38"/>
      <c r="M252" s="32"/>
      <c r="N252" s="92"/>
      <c r="O252" s="92"/>
      <c r="P252" s="92"/>
      <c r="Q252" s="92"/>
      <c r="R252" s="92"/>
      <c r="S252" s="92"/>
    </row>
    <row r="253" spans="1:19" s="39" customFormat="1" x14ac:dyDescent="0.25">
      <c r="A253" s="9" t="s">
        <v>297</v>
      </c>
      <c r="B253" s="48" t="s">
        <v>298</v>
      </c>
      <c r="C253" s="49"/>
      <c r="D253" s="89"/>
      <c r="E253" s="50"/>
      <c r="F253" s="51">
        <f>+SUM(F254:F269)</f>
        <v>0</v>
      </c>
      <c r="G253" s="9"/>
      <c r="H253" s="52">
        <f>+SUM(H254:H269)</f>
        <v>0</v>
      </c>
      <c r="I253" s="9"/>
      <c r="J253" s="52">
        <f>+SUM(J254:J269)</f>
        <v>0</v>
      </c>
      <c r="K253" s="9"/>
      <c r="L253" s="52">
        <f>+SUM(L254:L269)</f>
        <v>0</v>
      </c>
      <c r="M253" s="32"/>
      <c r="N253" s="92"/>
      <c r="O253" s="92"/>
      <c r="P253" s="92"/>
      <c r="Q253" s="92"/>
      <c r="R253" s="92"/>
      <c r="S253" s="92"/>
    </row>
    <row r="254" spans="1:19" s="39" customFormat="1" ht="21.75" customHeight="1" x14ac:dyDescent="0.25">
      <c r="A254" s="8" t="s">
        <v>299</v>
      </c>
      <c r="B254" s="34" t="s">
        <v>300</v>
      </c>
      <c r="C254" s="35" t="s">
        <v>18</v>
      </c>
      <c r="D254" s="63">
        <f t="shared" ref="D254:D269" si="56">+G254+I254+K254</f>
        <v>100</v>
      </c>
      <c r="E254" s="121">
        <v>0</v>
      </c>
      <c r="F254" s="37">
        <f t="shared" ref="F254:F269" si="57">+E254*D254</f>
        <v>0</v>
      </c>
      <c r="G254" s="8">
        <v>33</v>
      </c>
      <c r="H254" s="38">
        <f t="shared" ref="H254:H269" si="58">+G254*E254</f>
        <v>0</v>
      </c>
      <c r="I254" s="8">
        <v>26</v>
      </c>
      <c r="J254" s="38">
        <f t="shared" ref="J254:J269" si="59">+I254*E254</f>
        <v>0</v>
      </c>
      <c r="K254" s="8">
        <v>41</v>
      </c>
      <c r="L254" s="38">
        <f t="shared" ref="L254:L269" si="60">+K254*E254</f>
        <v>0</v>
      </c>
      <c r="M254" s="32"/>
      <c r="N254" s="92"/>
      <c r="O254" s="92"/>
      <c r="P254" s="92"/>
      <c r="Q254" s="92"/>
      <c r="R254" s="92"/>
      <c r="S254" s="92"/>
    </row>
    <row r="255" spans="1:19" s="39" customFormat="1" x14ac:dyDescent="0.25">
      <c r="A255" s="8" t="s">
        <v>301</v>
      </c>
      <c r="B255" s="34" t="s">
        <v>604</v>
      </c>
      <c r="C255" s="35" t="s">
        <v>18</v>
      </c>
      <c r="D255" s="63">
        <f t="shared" si="56"/>
        <v>100</v>
      </c>
      <c r="E255" s="121">
        <v>0</v>
      </c>
      <c r="F255" s="37">
        <f t="shared" si="57"/>
        <v>0</v>
      </c>
      <c r="G255" s="8">
        <v>33</v>
      </c>
      <c r="H255" s="38">
        <f t="shared" si="58"/>
        <v>0</v>
      </c>
      <c r="I255" s="8">
        <v>26</v>
      </c>
      <c r="J255" s="38">
        <f t="shared" si="59"/>
        <v>0</v>
      </c>
      <c r="K255" s="8">
        <v>41</v>
      </c>
      <c r="L255" s="38">
        <f t="shared" si="60"/>
        <v>0</v>
      </c>
      <c r="M255" s="32"/>
      <c r="N255" s="92"/>
      <c r="O255" s="92"/>
      <c r="P255" s="92"/>
      <c r="Q255" s="92"/>
      <c r="R255" s="92"/>
      <c r="S255" s="92"/>
    </row>
    <row r="256" spans="1:19" s="39" customFormat="1" x14ac:dyDescent="0.25">
      <c r="A256" s="8" t="s">
        <v>302</v>
      </c>
      <c r="B256" s="34" t="s">
        <v>605</v>
      </c>
      <c r="C256" s="35" t="s">
        <v>18</v>
      </c>
      <c r="D256" s="63">
        <f t="shared" si="56"/>
        <v>100</v>
      </c>
      <c r="E256" s="121">
        <v>0</v>
      </c>
      <c r="F256" s="37">
        <f t="shared" si="57"/>
        <v>0</v>
      </c>
      <c r="G256" s="8">
        <v>33</v>
      </c>
      <c r="H256" s="38">
        <f t="shared" si="58"/>
        <v>0</v>
      </c>
      <c r="I256" s="8">
        <v>26</v>
      </c>
      <c r="J256" s="38">
        <f t="shared" si="59"/>
        <v>0</v>
      </c>
      <c r="K256" s="8">
        <v>41</v>
      </c>
      <c r="L256" s="38">
        <f t="shared" si="60"/>
        <v>0</v>
      </c>
      <c r="M256" s="32"/>
      <c r="N256" s="92"/>
      <c r="O256" s="92"/>
      <c r="P256" s="92"/>
      <c r="Q256" s="92"/>
      <c r="R256" s="92"/>
      <c r="S256" s="92"/>
    </row>
    <row r="257" spans="1:19" s="39" customFormat="1" x14ac:dyDescent="0.25">
      <c r="A257" s="8" t="s">
        <v>303</v>
      </c>
      <c r="B257" s="34" t="s">
        <v>606</v>
      </c>
      <c r="C257" s="35" t="s">
        <v>19</v>
      </c>
      <c r="D257" s="63">
        <f t="shared" si="56"/>
        <v>6327</v>
      </c>
      <c r="E257" s="121">
        <v>0</v>
      </c>
      <c r="F257" s="37">
        <f t="shared" si="57"/>
        <v>0</v>
      </c>
      <c r="G257" s="8">
        <v>1246.5</v>
      </c>
      <c r="H257" s="38">
        <f t="shared" si="58"/>
        <v>0</v>
      </c>
      <c r="I257" s="8">
        <v>1815</v>
      </c>
      <c r="J257" s="38">
        <f t="shared" si="59"/>
        <v>0</v>
      </c>
      <c r="K257" s="8">
        <v>3265.5</v>
      </c>
      <c r="L257" s="38">
        <f t="shared" si="60"/>
        <v>0</v>
      </c>
      <c r="M257" s="32"/>
      <c r="N257" s="92"/>
      <c r="O257" s="92"/>
      <c r="P257" s="92"/>
      <c r="Q257" s="92"/>
      <c r="R257" s="92"/>
      <c r="S257" s="92"/>
    </row>
    <row r="258" spans="1:19" s="39" customFormat="1" x14ac:dyDescent="0.25">
      <c r="A258" s="8" t="s">
        <v>304</v>
      </c>
      <c r="B258" s="34" t="s">
        <v>607</v>
      </c>
      <c r="C258" s="35" t="s">
        <v>18</v>
      </c>
      <c r="D258" s="63">
        <f t="shared" si="56"/>
        <v>6</v>
      </c>
      <c r="E258" s="121">
        <v>0</v>
      </c>
      <c r="F258" s="37">
        <f t="shared" si="57"/>
        <v>0</v>
      </c>
      <c r="G258" s="8">
        <v>2</v>
      </c>
      <c r="H258" s="38">
        <f t="shared" si="58"/>
        <v>0</v>
      </c>
      <c r="I258" s="8">
        <v>2</v>
      </c>
      <c r="J258" s="38">
        <f t="shared" si="59"/>
        <v>0</v>
      </c>
      <c r="K258" s="8">
        <v>2</v>
      </c>
      <c r="L258" s="38">
        <f t="shared" si="60"/>
        <v>0</v>
      </c>
      <c r="M258" s="32"/>
      <c r="N258" s="92"/>
      <c r="O258" s="92"/>
      <c r="P258" s="92"/>
      <c r="Q258" s="92"/>
      <c r="R258" s="92"/>
      <c r="S258" s="92"/>
    </row>
    <row r="259" spans="1:19" s="39" customFormat="1" ht="38.25" x14ac:dyDescent="0.25">
      <c r="A259" s="8" t="s">
        <v>305</v>
      </c>
      <c r="B259" s="34" t="s">
        <v>608</v>
      </c>
      <c r="C259" s="35" t="s">
        <v>18</v>
      </c>
      <c r="D259" s="63">
        <f t="shared" si="56"/>
        <v>5</v>
      </c>
      <c r="E259" s="121">
        <v>0</v>
      </c>
      <c r="F259" s="37">
        <f t="shared" si="57"/>
        <v>0</v>
      </c>
      <c r="G259" s="8">
        <v>2</v>
      </c>
      <c r="H259" s="38">
        <f t="shared" si="58"/>
        <v>0</v>
      </c>
      <c r="I259" s="8">
        <v>1</v>
      </c>
      <c r="J259" s="38">
        <f t="shared" si="59"/>
        <v>0</v>
      </c>
      <c r="K259" s="8">
        <v>2</v>
      </c>
      <c r="L259" s="38">
        <f t="shared" si="60"/>
        <v>0</v>
      </c>
      <c r="M259" s="32"/>
      <c r="N259" s="92"/>
      <c r="O259" s="92"/>
      <c r="P259" s="92"/>
      <c r="Q259" s="92"/>
      <c r="R259" s="92"/>
      <c r="S259" s="92"/>
    </row>
    <row r="260" spans="1:19" s="39" customFormat="1" x14ac:dyDescent="0.25">
      <c r="A260" s="8" t="s">
        <v>306</v>
      </c>
      <c r="B260" s="34" t="s">
        <v>307</v>
      </c>
      <c r="C260" s="35" t="s">
        <v>19</v>
      </c>
      <c r="D260" s="63">
        <f t="shared" si="56"/>
        <v>225</v>
      </c>
      <c r="E260" s="121">
        <v>0</v>
      </c>
      <c r="F260" s="37">
        <f t="shared" si="57"/>
        <v>0</v>
      </c>
      <c r="G260" s="8">
        <v>50</v>
      </c>
      <c r="H260" s="38">
        <f t="shared" si="58"/>
        <v>0</v>
      </c>
      <c r="I260" s="8">
        <v>85</v>
      </c>
      <c r="J260" s="38">
        <f t="shared" si="59"/>
        <v>0</v>
      </c>
      <c r="K260" s="8">
        <v>90</v>
      </c>
      <c r="L260" s="38">
        <f t="shared" si="60"/>
        <v>0</v>
      </c>
      <c r="M260" s="32"/>
      <c r="N260" s="92"/>
      <c r="O260" s="92"/>
      <c r="P260" s="92"/>
      <c r="Q260" s="92"/>
      <c r="R260" s="92"/>
      <c r="S260" s="92"/>
    </row>
    <row r="261" spans="1:19" s="39" customFormat="1" x14ac:dyDescent="0.25">
      <c r="A261" s="8" t="s">
        <v>308</v>
      </c>
      <c r="B261" s="34" t="s">
        <v>309</v>
      </c>
      <c r="C261" s="35" t="s">
        <v>19</v>
      </c>
      <c r="D261" s="63">
        <f t="shared" si="56"/>
        <v>252</v>
      </c>
      <c r="E261" s="121">
        <v>0</v>
      </c>
      <c r="F261" s="37">
        <f t="shared" si="57"/>
        <v>0</v>
      </c>
      <c r="G261" s="8">
        <v>65</v>
      </c>
      <c r="H261" s="38">
        <f t="shared" si="58"/>
        <v>0</v>
      </c>
      <c r="I261" s="8">
        <v>60</v>
      </c>
      <c r="J261" s="38">
        <f t="shared" si="59"/>
        <v>0</v>
      </c>
      <c r="K261" s="8">
        <v>127</v>
      </c>
      <c r="L261" s="38">
        <f t="shared" si="60"/>
        <v>0</v>
      </c>
      <c r="M261" s="32"/>
      <c r="N261" s="92"/>
      <c r="O261" s="92"/>
      <c r="P261" s="92"/>
      <c r="Q261" s="92"/>
      <c r="R261" s="92"/>
      <c r="S261" s="92"/>
    </row>
    <row r="262" spans="1:19" s="39" customFormat="1" x14ac:dyDescent="0.25">
      <c r="A262" s="8" t="s">
        <v>310</v>
      </c>
      <c r="B262" s="34" t="s">
        <v>311</v>
      </c>
      <c r="C262" s="35" t="s">
        <v>19</v>
      </c>
      <c r="D262" s="63">
        <f t="shared" si="56"/>
        <v>100</v>
      </c>
      <c r="E262" s="121">
        <v>0</v>
      </c>
      <c r="F262" s="37">
        <f t="shared" si="57"/>
        <v>0</v>
      </c>
      <c r="G262" s="8">
        <v>25</v>
      </c>
      <c r="H262" s="38">
        <f t="shared" si="58"/>
        <v>0</v>
      </c>
      <c r="I262" s="8">
        <v>20</v>
      </c>
      <c r="J262" s="38">
        <f t="shared" si="59"/>
        <v>0</v>
      </c>
      <c r="K262" s="8">
        <v>55</v>
      </c>
      <c r="L262" s="38">
        <f t="shared" si="60"/>
        <v>0</v>
      </c>
      <c r="M262" s="32"/>
      <c r="N262" s="92"/>
      <c r="O262" s="92"/>
      <c r="P262" s="92"/>
      <c r="Q262" s="92"/>
      <c r="R262" s="92"/>
      <c r="S262" s="92"/>
    </row>
    <row r="263" spans="1:19" s="39" customFormat="1" x14ac:dyDescent="0.25">
      <c r="A263" s="8" t="s">
        <v>312</v>
      </c>
      <c r="B263" s="34" t="s">
        <v>313</v>
      </c>
      <c r="C263" s="35" t="s">
        <v>18</v>
      </c>
      <c r="D263" s="63">
        <f t="shared" si="56"/>
        <v>6</v>
      </c>
      <c r="E263" s="121">
        <v>0</v>
      </c>
      <c r="F263" s="37">
        <f t="shared" si="57"/>
        <v>0</v>
      </c>
      <c r="G263" s="8">
        <v>2</v>
      </c>
      <c r="H263" s="38">
        <f t="shared" si="58"/>
        <v>0</v>
      </c>
      <c r="I263" s="8">
        <v>2</v>
      </c>
      <c r="J263" s="38">
        <f t="shared" si="59"/>
        <v>0</v>
      </c>
      <c r="K263" s="8">
        <v>2</v>
      </c>
      <c r="L263" s="38">
        <f t="shared" si="60"/>
        <v>0</v>
      </c>
      <c r="M263" s="32"/>
      <c r="N263" s="92"/>
      <c r="O263" s="92"/>
      <c r="P263" s="92"/>
      <c r="Q263" s="92"/>
      <c r="R263" s="92"/>
      <c r="S263" s="92"/>
    </row>
    <row r="264" spans="1:19" s="39" customFormat="1" x14ac:dyDescent="0.25">
      <c r="A264" s="8" t="s">
        <v>314</v>
      </c>
      <c r="B264" s="34" t="s">
        <v>609</v>
      </c>
      <c r="C264" s="35" t="s">
        <v>18</v>
      </c>
      <c r="D264" s="63">
        <f t="shared" si="56"/>
        <v>3</v>
      </c>
      <c r="E264" s="121">
        <v>0</v>
      </c>
      <c r="F264" s="37">
        <f t="shared" si="57"/>
        <v>0</v>
      </c>
      <c r="G264" s="8">
        <v>1</v>
      </c>
      <c r="H264" s="38">
        <f t="shared" si="58"/>
        <v>0</v>
      </c>
      <c r="I264" s="8">
        <v>1</v>
      </c>
      <c r="J264" s="38">
        <f t="shared" si="59"/>
        <v>0</v>
      </c>
      <c r="K264" s="8">
        <v>1</v>
      </c>
      <c r="L264" s="38">
        <f t="shared" si="60"/>
        <v>0</v>
      </c>
      <c r="M264" s="32"/>
      <c r="N264" s="92"/>
      <c r="O264" s="92"/>
      <c r="P264" s="92"/>
      <c r="Q264" s="92"/>
      <c r="R264" s="92"/>
      <c r="S264" s="92"/>
    </row>
    <row r="265" spans="1:19" s="39" customFormat="1" x14ac:dyDescent="0.25">
      <c r="A265" s="8" t="s">
        <v>315</v>
      </c>
      <c r="B265" s="34" t="s">
        <v>316</v>
      </c>
      <c r="C265" s="35" t="s">
        <v>18</v>
      </c>
      <c r="D265" s="63">
        <f t="shared" si="56"/>
        <v>6</v>
      </c>
      <c r="E265" s="121">
        <v>0</v>
      </c>
      <c r="F265" s="37">
        <f t="shared" si="57"/>
        <v>0</v>
      </c>
      <c r="G265" s="8">
        <v>2</v>
      </c>
      <c r="H265" s="38">
        <f t="shared" si="58"/>
        <v>0</v>
      </c>
      <c r="I265" s="8">
        <v>2</v>
      </c>
      <c r="J265" s="38">
        <f t="shared" si="59"/>
        <v>0</v>
      </c>
      <c r="K265" s="8">
        <v>2</v>
      </c>
      <c r="L265" s="38">
        <f t="shared" si="60"/>
        <v>0</v>
      </c>
      <c r="M265" s="32"/>
      <c r="N265" s="92"/>
      <c r="O265" s="92"/>
      <c r="P265" s="92"/>
      <c r="Q265" s="92"/>
      <c r="R265" s="92"/>
      <c r="S265" s="92"/>
    </row>
    <row r="266" spans="1:19" s="39" customFormat="1" x14ac:dyDescent="0.25">
      <c r="A266" s="8" t="s">
        <v>317</v>
      </c>
      <c r="B266" s="34" t="s">
        <v>579</v>
      </c>
      <c r="C266" s="35" t="s">
        <v>18</v>
      </c>
      <c r="D266" s="63">
        <f t="shared" si="56"/>
        <v>100</v>
      </c>
      <c r="E266" s="121">
        <v>0</v>
      </c>
      <c r="F266" s="37">
        <f t="shared" si="57"/>
        <v>0</v>
      </c>
      <c r="G266" s="8">
        <v>33</v>
      </c>
      <c r="H266" s="38">
        <f t="shared" si="58"/>
        <v>0</v>
      </c>
      <c r="I266" s="8">
        <v>26</v>
      </c>
      <c r="J266" s="38">
        <f t="shared" si="59"/>
        <v>0</v>
      </c>
      <c r="K266" s="8">
        <v>41</v>
      </c>
      <c r="L266" s="38">
        <f t="shared" si="60"/>
        <v>0</v>
      </c>
      <c r="M266" s="32"/>
      <c r="N266" s="92"/>
      <c r="O266" s="92"/>
      <c r="P266" s="92"/>
      <c r="Q266" s="92"/>
      <c r="R266" s="92"/>
      <c r="S266" s="92"/>
    </row>
    <row r="267" spans="1:19" s="39" customFormat="1" x14ac:dyDescent="0.25">
      <c r="A267" s="8" t="s">
        <v>318</v>
      </c>
      <c r="B267" s="34" t="s">
        <v>580</v>
      </c>
      <c r="C267" s="35" t="s">
        <v>18</v>
      </c>
      <c r="D267" s="63">
        <f t="shared" si="56"/>
        <v>4</v>
      </c>
      <c r="E267" s="121">
        <v>0</v>
      </c>
      <c r="F267" s="37">
        <f t="shared" si="57"/>
        <v>0</v>
      </c>
      <c r="G267" s="8">
        <v>0</v>
      </c>
      <c r="H267" s="38">
        <f t="shared" si="58"/>
        <v>0</v>
      </c>
      <c r="I267" s="8">
        <v>4</v>
      </c>
      <c r="J267" s="38">
        <f t="shared" si="59"/>
        <v>0</v>
      </c>
      <c r="K267" s="8">
        <v>0</v>
      </c>
      <c r="L267" s="38">
        <f t="shared" si="60"/>
        <v>0</v>
      </c>
      <c r="M267" s="32"/>
      <c r="N267" s="92"/>
      <c r="O267" s="92"/>
      <c r="P267" s="92"/>
      <c r="Q267" s="92"/>
      <c r="R267" s="92"/>
      <c r="S267" s="92"/>
    </row>
    <row r="268" spans="1:19" s="39" customFormat="1" x14ac:dyDescent="0.25">
      <c r="A268" s="8" t="s">
        <v>319</v>
      </c>
      <c r="B268" s="34" t="s">
        <v>321</v>
      </c>
      <c r="C268" s="35" t="s">
        <v>18</v>
      </c>
      <c r="D268" s="63">
        <f t="shared" si="56"/>
        <v>1</v>
      </c>
      <c r="E268" s="121">
        <v>0</v>
      </c>
      <c r="F268" s="37">
        <f t="shared" si="57"/>
        <v>0</v>
      </c>
      <c r="G268" s="8">
        <v>0</v>
      </c>
      <c r="H268" s="38">
        <f t="shared" si="58"/>
        <v>0</v>
      </c>
      <c r="I268" s="8">
        <v>0</v>
      </c>
      <c r="J268" s="38">
        <f t="shared" si="59"/>
        <v>0</v>
      </c>
      <c r="K268" s="8">
        <v>1</v>
      </c>
      <c r="L268" s="38">
        <f t="shared" si="60"/>
        <v>0</v>
      </c>
      <c r="M268" s="32"/>
      <c r="N268" s="92"/>
      <c r="O268" s="92"/>
      <c r="P268" s="92"/>
      <c r="Q268" s="92"/>
      <c r="R268" s="92"/>
      <c r="S268" s="92"/>
    </row>
    <row r="269" spans="1:19" s="39" customFormat="1" ht="17.25" customHeight="1" x14ac:dyDescent="0.25">
      <c r="A269" s="8" t="s">
        <v>320</v>
      </c>
      <c r="B269" s="34" t="s">
        <v>583</v>
      </c>
      <c r="C269" s="35" t="s">
        <v>18</v>
      </c>
      <c r="D269" s="63">
        <f t="shared" si="56"/>
        <v>6</v>
      </c>
      <c r="E269" s="121">
        <v>0</v>
      </c>
      <c r="F269" s="37">
        <f t="shared" si="57"/>
        <v>0</v>
      </c>
      <c r="G269" s="8">
        <v>2</v>
      </c>
      <c r="H269" s="38">
        <f t="shared" si="58"/>
        <v>0</v>
      </c>
      <c r="I269" s="8">
        <v>2</v>
      </c>
      <c r="J269" s="38">
        <f t="shared" si="59"/>
        <v>0</v>
      </c>
      <c r="K269" s="8">
        <v>2</v>
      </c>
      <c r="L269" s="38">
        <f t="shared" si="60"/>
        <v>0</v>
      </c>
      <c r="M269" s="32"/>
      <c r="N269" s="92"/>
      <c r="O269" s="92"/>
      <c r="P269" s="92"/>
      <c r="Q269" s="92"/>
      <c r="R269" s="92"/>
      <c r="S269" s="92"/>
    </row>
    <row r="270" spans="1:19" s="39" customFormat="1" ht="9.75" customHeight="1" x14ac:dyDescent="0.25">
      <c r="A270" s="8"/>
      <c r="B270" s="34"/>
      <c r="C270" s="35"/>
      <c r="D270" s="63"/>
      <c r="E270" s="36"/>
      <c r="F270" s="37"/>
      <c r="G270" s="8"/>
      <c r="H270" s="38"/>
      <c r="I270" s="8"/>
      <c r="J270" s="38"/>
      <c r="K270" s="8"/>
      <c r="L270" s="38"/>
      <c r="M270" s="32"/>
      <c r="N270" s="92"/>
      <c r="O270" s="92"/>
      <c r="P270" s="92"/>
      <c r="Q270" s="92"/>
      <c r="R270" s="92"/>
      <c r="S270" s="92"/>
    </row>
    <row r="271" spans="1:19" s="39" customFormat="1" ht="30.75" customHeight="1" x14ac:dyDescent="0.25">
      <c r="A271" s="9" t="s">
        <v>322</v>
      </c>
      <c r="B271" s="48" t="s">
        <v>456</v>
      </c>
      <c r="C271" s="49"/>
      <c r="D271" s="89"/>
      <c r="E271" s="50"/>
      <c r="F271" s="51">
        <f>+SUM(F273:F352)</f>
        <v>0</v>
      </c>
      <c r="G271" s="98"/>
      <c r="H271" s="51">
        <f>+SUM(H273:H352)</f>
        <v>0</v>
      </c>
      <c r="I271" s="9"/>
      <c r="J271" s="51">
        <f>+SUM(J273:J352)</f>
        <v>0</v>
      </c>
      <c r="K271" s="9"/>
      <c r="L271" s="51">
        <f>+SUM(L273:L352)</f>
        <v>0</v>
      </c>
      <c r="M271" s="32"/>
      <c r="N271" s="92"/>
      <c r="O271" s="92"/>
      <c r="P271" s="92"/>
      <c r="Q271" s="92"/>
      <c r="R271" s="92"/>
      <c r="S271" s="92"/>
    </row>
    <row r="272" spans="1:19" s="39" customFormat="1" x14ac:dyDescent="0.25">
      <c r="A272" s="8"/>
      <c r="B272" s="64" t="s">
        <v>325</v>
      </c>
      <c r="C272" s="35"/>
      <c r="D272" s="63"/>
      <c r="E272" s="36"/>
      <c r="F272" s="37"/>
      <c r="G272" s="8"/>
      <c r="H272" s="38"/>
      <c r="I272" s="8"/>
      <c r="J272" s="38"/>
      <c r="K272" s="8"/>
      <c r="L272" s="38"/>
      <c r="M272" s="32"/>
      <c r="N272" s="92"/>
      <c r="O272" s="92"/>
      <c r="P272" s="92"/>
      <c r="Q272" s="92"/>
      <c r="R272" s="92"/>
      <c r="S272" s="92"/>
    </row>
    <row r="273" spans="1:19" s="41" customFormat="1" ht="25.5" x14ac:dyDescent="0.25">
      <c r="A273" s="8">
        <v>17.100000000000001</v>
      </c>
      <c r="B273" s="34" t="s">
        <v>326</v>
      </c>
      <c r="C273" s="35" t="s">
        <v>19</v>
      </c>
      <c r="D273" s="63">
        <f>+G273+I273+K273</f>
        <v>55</v>
      </c>
      <c r="E273" s="121">
        <v>0</v>
      </c>
      <c r="F273" s="37">
        <f>+E273*D273</f>
        <v>0</v>
      </c>
      <c r="G273" s="8">
        <v>55</v>
      </c>
      <c r="H273" s="38">
        <f>+G273*E273</f>
        <v>0</v>
      </c>
      <c r="I273" s="8">
        <v>0</v>
      </c>
      <c r="J273" s="38">
        <f>+I273*E273</f>
        <v>0</v>
      </c>
      <c r="K273" s="8">
        <v>0</v>
      </c>
      <c r="L273" s="38">
        <f>+K273*E273</f>
        <v>0</v>
      </c>
      <c r="M273" s="32"/>
      <c r="N273" s="93"/>
      <c r="O273" s="93"/>
      <c r="P273" s="93"/>
      <c r="Q273" s="93"/>
      <c r="R273" s="93"/>
      <c r="S273" s="93"/>
    </row>
    <row r="274" spans="1:19" s="41" customFormat="1" ht="25.5" x14ac:dyDescent="0.25">
      <c r="A274" s="8">
        <v>17.2</v>
      </c>
      <c r="B274" s="34" t="s">
        <v>327</v>
      </c>
      <c r="C274" s="35" t="s">
        <v>3</v>
      </c>
      <c r="D274" s="63">
        <f>+G274+I274+K274</f>
        <v>1090</v>
      </c>
      <c r="E274" s="121">
        <v>0</v>
      </c>
      <c r="F274" s="37">
        <f>+E274*D274</f>
        <v>0</v>
      </c>
      <c r="G274" s="8">
        <v>520</v>
      </c>
      <c r="H274" s="38">
        <f>+G274*E274</f>
        <v>0</v>
      </c>
      <c r="I274" s="8">
        <v>370</v>
      </c>
      <c r="J274" s="38">
        <f>+I274*E274</f>
        <v>0</v>
      </c>
      <c r="K274" s="8">
        <v>200</v>
      </c>
      <c r="L274" s="38">
        <f>+K274*E274</f>
        <v>0</v>
      </c>
      <c r="M274" s="32"/>
      <c r="N274" s="93"/>
      <c r="O274" s="93"/>
      <c r="P274" s="93"/>
      <c r="Q274" s="93"/>
      <c r="R274" s="93"/>
      <c r="S274" s="93"/>
    </row>
    <row r="275" spans="1:19" s="41" customFormat="1" x14ac:dyDescent="0.25">
      <c r="A275" s="8"/>
      <c r="B275" s="64" t="s">
        <v>328</v>
      </c>
      <c r="C275" s="35"/>
      <c r="D275" s="63"/>
      <c r="E275" s="36"/>
      <c r="F275" s="37"/>
      <c r="G275" s="8"/>
      <c r="H275" s="38"/>
      <c r="I275" s="8"/>
      <c r="J275" s="38"/>
      <c r="K275" s="8"/>
      <c r="L275" s="38"/>
      <c r="M275" s="32"/>
      <c r="N275" s="93"/>
      <c r="O275" s="93"/>
      <c r="P275" s="93"/>
      <c r="Q275" s="93"/>
      <c r="R275" s="93"/>
      <c r="S275" s="93"/>
    </row>
    <row r="276" spans="1:19" s="41" customFormat="1" x14ac:dyDescent="0.25">
      <c r="A276" s="8">
        <v>17.3</v>
      </c>
      <c r="B276" s="34" t="s">
        <v>329</v>
      </c>
      <c r="C276" s="35" t="s">
        <v>18</v>
      </c>
      <c r="D276" s="63">
        <f>+G276+I276+K276</f>
        <v>19</v>
      </c>
      <c r="E276" s="121">
        <v>0</v>
      </c>
      <c r="F276" s="37">
        <f>+E276*D276</f>
        <v>0</v>
      </c>
      <c r="G276" s="8">
        <v>7</v>
      </c>
      <c r="H276" s="38">
        <f>+G276*E276</f>
        <v>0</v>
      </c>
      <c r="I276" s="8">
        <v>9</v>
      </c>
      <c r="J276" s="38">
        <f>+I276*E276</f>
        <v>0</v>
      </c>
      <c r="K276" s="8">
        <v>3</v>
      </c>
      <c r="L276" s="38">
        <f>+K276*E276</f>
        <v>0</v>
      </c>
      <c r="M276" s="32"/>
      <c r="N276" s="93"/>
      <c r="O276" s="93"/>
      <c r="P276" s="93"/>
      <c r="Q276" s="93"/>
      <c r="R276" s="93"/>
      <c r="S276" s="93"/>
    </row>
    <row r="277" spans="1:19" s="41" customFormat="1" x14ac:dyDescent="0.25">
      <c r="A277" s="8">
        <v>17.399999999999999</v>
      </c>
      <c r="B277" s="34" t="s">
        <v>330</v>
      </c>
      <c r="C277" s="35" t="s">
        <v>18</v>
      </c>
      <c r="D277" s="63">
        <f>+G277+I277+K277</f>
        <v>21</v>
      </c>
      <c r="E277" s="121">
        <v>0</v>
      </c>
      <c r="F277" s="37">
        <f>+E277*D277</f>
        <v>0</v>
      </c>
      <c r="G277" s="8">
        <v>10</v>
      </c>
      <c r="H277" s="38">
        <f>+G277*E277</f>
        <v>0</v>
      </c>
      <c r="I277" s="8">
        <v>8</v>
      </c>
      <c r="J277" s="38">
        <f>+I277*E277</f>
        <v>0</v>
      </c>
      <c r="K277" s="8">
        <v>3</v>
      </c>
      <c r="L277" s="38">
        <f>+K277*E277</f>
        <v>0</v>
      </c>
      <c r="M277" s="32"/>
      <c r="N277" s="93"/>
      <c r="O277" s="93"/>
      <c r="P277" s="93"/>
      <c r="Q277" s="93"/>
      <c r="R277" s="93"/>
      <c r="S277" s="93"/>
    </row>
    <row r="278" spans="1:19" s="41" customFormat="1" x14ac:dyDescent="0.25">
      <c r="A278" s="8">
        <v>17.5</v>
      </c>
      <c r="B278" s="34" t="s">
        <v>331</v>
      </c>
      <c r="C278" s="35" t="s">
        <v>18</v>
      </c>
      <c r="D278" s="63">
        <f>+G278+I278+K278</f>
        <v>35</v>
      </c>
      <c r="E278" s="121">
        <v>0</v>
      </c>
      <c r="F278" s="37">
        <f>+E278*D278</f>
        <v>0</v>
      </c>
      <c r="G278" s="8">
        <v>13</v>
      </c>
      <c r="H278" s="38">
        <f>+G278*E278</f>
        <v>0</v>
      </c>
      <c r="I278" s="8">
        <v>12</v>
      </c>
      <c r="J278" s="38">
        <f>+I278*E278</f>
        <v>0</v>
      </c>
      <c r="K278" s="8">
        <v>10</v>
      </c>
      <c r="L278" s="38">
        <f>+K278*E278</f>
        <v>0</v>
      </c>
      <c r="M278" s="32"/>
      <c r="N278" s="93"/>
      <c r="O278" s="93"/>
      <c r="P278" s="93"/>
      <c r="Q278" s="93"/>
      <c r="R278" s="93"/>
      <c r="S278" s="93"/>
    </row>
    <row r="279" spans="1:19" s="41" customFormat="1" x14ac:dyDescent="0.25">
      <c r="A279" s="8"/>
      <c r="B279" s="64" t="s">
        <v>457</v>
      </c>
      <c r="C279" s="35"/>
      <c r="D279" s="63"/>
      <c r="E279" s="36"/>
      <c r="F279" s="37"/>
      <c r="G279" s="8"/>
      <c r="H279" s="38"/>
      <c r="I279" s="8"/>
      <c r="J279" s="38"/>
      <c r="K279" s="8"/>
      <c r="L279" s="38"/>
      <c r="M279" s="32"/>
      <c r="N279" s="93"/>
      <c r="O279" s="93"/>
      <c r="P279" s="93"/>
      <c r="Q279" s="93"/>
      <c r="R279" s="93"/>
      <c r="S279" s="93"/>
    </row>
    <row r="280" spans="1:19" s="41" customFormat="1" x14ac:dyDescent="0.25">
      <c r="A280" s="8">
        <v>17.600000000000001</v>
      </c>
      <c r="B280" s="34" t="s">
        <v>458</v>
      </c>
      <c r="C280" s="35" t="s">
        <v>18</v>
      </c>
      <c r="D280" s="63">
        <f t="shared" ref="D280:D289" si="61">+G280+I280+K280</f>
        <v>9</v>
      </c>
      <c r="E280" s="121">
        <v>0</v>
      </c>
      <c r="F280" s="37">
        <f t="shared" ref="F280:F289" si="62">+E280*D280</f>
        <v>0</v>
      </c>
      <c r="G280" s="8">
        <v>8</v>
      </c>
      <c r="H280" s="38">
        <f t="shared" ref="H280:H289" si="63">+G280*E280</f>
        <v>0</v>
      </c>
      <c r="I280" s="8">
        <v>0</v>
      </c>
      <c r="J280" s="38">
        <f t="shared" ref="J280:J289" si="64">+I280*E280</f>
        <v>0</v>
      </c>
      <c r="K280" s="8">
        <v>1</v>
      </c>
      <c r="L280" s="38">
        <f t="shared" ref="L280:L289" si="65">+K280*E280</f>
        <v>0</v>
      </c>
      <c r="M280" s="32"/>
      <c r="N280" s="93"/>
      <c r="O280" s="93"/>
      <c r="P280" s="93"/>
      <c r="Q280" s="93"/>
      <c r="R280" s="93"/>
      <c r="S280" s="93"/>
    </row>
    <row r="281" spans="1:19" s="41" customFormat="1" x14ac:dyDescent="0.25">
      <c r="A281" s="8">
        <v>17.7</v>
      </c>
      <c r="B281" s="34" t="s">
        <v>459</v>
      </c>
      <c r="C281" s="35" t="s">
        <v>18</v>
      </c>
      <c r="D281" s="63">
        <f t="shared" si="61"/>
        <v>1</v>
      </c>
      <c r="E281" s="121">
        <v>0</v>
      </c>
      <c r="F281" s="37">
        <f t="shared" si="62"/>
        <v>0</v>
      </c>
      <c r="G281" s="8">
        <v>1</v>
      </c>
      <c r="H281" s="38">
        <f t="shared" si="63"/>
        <v>0</v>
      </c>
      <c r="I281" s="8">
        <v>0</v>
      </c>
      <c r="J281" s="38">
        <f t="shared" si="64"/>
        <v>0</v>
      </c>
      <c r="K281" s="8">
        <v>0</v>
      </c>
      <c r="L281" s="38">
        <f t="shared" si="65"/>
        <v>0</v>
      </c>
      <c r="M281" s="32"/>
      <c r="N281" s="93"/>
      <c r="O281" s="93"/>
      <c r="P281" s="93"/>
      <c r="Q281" s="93"/>
      <c r="R281" s="93"/>
      <c r="S281" s="93"/>
    </row>
    <row r="282" spans="1:19" s="41" customFormat="1" x14ac:dyDescent="0.25">
      <c r="A282" s="8">
        <v>17.8</v>
      </c>
      <c r="B282" s="34" t="s">
        <v>460</v>
      </c>
      <c r="C282" s="35" t="s">
        <v>18</v>
      </c>
      <c r="D282" s="63">
        <f t="shared" si="61"/>
        <v>1</v>
      </c>
      <c r="E282" s="121">
        <v>0</v>
      </c>
      <c r="F282" s="37">
        <f t="shared" si="62"/>
        <v>0</v>
      </c>
      <c r="G282" s="8">
        <v>0</v>
      </c>
      <c r="H282" s="38">
        <f t="shared" si="63"/>
        <v>0</v>
      </c>
      <c r="I282" s="8">
        <v>1</v>
      </c>
      <c r="J282" s="38">
        <f t="shared" si="64"/>
        <v>0</v>
      </c>
      <c r="K282" s="8">
        <v>0</v>
      </c>
      <c r="L282" s="38">
        <f t="shared" si="65"/>
        <v>0</v>
      </c>
      <c r="M282" s="32"/>
      <c r="N282" s="93"/>
      <c r="O282" s="93"/>
      <c r="P282" s="93"/>
      <c r="Q282" s="93"/>
      <c r="R282" s="93"/>
      <c r="S282" s="93"/>
    </row>
    <row r="283" spans="1:19" s="41" customFormat="1" x14ac:dyDescent="0.25">
      <c r="A283" s="8">
        <v>17.899999999999999</v>
      </c>
      <c r="B283" s="34" t="s">
        <v>461</v>
      </c>
      <c r="C283" s="35" t="s">
        <v>18</v>
      </c>
      <c r="D283" s="63">
        <f t="shared" si="61"/>
        <v>18</v>
      </c>
      <c r="E283" s="121">
        <v>0</v>
      </c>
      <c r="F283" s="37">
        <f t="shared" si="62"/>
        <v>0</v>
      </c>
      <c r="G283" s="8">
        <v>3</v>
      </c>
      <c r="H283" s="38">
        <f t="shared" si="63"/>
        <v>0</v>
      </c>
      <c r="I283" s="8">
        <v>10</v>
      </c>
      <c r="J283" s="38">
        <f t="shared" si="64"/>
        <v>0</v>
      </c>
      <c r="K283" s="8">
        <v>5</v>
      </c>
      <c r="L283" s="38">
        <f t="shared" si="65"/>
        <v>0</v>
      </c>
      <c r="M283" s="32"/>
      <c r="N283" s="93"/>
      <c r="O283" s="93"/>
      <c r="P283" s="93"/>
      <c r="Q283" s="93"/>
      <c r="R283" s="93"/>
      <c r="S283" s="93"/>
    </row>
    <row r="284" spans="1:19" s="41" customFormat="1" x14ac:dyDescent="0.25">
      <c r="A284" s="118">
        <v>17.100000000000001</v>
      </c>
      <c r="B284" s="34" t="s">
        <v>462</v>
      </c>
      <c r="C284" s="35" t="s">
        <v>18</v>
      </c>
      <c r="D284" s="63">
        <f t="shared" si="61"/>
        <v>2</v>
      </c>
      <c r="E284" s="121">
        <v>0</v>
      </c>
      <c r="F284" s="37">
        <f t="shared" si="62"/>
        <v>0</v>
      </c>
      <c r="G284" s="8">
        <v>1</v>
      </c>
      <c r="H284" s="38">
        <f t="shared" si="63"/>
        <v>0</v>
      </c>
      <c r="I284" s="8">
        <v>0</v>
      </c>
      <c r="J284" s="38">
        <f t="shared" si="64"/>
        <v>0</v>
      </c>
      <c r="K284" s="8">
        <v>1</v>
      </c>
      <c r="L284" s="38">
        <f t="shared" si="65"/>
        <v>0</v>
      </c>
      <c r="M284" s="32"/>
      <c r="N284" s="93"/>
      <c r="O284" s="93"/>
      <c r="P284" s="93"/>
      <c r="Q284" s="93"/>
      <c r="R284" s="93"/>
      <c r="S284" s="93"/>
    </row>
    <row r="285" spans="1:19" s="41" customFormat="1" x14ac:dyDescent="0.25">
      <c r="A285" s="8">
        <v>17.11</v>
      </c>
      <c r="B285" s="34" t="s">
        <v>463</v>
      </c>
      <c r="C285" s="35" t="s">
        <v>18</v>
      </c>
      <c r="D285" s="63">
        <f t="shared" si="61"/>
        <v>1</v>
      </c>
      <c r="E285" s="121">
        <v>0</v>
      </c>
      <c r="F285" s="37">
        <f t="shared" si="62"/>
        <v>0</v>
      </c>
      <c r="G285" s="8">
        <v>1</v>
      </c>
      <c r="H285" s="38">
        <f t="shared" si="63"/>
        <v>0</v>
      </c>
      <c r="I285" s="8">
        <v>0</v>
      </c>
      <c r="J285" s="38">
        <f t="shared" si="64"/>
        <v>0</v>
      </c>
      <c r="K285" s="8">
        <v>0</v>
      </c>
      <c r="L285" s="38">
        <f t="shared" si="65"/>
        <v>0</v>
      </c>
      <c r="M285" s="32"/>
      <c r="N285" s="93"/>
      <c r="O285" s="93"/>
      <c r="P285" s="93"/>
      <c r="Q285" s="93"/>
      <c r="R285" s="93"/>
      <c r="S285" s="93"/>
    </row>
    <row r="286" spans="1:19" s="41" customFormat="1" x14ac:dyDescent="0.25">
      <c r="A286" s="118">
        <v>17.12</v>
      </c>
      <c r="B286" s="34" t="s">
        <v>464</v>
      </c>
      <c r="C286" s="35" t="s">
        <v>18</v>
      </c>
      <c r="D286" s="63">
        <f t="shared" si="61"/>
        <v>1</v>
      </c>
      <c r="E286" s="121">
        <v>0</v>
      </c>
      <c r="F286" s="37">
        <f t="shared" si="62"/>
        <v>0</v>
      </c>
      <c r="G286" s="8">
        <v>0</v>
      </c>
      <c r="H286" s="38">
        <f t="shared" si="63"/>
        <v>0</v>
      </c>
      <c r="I286" s="8">
        <v>0</v>
      </c>
      <c r="J286" s="38">
        <f t="shared" si="64"/>
        <v>0</v>
      </c>
      <c r="K286" s="8">
        <v>1</v>
      </c>
      <c r="L286" s="38">
        <f t="shared" si="65"/>
        <v>0</v>
      </c>
      <c r="M286" s="32"/>
      <c r="N286" s="93"/>
      <c r="O286" s="93"/>
      <c r="P286" s="93"/>
      <c r="Q286" s="93"/>
      <c r="R286" s="93"/>
      <c r="S286" s="93"/>
    </row>
    <row r="287" spans="1:19" s="41" customFormat="1" x14ac:dyDescent="0.25">
      <c r="A287" s="8">
        <v>17.13</v>
      </c>
      <c r="B287" s="34" t="s">
        <v>465</v>
      </c>
      <c r="C287" s="35" t="s">
        <v>18</v>
      </c>
      <c r="D287" s="63">
        <f t="shared" si="61"/>
        <v>1</v>
      </c>
      <c r="E287" s="121">
        <v>0</v>
      </c>
      <c r="F287" s="37">
        <f t="shared" si="62"/>
        <v>0</v>
      </c>
      <c r="G287" s="8">
        <v>0</v>
      </c>
      <c r="H287" s="38">
        <f t="shared" si="63"/>
        <v>0</v>
      </c>
      <c r="I287" s="8">
        <v>1</v>
      </c>
      <c r="J287" s="38">
        <f t="shared" si="64"/>
        <v>0</v>
      </c>
      <c r="K287" s="8">
        <v>0</v>
      </c>
      <c r="L287" s="38">
        <f t="shared" si="65"/>
        <v>0</v>
      </c>
      <c r="M287" s="32"/>
      <c r="N287" s="93"/>
      <c r="O287" s="93"/>
      <c r="P287" s="93"/>
      <c r="Q287" s="93"/>
      <c r="R287" s="93"/>
      <c r="S287" s="93"/>
    </row>
    <row r="288" spans="1:19" s="41" customFormat="1" x14ac:dyDescent="0.25">
      <c r="A288" s="118">
        <v>17.14</v>
      </c>
      <c r="B288" s="34" t="s">
        <v>466</v>
      </c>
      <c r="C288" s="35" t="s">
        <v>18</v>
      </c>
      <c r="D288" s="63">
        <f t="shared" si="61"/>
        <v>1</v>
      </c>
      <c r="E288" s="121">
        <v>0</v>
      </c>
      <c r="F288" s="37">
        <f t="shared" si="62"/>
        <v>0</v>
      </c>
      <c r="G288" s="8">
        <v>0</v>
      </c>
      <c r="H288" s="38">
        <f t="shared" si="63"/>
        <v>0</v>
      </c>
      <c r="I288" s="8">
        <v>1</v>
      </c>
      <c r="J288" s="38">
        <f t="shared" si="64"/>
        <v>0</v>
      </c>
      <c r="K288" s="8">
        <v>0</v>
      </c>
      <c r="L288" s="38">
        <f t="shared" si="65"/>
        <v>0</v>
      </c>
      <c r="M288" s="32"/>
      <c r="N288" s="93"/>
      <c r="O288" s="93"/>
      <c r="P288" s="93"/>
      <c r="Q288" s="93"/>
      <c r="R288" s="93"/>
      <c r="S288" s="93"/>
    </row>
    <row r="289" spans="1:19" s="41" customFormat="1" x14ac:dyDescent="0.25">
      <c r="A289" s="8">
        <v>17.149999999999999</v>
      </c>
      <c r="B289" s="34" t="s">
        <v>467</v>
      </c>
      <c r="C289" s="35" t="s">
        <v>18</v>
      </c>
      <c r="D289" s="63">
        <f t="shared" si="61"/>
        <v>1</v>
      </c>
      <c r="E289" s="121">
        <v>0</v>
      </c>
      <c r="F289" s="37">
        <f t="shared" si="62"/>
        <v>0</v>
      </c>
      <c r="G289" s="8">
        <v>1</v>
      </c>
      <c r="H289" s="38">
        <f t="shared" si="63"/>
        <v>0</v>
      </c>
      <c r="I289" s="8">
        <v>0</v>
      </c>
      <c r="J289" s="38">
        <f t="shared" si="64"/>
        <v>0</v>
      </c>
      <c r="K289" s="8">
        <v>0</v>
      </c>
      <c r="L289" s="38">
        <f t="shared" si="65"/>
        <v>0</v>
      </c>
      <c r="M289" s="32"/>
      <c r="N289" s="93"/>
      <c r="O289" s="93"/>
      <c r="P289" s="93"/>
      <c r="Q289" s="93"/>
      <c r="R289" s="93"/>
      <c r="S289" s="93"/>
    </row>
    <row r="290" spans="1:19" s="41" customFormat="1" x14ac:dyDescent="0.25">
      <c r="A290" s="118"/>
      <c r="B290" s="64" t="s">
        <v>468</v>
      </c>
      <c r="C290" s="35"/>
      <c r="D290" s="63"/>
      <c r="E290" s="36"/>
      <c r="F290" s="37"/>
      <c r="G290" s="8"/>
      <c r="H290" s="38"/>
      <c r="I290" s="8"/>
      <c r="J290" s="38"/>
      <c r="K290" s="8"/>
      <c r="L290" s="38"/>
      <c r="M290" s="32"/>
      <c r="N290" s="93"/>
      <c r="O290" s="93"/>
      <c r="P290" s="93"/>
      <c r="Q290" s="93"/>
      <c r="R290" s="93"/>
      <c r="S290" s="93"/>
    </row>
    <row r="291" spans="1:19" s="41" customFormat="1" x14ac:dyDescent="0.25">
      <c r="A291" s="8">
        <v>17.16</v>
      </c>
      <c r="B291" s="34" t="s">
        <v>332</v>
      </c>
      <c r="C291" s="35" t="s">
        <v>18</v>
      </c>
      <c r="D291" s="63">
        <f t="shared" ref="D291:D301" si="66">+G291+I291+K291</f>
        <v>1</v>
      </c>
      <c r="E291" s="121">
        <v>0</v>
      </c>
      <c r="F291" s="37">
        <f t="shared" ref="F291:F301" si="67">+E291*D291</f>
        <v>0</v>
      </c>
      <c r="G291" s="8">
        <v>1</v>
      </c>
      <c r="H291" s="38">
        <f t="shared" ref="H291:H301" si="68">+G291*E291</f>
        <v>0</v>
      </c>
      <c r="I291" s="8">
        <v>0</v>
      </c>
      <c r="J291" s="38">
        <f t="shared" ref="J291:J301" si="69">+I291*E291</f>
        <v>0</v>
      </c>
      <c r="K291" s="8">
        <v>0</v>
      </c>
      <c r="L291" s="38">
        <f t="shared" ref="L291:L301" si="70">+K291*E291</f>
        <v>0</v>
      </c>
      <c r="M291" s="32"/>
      <c r="N291" s="93"/>
      <c r="O291" s="93"/>
      <c r="P291" s="93"/>
      <c r="Q291" s="93"/>
      <c r="R291" s="93"/>
      <c r="S291" s="93"/>
    </row>
    <row r="292" spans="1:19" s="41" customFormat="1" x14ac:dyDescent="0.25">
      <c r="A292" s="118">
        <v>17.170000000000002</v>
      </c>
      <c r="B292" s="34" t="s">
        <v>333</v>
      </c>
      <c r="C292" s="35" t="s">
        <v>18</v>
      </c>
      <c r="D292" s="63">
        <f t="shared" si="66"/>
        <v>1</v>
      </c>
      <c r="E292" s="121">
        <v>0</v>
      </c>
      <c r="F292" s="37">
        <f t="shared" si="67"/>
        <v>0</v>
      </c>
      <c r="G292" s="8">
        <v>0</v>
      </c>
      <c r="H292" s="38">
        <f t="shared" si="68"/>
        <v>0</v>
      </c>
      <c r="I292" s="8">
        <v>0</v>
      </c>
      <c r="J292" s="38">
        <f t="shared" si="69"/>
        <v>0</v>
      </c>
      <c r="K292" s="8">
        <v>1</v>
      </c>
      <c r="L292" s="38">
        <f t="shared" si="70"/>
        <v>0</v>
      </c>
      <c r="M292" s="32"/>
      <c r="N292" s="93"/>
      <c r="O292" s="93"/>
      <c r="P292" s="93"/>
      <c r="Q292" s="93"/>
      <c r="R292" s="93"/>
      <c r="S292" s="93"/>
    </row>
    <row r="293" spans="1:19" s="41" customFormat="1" x14ac:dyDescent="0.25">
      <c r="A293" s="8">
        <v>17.18</v>
      </c>
      <c r="B293" s="34" t="s">
        <v>334</v>
      </c>
      <c r="C293" s="35" t="s">
        <v>18</v>
      </c>
      <c r="D293" s="63">
        <f t="shared" si="66"/>
        <v>1</v>
      </c>
      <c r="E293" s="121">
        <v>0</v>
      </c>
      <c r="F293" s="37">
        <f t="shared" si="67"/>
        <v>0</v>
      </c>
      <c r="G293" s="8">
        <v>0</v>
      </c>
      <c r="H293" s="38">
        <f t="shared" si="68"/>
        <v>0</v>
      </c>
      <c r="I293" s="8">
        <v>0</v>
      </c>
      <c r="J293" s="38">
        <f t="shared" si="69"/>
        <v>0</v>
      </c>
      <c r="K293" s="8">
        <v>1</v>
      </c>
      <c r="L293" s="38">
        <f t="shared" si="70"/>
        <v>0</v>
      </c>
      <c r="M293" s="32"/>
      <c r="N293" s="93"/>
      <c r="O293" s="93"/>
      <c r="P293" s="93"/>
      <c r="Q293" s="93"/>
      <c r="R293" s="93"/>
      <c r="S293" s="93"/>
    </row>
    <row r="294" spans="1:19" s="41" customFormat="1" x14ac:dyDescent="0.25">
      <c r="A294" s="118">
        <v>17.190000000000001</v>
      </c>
      <c r="B294" s="34" t="s">
        <v>335</v>
      </c>
      <c r="C294" s="35" t="s">
        <v>18</v>
      </c>
      <c r="D294" s="63">
        <f t="shared" si="66"/>
        <v>3</v>
      </c>
      <c r="E294" s="121">
        <v>0</v>
      </c>
      <c r="F294" s="37">
        <f t="shared" si="67"/>
        <v>0</v>
      </c>
      <c r="G294" s="8">
        <v>2</v>
      </c>
      <c r="H294" s="38">
        <f t="shared" si="68"/>
        <v>0</v>
      </c>
      <c r="I294" s="8">
        <v>0</v>
      </c>
      <c r="J294" s="38">
        <f t="shared" si="69"/>
        <v>0</v>
      </c>
      <c r="K294" s="8">
        <v>1</v>
      </c>
      <c r="L294" s="38">
        <f t="shared" si="70"/>
        <v>0</v>
      </c>
      <c r="M294" s="32"/>
      <c r="N294" s="93"/>
      <c r="O294" s="93"/>
      <c r="P294" s="93"/>
      <c r="Q294" s="93"/>
      <c r="R294" s="93"/>
      <c r="S294" s="93"/>
    </row>
    <row r="295" spans="1:19" s="41" customFormat="1" x14ac:dyDescent="0.25">
      <c r="A295" s="118">
        <v>17.2</v>
      </c>
      <c r="B295" s="34" t="s">
        <v>336</v>
      </c>
      <c r="C295" s="35" t="s">
        <v>18</v>
      </c>
      <c r="D295" s="63">
        <f t="shared" si="66"/>
        <v>4</v>
      </c>
      <c r="E295" s="121">
        <v>0</v>
      </c>
      <c r="F295" s="37">
        <f t="shared" si="67"/>
        <v>0</v>
      </c>
      <c r="G295" s="8">
        <v>4</v>
      </c>
      <c r="H295" s="38">
        <f t="shared" si="68"/>
        <v>0</v>
      </c>
      <c r="I295" s="8">
        <v>0</v>
      </c>
      <c r="J295" s="38">
        <f t="shared" si="69"/>
        <v>0</v>
      </c>
      <c r="K295" s="8">
        <v>0</v>
      </c>
      <c r="L295" s="38">
        <f t="shared" si="70"/>
        <v>0</v>
      </c>
      <c r="M295" s="32"/>
      <c r="N295" s="93"/>
      <c r="O295" s="93"/>
      <c r="P295" s="93"/>
      <c r="Q295" s="93"/>
      <c r="R295" s="93"/>
      <c r="S295" s="93"/>
    </row>
    <row r="296" spans="1:19" s="41" customFormat="1" x14ac:dyDescent="0.25">
      <c r="A296" s="118">
        <v>17.21</v>
      </c>
      <c r="B296" s="34" t="s">
        <v>337</v>
      </c>
      <c r="C296" s="35" t="s">
        <v>18</v>
      </c>
      <c r="D296" s="63">
        <f t="shared" si="66"/>
        <v>1</v>
      </c>
      <c r="E296" s="121">
        <v>0</v>
      </c>
      <c r="F296" s="37">
        <f t="shared" si="67"/>
        <v>0</v>
      </c>
      <c r="G296" s="8">
        <v>1</v>
      </c>
      <c r="H296" s="38">
        <f t="shared" si="68"/>
        <v>0</v>
      </c>
      <c r="I296" s="8">
        <v>0</v>
      </c>
      <c r="J296" s="38">
        <f t="shared" si="69"/>
        <v>0</v>
      </c>
      <c r="K296" s="8">
        <v>0</v>
      </c>
      <c r="L296" s="38">
        <f t="shared" si="70"/>
        <v>0</v>
      </c>
      <c r="M296" s="32"/>
      <c r="N296" s="93"/>
      <c r="O296" s="93"/>
      <c r="P296" s="93"/>
      <c r="Q296" s="93"/>
      <c r="R296" s="93"/>
      <c r="S296" s="93"/>
    </row>
    <row r="297" spans="1:19" s="41" customFormat="1" x14ac:dyDescent="0.25">
      <c r="A297" s="8">
        <v>17.22</v>
      </c>
      <c r="B297" s="34" t="s">
        <v>338</v>
      </c>
      <c r="C297" s="35" t="s">
        <v>18</v>
      </c>
      <c r="D297" s="63">
        <f t="shared" si="66"/>
        <v>1</v>
      </c>
      <c r="E297" s="121">
        <v>0</v>
      </c>
      <c r="F297" s="37">
        <f t="shared" si="67"/>
        <v>0</v>
      </c>
      <c r="G297" s="8">
        <v>0</v>
      </c>
      <c r="H297" s="38">
        <f t="shared" si="68"/>
        <v>0</v>
      </c>
      <c r="I297" s="8">
        <v>0</v>
      </c>
      <c r="J297" s="38">
        <f t="shared" si="69"/>
        <v>0</v>
      </c>
      <c r="K297" s="8">
        <v>1</v>
      </c>
      <c r="L297" s="38">
        <f t="shared" si="70"/>
        <v>0</v>
      </c>
      <c r="M297" s="32"/>
      <c r="N297" s="93"/>
      <c r="O297" s="93"/>
      <c r="P297" s="93"/>
      <c r="Q297" s="93"/>
      <c r="R297" s="93"/>
      <c r="S297" s="93"/>
    </row>
    <row r="298" spans="1:19" s="41" customFormat="1" x14ac:dyDescent="0.25">
      <c r="A298" s="118">
        <v>17.23</v>
      </c>
      <c r="B298" s="34" t="s">
        <v>339</v>
      </c>
      <c r="C298" s="35" t="s">
        <v>18</v>
      </c>
      <c r="D298" s="63">
        <f t="shared" si="66"/>
        <v>1</v>
      </c>
      <c r="E298" s="121">
        <v>0</v>
      </c>
      <c r="F298" s="37">
        <f t="shared" si="67"/>
        <v>0</v>
      </c>
      <c r="G298" s="8">
        <v>1</v>
      </c>
      <c r="H298" s="38">
        <f t="shared" si="68"/>
        <v>0</v>
      </c>
      <c r="I298" s="8">
        <v>0</v>
      </c>
      <c r="J298" s="38">
        <f t="shared" si="69"/>
        <v>0</v>
      </c>
      <c r="K298" s="8">
        <v>0</v>
      </c>
      <c r="L298" s="38">
        <f t="shared" si="70"/>
        <v>0</v>
      </c>
      <c r="M298" s="32"/>
      <c r="N298" s="93"/>
      <c r="O298" s="93"/>
      <c r="P298" s="93"/>
      <c r="Q298" s="93"/>
      <c r="R298" s="93"/>
      <c r="S298" s="93"/>
    </row>
    <row r="299" spans="1:19" s="41" customFormat="1" x14ac:dyDescent="0.25">
      <c r="A299" s="8">
        <v>17.239999999999998</v>
      </c>
      <c r="B299" s="34" t="s">
        <v>340</v>
      </c>
      <c r="C299" s="35" t="s">
        <v>18</v>
      </c>
      <c r="D299" s="63">
        <f t="shared" si="66"/>
        <v>8</v>
      </c>
      <c r="E299" s="121">
        <v>0</v>
      </c>
      <c r="F299" s="37">
        <f t="shared" si="67"/>
        <v>0</v>
      </c>
      <c r="G299" s="8">
        <v>2</v>
      </c>
      <c r="H299" s="38">
        <f t="shared" si="68"/>
        <v>0</v>
      </c>
      <c r="I299" s="8">
        <v>6</v>
      </c>
      <c r="J299" s="38">
        <f t="shared" si="69"/>
        <v>0</v>
      </c>
      <c r="K299" s="8">
        <v>0</v>
      </c>
      <c r="L299" s="38">
        <f t="shared" si="70"/>
        <v>0</v>
      </c>
      <c r="M299" s="32"/>
      <c r="N299" s="93"/>
      <c r="O299" s="93"/>
      <c r="P299" s="93"/>
      <c r="Q299" s="93"/>
      <c r="R299" s="93"/>
      <c r="S299" s="93"/>
    </row>
    <row r="300" spans="1:19" s="41" customFormat="1" x14ac:dyDescent="0.25">
      <c r="A300" s="118">
        <v>17.25</v>
      </c>
      <c r="B300" s="34" t="s">
        <v>341</v>
      </c>
      <c r="C300" s="35" t="s">
        <v>18</v>
      </c>
      <c r="D300" s="63">
        <f t="shared" si="66"/>
        <v>1</v>
      </c>
      <c r="E300" s="121">
        <v>0</v>
      </c>
      <c r="F300" s="37">
        <f t="shared" si="67"/>
        <v>0</v>
      </c>
      <c r="G300" s="8">
        <v>1</v>
      </c>
      <c r="H300" s="38">
        <f t="shared" si="68"/>
        <v>0</v>
      </c>
      <c r="I300" s="8">
        <v>0</v>
      </c>
      <c r="J300" s="38">
        <f t="shared" si="69"/>
        <v>0</v>
      </c>
      <c r="K300" s="8">
        <v>0</v>
      </c>
      <c r="L300" s="38">
        <f t="shared" si="70"/>
        <v>0</v>
      </c>
      <c r="M300" s="32"/>
      <c r="N300" s="93"/>
      <c r="O300" s="93"/>
      <c r="P300" s="93"/>
      <c r="Q300" s="93"/>
      <c r="R300" s="93"/>
      <c r="S300" s="93"/>
    </row>
    <row r="301" spans="1:19" s="41" customFormat="1" x14ac:dyDescent="0.25">
      <c r="A301" s="8">
        <v>17.260000000000002</v>
      </c>
      <c r="B301" s="34" t="s">
        <v>342</v>
      </c>
      <c r="C301" s="35" t="s">
        <v>18</v>
      </c>
      <c r="D301" s="63">
        <f t="shared" si="66"/>
        <v>2</v>
      </c>
      <c r="E301" s="121">
        <v>0</v>
      </c>
      <c r="F301" s="37">
        <f t="shared" si="67"/>
        <v>0</v>
      </c>
      <c r="G301" s="8">
        <v>0</v>
      </c>
      <c r="H301" s="38">
        <f t="shared" si="68"/>
        <v>0</v>
      </c>
      <c r="I301" s="8">
        <v>0</v>
      </c>
      <c r="J301" s="38">
        <f t="shared" si="69"/>
        <v>0</v>
      </c>
      <c r="K301" s="8">
        <v>2</v>
      </c>
      <c r="L301" s="38">
        <f t="shared" si="70"/>
        <v>0</v>
      </c>
      <c r="M301" s="32"/>
      <c r="N301" s="93"/>
      <c r="O301" s="93"/>
      <c r="P301" s="93"/>
      <c r="Q301" s="93"/>
      <c r="R301" s="93"/>
      <c r="S301" s="93"/>
    </row>
    <row r="302" spans="1:19" s="41" customFormat="1" x14ac:dyDescent="0.25">
      <c r="A302" s="118"/>
      <c r="B302" s="64" t="s">
        <v>469</v>
      </c>
      <c r="C302" s="35"/>
      <c r="D302" s="63"/>
      <c r="E302" s="36"/>
      <c r="F302" s="37"/>
      <c r="G302" s="8"/>
      <c r="H302" s="38"/>
      <c r="I302" s="8"/>
      <c r="J302" s="38"/>
      <c r="K302" s="8"/>
      <c r="L302" s="38"/>
      <c r="M302" s="32"/>
      <c r="N302" s="93"/>
      <c r="O302" s="93"/>
      <c r="P302" s="93"/>
      <c r="Q302" s="93"/>
      <c r="R302" s="93"/>
      <c r="S302" s="93"/>
    </row>
    <row r="303" spans="1:19" s="41" customFormat="1" x14ac:dyDescent="0.25">
      <c r="A303" s="8">
        <v>17.27</v>
      </c>
      <c r="B303" s="34" t="s">
        <v>343</v>
      </c>
      <c r="C303" s="35" t="s">
        <v>18</v>
      </c>
      <c r="D303" s="63">
        <f t="shared" ref="D303:D311" si="71">+G303+I303+K303</f>
        <v>30</v>
      </c>
      <c r="E303" s="121">
        <v>0</v>
      </c>
      <c r="F303" s="37">
        <f t="shared" ref="F303:F311" si="72">+E303*D303</f>
        <v>0</v>
      </c>
      <c r="G303" s="8">
        <v>13</v>
      </c>
      <c r="H303" s="38">
        <f t="shared" ref="H303:H311" si="73">+G303*E303</f>
        <v>0</v>
      </c>
      <c r="I303" s="8">
        <v>8</v>
      </c>
      <c r="J303" s="38">
        <f t="shared" ref="J303:J311" si="74">+I303*E303</f>
        <v>0</v>
      </c>
      <c r="K303" s="8">
        <v>9</v>
      </c>
      <c r="L303" s="38">
        <f t="shared" ref="L303:L311" si="75">+K303*E303</f>
        <v>0</v>
      </c>
      <c r="M303" s="32"/>
      <c r="N303" s="93"/>
      <c r="O303" s="93"/>
      <c r="P303" s="93"/>
      <c r="Q303" s="93"/>
      <c r="R303" s="93"/>
      <c r="S303" s="93"/>
    </row>
    <row r="304" spans="1:19" s="41" customFormat="1" x14ac:dyDescent="0.25">
      <c r="A304" s="118">
        <v>17.28</v>
      </c>
      <c r="B304" s="34" t="s">
        <v>344</v>
      </c>
      <c r="C304" s="35" t="s">
        <v>18</v>
      </c>
      <c r="D304" s="63">
        <f t="shared" si="71"/>
        <v>2</v>
      </c>
      <c r="E304" s="121">
        <v>0</v>
      </c>
      <c r="F304" s="37">
        <f t="shared" si="72"/>
        <v>0</v>
      </c>
      <c r="G304" s="8">
        <v>2</v>
      </c>
      <c r="H304" s="38">
        <f t="shared" si="73"/>
        <v>0</v>
      </c>
      <c r="I304" s="8">
        <v>0</v>
      </c>
      <c r="J304" s="38">
        <f t="shared" si="74"/>
        <v>0</v>
      </c>
      <c r="K304" s="8">
        <v>0</v>
      </c>
      <c r="L304" s="38">
        <f t="shared" si="75"/>
        <v>0</v>
      </c>
      <c r="M304" s="32"/>
      <c r="N304" s="93"/>
      <c r="O304" s="93"/>
      <c r="P304" s="93"/>
      <c r="Q304" s="93"/>
      <c r="R304" s="93"/>
      <c r="S304" s="93"/>
    </row>
    <row r="305" spans="1:19" s="41" customFormat="1" x14ac:dyDescent="0.25">
      <c r="A305" s="8">
        <v>17.29</v>
      </c>
      <c r="B305" s="34" t="s">
        <v>345</v>
      </c>
      <c r="C305" s="35" t="s">
        <v>18</v>
      </c>
      <c r="D305" s="63">
        <f t="shared" si="71"/>
        <v>28</v>
      </c>
      <c r="E305" s="121">
        <v>0</v>
      </c>
      <c r="F305" s="37">
        <f t="shared" si="72"/>
        <v>0</v>
      </c>
      <c r="G305" s="8">
        <v>15</v>
      </c>
      <c r="H305" s="38">
        <f t="shared" si="73"/>
        <v>0</v>
      </c>
      <c r="I305" s="8">
        <v>7</v>
      </c>
      <c r="J305" s="38">
        <f t="shared" si="74"/>
        <v>0</v>
      </c>
      <c r="K305" s="8">
        <v>6</v>
      </c>
      <c r="L305" s="38">
        <f t="shared" si="75"/>
        <v>0</v>
      </c>
      <c r="M305" s="32"/>
      <c r="N305" s="93"/>
      <c r="O305" s="93"/>
      <c r="P305" s="93"/>
      <c r="Q305" s="93"/>
      <c r="R305" s="93"/>
      <c r="S305" s="93"/>
    </row>
    <row r="306" spans="1:19" s="41" customFormat="1" x14ac:dyDescent="0.25">
      <c r="A306" s="118">
        <v>17.3</v>
      </c>
      <c r="B306" s="34" t="s">
        <v>346</v>
      </c>
      <c r="C306" s="35" t="s">
        <v>18</v>
      </c>
      <c r="D306" s="63">
        <f t="shared" si="71"/>
        <v>39</v>
      </c>
      <c r="E306" s="121">
        <v>0</v>
      </c>
      <c r="F306" s="37">
        <f t="shared" si="72"/>
        <v>0</v>
      </c>
      <c r="G306" s="8">
        <v>19</v>
      </c>
      <c r="H306" s="38">
        <f t="shared" si="73"/>
        <v>0</v>
      </c>
      <c r="I306" s="8">
        <v>12</v>
      </c>
      <c r="J306" s="38">
        <f t="shared" si="74"/>
        <v>0</v>
      </c>
      <c r="K306" s="8">
        <v>8</v>
      </c>
      <c r="L306" s="38">
        <f t="shared" si="75"/>
        <v>0</v>
      </c>
      <c r="M306" s="32"/>
      <c r="N306" s="93"/>
      <c r="O306" s="93"/>
      <c r="P306" s="93"/>
      <c r="Q306" s="93"/>
      <c r="R306" s="93"/>
      <c r="S306" s="93"/>
    </row>
    <row r="307" spans="1:19" s="41" customFormat="1" x14ac:dyDescent="0.25">
      <c r="A307" s="8">
        <v>17.309999999999999</v>
      </c>
      <c r="B307" s="34" t="s">
        <v>347</v>
      </c>
      <c r="C307" s="35" t="s">
        <v>18</v>
      </c>
      <c r="D307" s="63">
        <f t="shared" si="71"/>
        <v>2</v>
      </c>
      <c r="E307" s="121">
        <v>0</v>
      </c>
      <c r="F307" s="37">
        <f t="shared" si="72"/>
        <v>0</v>
      </c>
      <c r="G307" s="8">
        <v>2</v>
      </c>
      <c r="H307" s="38">
        <f t="shared" si="73"/>
        <v>0</v>
      </c>
      <c r="I307" s="8">
        <v>0</v>
      </c>
      <c r="J307" s="38">
        <f t="shared" si="74"/>
        <v>0</v>
      </c>
      <c r="K307" s="8">
        <v>0</v>
      </c>
      <c r="L307" s="38">
        <f t="shared" si="75"/>
        <v>0</v>
      </c>
      <c r="M307" s="32"/>
      <c r="N307" s="93"/>
      <c r="O307" s="93"/>
      <c r="P307" s="93"/>
      <c r="Q307" s="93"/>
      <c r="R307" s="93"/>
      <c r="S307" s="93"/>
    </row>
    <row r="308" spans="1:19" s="41" customFormat="1" x14ac:dyDescent="0.25">
      <c r="A308" s="118">
        <v>17.32</v>
      </c>
      <c r="B308" s="34" t="s">
        <v>470</v>
      </c>
      <c r="C308" s="35" t="s">
        <v>18</v>
      </c>
      <c r="D308" s="63">
        <f t="shared" si="71"/>
        <v>21</v>
      </c>
      <c r="E308" s="121">
        <v>0</v>
      </c>
      <c r="F308" s="37">
        <f t="shared" si="72"/>
        <v>0</v>
      </c>
      <c r="G308" s="8">
        <v>10</v>
      </c>
      <c r="H308" s="38">
        <f t="shared" si="73"/>
        <v>0</v>
      </c>
      <c r="I308" s="8">
        <v>6</v>
      </c>
      <c r="J308" s="38">
        <f t="shared" si="74"/>
        <v>0</v>
      </c>
      <c r="K308" s="8">
        <v>5</v>
      </c>
      <c r="L308" s="38">
        <f t="shared" si="75"/>
        <v>0</v>
      </c>
      <c r="M308" s="32"/>
      <c r="N308" s="93"/>
      <c r="O308" s="93"/>
      <c r="P308" s="93"/>
      <c r="Q308" s="93"/>
      <c r="R308" s="93"/>
      <c r="S308" s="93"/>
    </row>
    <row r="309" spans="1:19" s="41" customFormat="1" x14ac:dyDescent="0.25">
      <c r="A309" s="8">
        <v>17.329999999999998</v>
      </c>
      <c r="B309" s="34" t="s">
        <v>471</v>
      </c>
      <c r="C309" s="35" t="s">
        <v>18</v>
      </c>
      <c r="D309" s="63">
        <f t="shared" si="71"/>
        <v>3</v>
      </c>
      <c r="E309" s="121">
        <v>0</v>
      </c>
      <c r="F309" s="37">
        <f t="shared" si="72"/>
        <v>0</v>
      </c>
      <c r="G309" s="8">
        <v>1</v>
      </c>
      <c r="H309" s="38">
        <f t="shared" si="73"/>
        <v>0</v>
      </c>
      <c r="I309" s="8">
        <v>2</v>
      </c>
      <c r="J309" s="38">
        <f t="shared" si="74"/>
        <v>0</v>
      </c>
      <c r="K309" s="8">
        <v>0</v>
      </c>
      <c r="L309" s="38">
        <f t="shared" si="75"/>
        <v>0</v>
      </c>
      <c r="M309" s="32"/>
      <c r="N309" s="93"/>
      <c r="O309" s="93"/>
      <c r="P309" s="93"/>
      <c r="Q309" s="93"/>
      <c r="R309" s="93"/>
      <c r="S309" s="93"/>
    </row>
    <row r="310" spans="1:19" s="41" customFormat="1" x14ac:dyDescent="0.25">
      <c r="A310" s="118">
        <v>17.34</v>
      </c>
      <c r="B310" s="34" t="s">
        <v>348</v>
      </c>
      <c r="C310" s="35" t="s">
        <v>18</v>
      </c>
      <c r="D310" s="63">
        <f t="shared" si="71"/>
        <v>32</v>
      </c>
      <c r="E310" s="121">
        <v>0</v>
      </c>
      <c r="F310" s="37">
        <f t="shared" si="72"/>
        <v>0</v>
      </c>
      <c r="G310" s="8">
        <v>15</v>
      </c>
      <c r="H310" s="38">
        <f t="shared" si="73"/>
        <v>0</v>
      </c>
      <c r="I310" s="8">
        <v>8</v>
      </c>
      <c r="J310" s="38">
        <f t="shared" si="74"/>
        <v>0</v>
      </c>
      <c r="K310" s="8">
        <v>9</v>
      </c>
      <c r="L310" s="38">
        <f t="shared" si="75"/>
        <v>0</v>
      </c>
      <c r="M310" s="32"/>
      <c r="N310" s="93"/>
      <c r="O310" s="93"/>
      <c r="P310" s="93"/>
      <c r="Q310" s="93"/>
      <c r="R310" s="93"/>
      <c r="S310" s="93"/>
    </row>
    <row r="311" spans="1:19" s="41" customFormat="1" x14ac:dyDescent="0.25">
      <c r="A311" s="8">
        <v>17.350000000000001</v>
      </c>
      <c r="B311" s="34" t="s">
        <v>349</v>
      </c>
      <c r="C311" s="35" t="s">
        <v>18</v>
      </c>
      <c r="D311" s="63">
        <f t="shared" si="71"/>
        <v>32</v>
      </c>
      <c r="E311" s="121">
        <v>0</v>
      </c>
      <c r="F311" s="37">
        <f t="shared" si="72"/>
        <v>0</v>
      </c>
      <c r="G311" s="8">
        <v>15</v>
      </c>
      <c r="H311" s="38">
        <f t="shared" si="73"/>
        <v>0</v>
      </c>
      <c r="I311" s="8">
        <v>8</v>
      </c>
      <c r="J311" s="38">
        <f t="shared" si="74"/>
        <v>0</v>
      </c>
      <c r="K311" s="8">
        <v>9</v>
      </c>
      <c r="L311" s="38">
        <f t="shared" si="75"/>
        <v>0</v>
      </c>
      <c r="M311" s="32"/>
      <c r="N311" s="93"/>
      <c r="O311" s="93"/>
      <c r="P311" s="93"/>
      <c r="Q311" s="93"/>
      <c r="R311" s="93"/>
      <c r="S311" s="93"/>
    </row>
    <row r="312" spans="1:19" s="41" customFormat="1" x14ac:dyDescent="0.25">
      <c r="A312" s="118"/>
      <c r="B312" s="64" t="s">
        <v>472</v>
      </c>
      <c r="C312" s="35"/>
      <c r="D312" s="63"/>
      <c r="E312" s="36"/>
      <c r="F312" s="37"/>
      <c r="G312" s="8"/>
      <c r="H312" s="38"/>
      <c r="I312" s="8"/>
      <c r="J312" s="38"/>
      <c r="K312" s="8"/>
      <c r="L312" s="38"/>
      <c r="M312" s="32"/>
      <c r="N312" s="93"/>
      <c r="O312" s="93"/>
      <c r="P312" s="93"/>
      <c r="Q312" s="93"/>
      <c r="R312" s="93"/>
      <c r="S312" s="93"/>
    </row>
    <row r="313" spans="1:19" s="41" customFormat="1" x14ac:dyDescent="0.25">
      <c r="A313" s="8">
        <v>17.36</v>
      </c>
      <c r="B313" s="34" t="s">
        <v>350</v>
      </c>
      <c r="C313" s="35" t="s">
        <v>18</v>
      </c>
      <c r="D313" s="63">
        <f t="shared" ref="D313:D317" si="76">+G313+I313+K313</f>
        <v>2</v>
      </c>
      <c r="E313" s="121">
        <v>0</v>
      </c>
      <c r="F313" s="37">
        <f t="shared" ref="F313:F317" si="77">+E313*D313</f>
        <v>0</v>
      </c>
      <c r="G313" s="8">
        <v>0</v>
      </c>
      <c r="H313" s="38">
        <f t="shared" ref="H313:H317" si="78">+G313*E313</f>
        <v>0</v>
      </c>
      <c r="I313" s="8">
        <v>2</v>
      </c>
      <c r="J313" s="38">
        <f t="shared" ref="J313:J317" si="79">+I313*E313</f>
        <v>0</v>
      </c>
      <c r="K313" s="8">
        <v>0</v>
      </c>
      <c r="L313" s="38">
        <f t="shared" ref="L313:L317" si="80">+K313*E313</f>
        <v>0</v>
      </c>
      <c r="M313" s="32"/>
      <c r="N313" s="93"/>
      <c r="O313" s="93"/>
      <c r="P313" s="93"/>
      <c r="Q313" s="93"/>
      <c r="R313" s="93"/>
      <c r="S313" s="93"/>
    </row>
    <row r="314" spans="1:19" s="41" customFormat="1" x14ac:dyDescent="0.25">
      <c r="A314" s="118">
        <v>17.37</v>
      </c>
      <c r="B314" s="34" t="s">
        <v>351</v>
      </c>
      <c r="C314" s="35" t="s">
        <v>18</v>
      </c>
      <c r="D314" s="63">
        <f t="shared" si="76"/>
        <v>1</v>
      </c>
      <c r="E314" s="121">
        <v>0</v>
      </c>
      <c r="F314" s="37">
        <f t="shared" si="77"/>
        <v>0</v>
      </c>
      <c r="G314" s="8">
        <v>0</v>
      </c>
      <c r="H314" s="38">
        <f t="shared" si="78"/>
        <v>0</v>
      </c>
      <c r="I314" s="8">
        <v>1</v>
      </c>
      <c r="J314" s="38">
        <f t="shared" si="79"/>
        <v>0</v>
      </c>
      <c r="K314" s="8">
        <v>0</v>
      </c>
      <c r="L314" s="38">
        <f t="shared" si="80"/>
        <v>0</v>
      </c>
      <c r="M314" s="32"/>
      <c r="N314" s="93"/>
      <c r="O314" s="93"/>
      <c r="P314" s="93"/>
      <c r="Q314" s="93"/>
      <c r="R314" s="93"/>
      <c r="S314" s="93"/>
    </row>
    <row r="315" spans="1:19" s="41" customFormat="1" x14ac:dyDescent="0.25">
      <c r="A315" s="8">
        <v>17.38</v>
      </c>
      <c r="B315" s="34" t="s">
        <v>352</v>
      </c>
      <c r="C315" s="35" t="s">
        <v>18</v>
      </c>
      <c r="D315" s="63">
        <f t="shared" si="76"/>
        <v>1</v>
      </c>
      <c r="E315" s="121">
        <v>0</v>
      </c>
      <c r="F315" s="37">
        <f t="shared" si="77"/>
        <v>0</v>
      </c>
      <c r="G315" s="8">
        <v>1</v>
      </c>
      <c r="H315" s="38">
        <f t="shared" si="78"/>
        <v>0</v>
      </c>
      <c r="I315" s="8">
        <v>0</v>
      </c>
      <c r="J315" s="38">
        <f t="shared" si="79"/>
        <v>0</v>
      </c>
      <c r="K315" s="8">
        <v>0</v>
      </c>
      <c r="L315" s="38">
        <f t="shared" si="80"/>
        <v>0</v>
      </c>
      <c r="M315" s="32"/>
      <c r="N315" s="93"/>
      <c r="O315" s="93"/>
      <c r="P315" s="93"/>
      <c r="Q315" s="93"/>
      <c r="R315" s="93"/>
      <c r="S315" s="93"/>
    </row>
    <row r="316" spans="1:19" s="41" customFormat="1" x14ac:dyDescent="0.25">
      <c r="A316" s="118">
        <v>17.39</v>
      </c>
      <c r="B316" s="34" t="s">
        <v>353</v>
      </c>
      <c r="C316" s="35" t="s">
        <v>18</v>
      </c>
      <c r="D316" s="63">
        <f t="shared" si="76"/>
        <v>4</v>
      </c>
      <c r="E316" s="121">
        <v>0</v>
      </c>
      <c r="F316" s="37">
        <f t="shared" si="77"/>
        <v>0</v>
      </c>
      <c r="G316" s="8">
        <v>2</v>
      </c>
      <c r="H316" s="38">
        <f t="shared" si="78"/>
        <v>0</v>
      </c>
      <c r="I316" s="8">
        <v>1</v>
      </c>
      <c r="J316" s="38">
        <f t="shared" si="79"/>
        <v>0</v>
      </c>
      <c r="K316" s="8">
        <v>1</v>
      </c>
      <c r="L316" s="38">
        <f t="shared" si="80"/>
        <v>0</v>
      </c>
      <c r="M316" s="32"/>
      <c r="N316" s="93"/>
      <c r="O316" s="93"/>
      <c r="P316" s="93"/>
      <c r="Q316" s="93"/>
      <c r="R316" s="93"/>
      <c r="S316" s="93"/>
    </row>
    <row r="317" spans="1:19" s="41" customFormat="1" x14ac:dyDescent="0.25">
      <c r="A317" s="118">
        <v>17.399999999999999</v>
      </c>
      <c r="B317" s="34" t="s">
        <v>354</v>
      </c>
      <c r="C317" s="35" t="s">
        <v>18</v>
      </c>
      <c r="D317" s="63">
        <f t="shared" si="76"/>
        <v>1</v>
      </c>
      <c r="E317" s="121">
        <v>0</v>
      </c>
      <c r="F317" s="37">
        <f t="shared" si="77"/>
        <v>0</v>
      </c>
      <c r="G317" s="8">
        <v>0</v>
      </c>
      <c r="H317" s="38">
        <f t="shared" si="78"/>
        <v>0</v>
      </c>
      <c r="I317" s="8">
        <v>0</v>
      </c>
      <c r="J317" s="38">
        <f t="shared" si="79"/>
        <v>0</v>
      </c>
      <c r="K317" s="8">
        <v>1</v>
      </c>
      <c r="L317" s="38">
        <f t="shared" si="80"/>
        <v>0</v>
      </c>
      <c r="M317" s="32"/>
      <c r="N317" s="93"/>
      <c r="O317" s="93"/>
      <c r="P317" s="93"/>
      <c r="Q317" s="93"/>
      <c r="R317" s="93"/>
      <c r="S317" s="93"/>
    </row>
    <row r="318" spans="1:19" s="41" customFormat="1" x14ac:dyDescent="0.25">
      <c r="A318" s="118"/>
      <c r="B318" s="64" t="s">
        <v>355</v>
      </c>
      <c r="C318" s="35"/>
      <c r="D318" s="63"/>
      <c r="E318" s="36"/>
      <c r="F318" s="37"/>
      <c r="G318" s="8"/>
      <c r="H318" s="38"/>
      <c r="I318" s="8"/>
      <c r="J318" s="38"/>
      <c r="K318" s="8"/>
      <c r="L318" s="38"/>
      <c r="M318" s="32"/>
      <c r="N318" s="93"/>
      <c r="O318" s="93"/>
      <c r="P318" s="93"/>
      <c r="Q318" s="93"/>
      <c r="R318" s="93"/>
      <c r="S318" s="93"/>
    </row>
    <row r="319" spans="1:19" s="41" customFormat="1" x14ac:dyDescent="0.25">
      <c r="A319" s="8">
        <v>17.41</v>
      </c>
      <c r="B319" s="34" t="s">
        <v>356</v>
      </c>
      <c r="C319" s="35" t="s">
        <v>18</v>
      </c>
      <c r="D319" s="63">
        <f t="shared" ref="D319:D327" si="81">+G319+I319+K319</f>
        <v>10</v>
      </c>
      <c r="E319" s="121">
        <v>0</v>
      </c>
      <c r="F319" s="37">
        <f t="shared" ref="F319:F327" si="82">+E319*D319</f>
        <v>0</v>
      </c>
      <c r="G319" s="8">
        <v>3</v>
      </c>
      <c r="H319" s="38">
        <f t="shared" ref="H319:H327" si="83">+G319*E319</f>
        <v>0</v>
      </c>
      <c r="I319" s="8">
        <v>4</v>
      </c>
      <c r="J319" s="38">
        <f t="shared" ref="J319:J327" si="84">+I319*E319</f>
        <v>0</v>
      </c>
      <c r="K319" s="8">
        <v>3</v>
      </c>
      <c r="L319" s="38">
        <f t="shared" ref="L319:L327" si="85">+K319*E319</f>
        <v>0</v>
      </c>
      <c r="M319" s="32"/>
      <c r="N319" s="93"/>
      <c r="O319" s="93"/>
      <c r="P319" s="93"/>
      <c r="Q319" s="93"/>
      <c r="R319" s="93"/>
      <c r="S319" s="93"/>
    </row>
    <row r="320" spans="1:19" s="41" customFormat="1" x14ac:dyDescent="0.25">
      <c r="A320" s="118">
        <v>17.420000000000002</v>
      </c>
      <c r="B320" s="34" t="s">
        <v>357</v>
      </c>
      <c r="C320" s="35" t="s">
        <v>18</v>
      </c>
      <c r="D320" s="63">
        <f t="shared" si="81"/>
        <v>1</v>
      </c>
      <c r="E320" s="121">
        <v>0</v>
      </c>
      <c r="F320" s="37">
        <f t="shared" si="82"/>
        <v>0</v>
      </c>
      <c r="G320" s="8">
        <v>0</v>
      </c>
      <c r="H320" s="38">
        <f t="shared" si="83"/>
        <v>0</v>
      </c>
      <c r="I320" s="8">
        <v>0</v>
      </c>
      <c r="J320" s="38">
        <f t="shared" si="84"/>
        <v>0</v>
      </c>
      <c r="K320" s="8">
        <v>1</v>
      </c>
      <c r="L320" s="38">
        <f t="shared" si="85"/>
        <v>0</v>
      </c>
      <c r="M320" s="32"/>
      <c r="N320" s="93"/>
      <c r="O320" s="93"/>
      <c r="P320" s="93"/>
      <c r="Q320" s="93"/>
      <c r="R320" s="93"/>
      <c r="S320" s="93"/>
    </row>
    <row r="321" spans="1:19" s="41" customFormat="1" x14ac:dyDescent="0.25">
      <c r="A321" s="8">
        <v>17.43</v>
      </c>
      <c r="B321" s="34" t="s">
        <v>345</v>
      </c>
      <c r="C321" s="35" t="s">
        <v>18</v>
      </c>
      <c r="D321" s="63">
        <f t="shared" si="81"/>
        <v>9</v>
      </c>
      <c r="E321" s="121">
        <v>0</v>
      </c>
      <c r="F321" s="37">
        <f t="shared" si="82"/>
        <v>0</v>
      </c>
      <c r="G321" s="8">
        <v>3</v>
      </c>
      <c r="H321" s="38">
        <f t="shared" si="83"/>
        <v>0</v>
      </c>
      <c r="I321" s="8">
        <v>4</v>
      </c>
      <c r="J321" s="38">
        <f t="shared" si="84"/>
        <v>0</v>
      </c>
      <c r="K321" s="8">
        <v>2</v>
      </c>
      <c r="L321" s="38">
        <f t="shared" si="85"/>
        <v>0</v>
      </c>
      <c r="M321" s="32"/>
      <c r="N321" s="93"/>
      <c r="O321" s="93"/>
      <c r="P321" s="93"/>
      <c r="Q321" s="93"/>
      <c r="R321" s="93"/>
      <c r="S321" s="93"/>
    </row>
    <row r="322" spans="1:19" s="41" customFormat="1" x14ac:dyDescent="0.25">
      <c r="A322" s="118">
        <v>17.440000000000001</v>
      </c>
      <c r="B322" s="34" t="s">
        <v>346</v>
      </c>
      <c r="C322" s="35" t="s">
        <v>18</v>
      </c>
      <c r="D322" s="63">
        <f t="shared" si="81"/>
        <v>9</v>
      </c>
      <c r="E322" s="121">
        <v>0</v>
      </c>
      <c r="F322" s="37">
        <f t="shared" si="82"/>
        <v>0</v>
      </c>
      <c r="G322" s="8">
        <v>3</v>
      </c>
      <c r="H322" s="38">
        <f t="shared" si="83"/>
        <v>0</v>
      </c>
      <c r="I322" s="8">
        <v>4</v>
      </c>
      <c r="J322" s="38">
        <f t="shared" si="84"/>
        <v>0</v>
      </c>
      <c r="K322" s="8">
        <v>2</v>
      </c>
      <c r="L322" s="38">
        <f t="shared" si="85"/>
        <v>0</v>
      </c>
      <c r="M322" s="32"/>
      <c r="N322" s="93"/>
      <c r="O322" s="93"/>
      <c r="P322" s="93"/>
      <c r="Q322" s="93"/>
      <c r="R322" s="93"/>
      <c r="S322" s="93"/>
    </row>
    <row r="323" spans="1:19" s="41" customFormat="1" x14ac:dyDescent="0.25">
      <c r="A323" s="8">
        <v>17.45</v>
      </c>
      <c r="B323" s="34" t="s">
        <v>347</v>
      </c>
      <c r="C323" s="35" t="s">
        <v>18</v>
      </c>
      <c r="D323" s="63">
        <f t="shared" si="81"/>
        <v>6</v>
      </c>
      <c r="E323" s="121">
        <v>0</v>
      </c>
      <c r="F323" s="37">
        <f t="shared" si="82"/>
        <v>0</v>
      </c>
      <c r="G323" s="8">
        <v>4</v>
      </c>
      <c r="H323" s="38">
        <f t="shared" si="83"/>
        <v>0</v>
      </c>
      <c r="I323" s="8">
        <v>2</v>
      </c>
      <c r="J323" s="38">
        <f t="shared" si="84"/>
        <v>0</v>
      </c>
      <c r="K323" s="8">
        <v>0</v>
      </c>
      <c r="L323" s="38">
        <f t="shared" si="85"/>
        <v>0</v>
      </c>
      <c r="M323" s="32"/>
      <c r="N323" s="93"/>
      <c r="O323" s="93"/>
      <c r="P323" s="93"/>
      <c r="Q323" s="93"/>
      <c r="R323" s="93"/>
      <c r="S323" s="93"/>
    </row>
    <row r="324" spans="1:19" s="41" customFormat="1" x14ac:dyDescent="0.25">
      <c r="A324" s="118">
        <v>17.46</v>
      </c>
      <c r="B324" s="34" t="s">
        <v>470</v>
      </c>
      <c r="C324" s="35" t="s">
        <v>18</v>
      </c>
      <c r="D324" s="63">
        <f t="shared" si="81"/>
        <v>9</v>
      </c>
      <c r="E324" s="121">
        <v>0</v>
      </c>
      <c r="F324" s="37">
        <f t="shared" si="82"/>
        <v>0</v>
      </c>
      <c r="G324" s="8">
        <v>3</v>
      </c>
      <c r="H324" s="38">
        <f t="shared" si="83"/>
        <v>0</v>
      </c>
      <c r="I324" s="8">
        <v>4</v>
      </c>
      <c r="J324" s="38">
        <f t="shared" si="84"/>
        <v>0</v>
      </c>
      <c r="K324" s="8">
        <v>2</v>
      </c>
      <c r="L324" s="38">
        <f t="shared" si="85"/>
        <v>0</v>
      </c>
      <c r="M324" s="32"/>
      <c r="N324" s="93"/>
      <c r="O324" s="93"/>
      <c r="P324" s="93"/>
      <c r="Q324" s="93"/>
      <c r="R324" s="93"/>
      <c r="S324" s="93"/>
    </row>
    <row r="325" spans="1:19" s="41" customFormat="1" x14ac:dyDescent="0.25">
      <c r="A325" s="8">
        <v>17.47</v>
      </c>
      <c r="B325" s="34" t="s">
        <v>471</v>
      </c>
      <c r="C325" s="35" t="s">
        <v>18</v>
      </c>
      <c r="D325" s="63">
        <f t="shared" si="81"/>
        <v>6</v>
      </c>
      <c r="E325" s="121">
        <v>0</v>
      </c>
      <c r="F325" s="37">
        <f t="shared" si="82"/>
        <v>0</v>
      </c>
      <c r="G325" s="8">
        <v>4</v>
      </c>
      <c r="H325" s="38">
        <f t="shared" si="83"/>
        <v>0</v>
      </c>
      <c r="I325" s="8">
        <v>2</v>
      </c>
      <c r="J325" s="38">
        <f t="shared" si="84"/>
        <v>0</v>
      </c>
      <c r="K325" s="8">
        <v>0</v>
      </c>
      <c r="L325" s="38">
        <f t="shared" si="85"/>
        <v>0</v>
      </c>
      <c r="M325" s="32"/>
      <c r="N325" s="93"/>
      <c r="O325" s="93"/>
      <c r="P325" s="93"/>
      <c r="Q325" s="93"/>
      <c r="R325" s="93"/>
      <c r="S325" s="93"/>
    </row>
    <row r="326" spans="1:19" s="41" customFormat="1" x14ac:dyDescent="0.25">
      <c r="A326" s="118">
        <v>17.48</v>
      </c>
      <c r="B326" s="34" t="s">
        <v>348</v>
      </c>
      <c r="C326" s="35" t="s">
        <v>18</v>
      </c>
      <c r="D326" s="63">
        <f t="shared" si="81"/>
        <v>9</v>
      </c>
      <c r="E326" s="121">
        <v>0</v>
      </c>
      <c r="F326" s="37">
        <f t="shared" si="82"/>
        <v>0</v>
      </c>
      <c r="G326" s="8">
        <v>3</v>
      </c>
      <c r="H326" s="38">
        <f t="shared" si="83"/>
        <v>0</v>
      </c>
      <c r="I326" s="8">
        <v>2</v>
      </c>
      <c r="J326" s="38">
        <f t="shared" si="84"/>
        <v>0</v>
      </c>
      <c r="K326" s="8">
        <v>4</v>
      </c>
      <c r="L326" s="38">
        <f t="shared" si="85"/>
        <v>0</v>
      </c>
      <c r="M326" s="32"/>
      <c r="N326" s="93"/>
      <c r="O326" s="93"/>
      <c r="P326" s="93"/>
      <c r="Q326" s="93"/>
      <c r="R326" s="93"/>
      <c r="S326" s="93"/>
    </row>
    <row r="327" spans="1:19" s="41" customFormat="1" x14ac:dyDescent="0.25">
      <c r="A327" s="8">
        <v>17.489999999999998</v>
      </c>
      <c r="B327" s="34" t="s">
        <v>349</v>
      </c>
      <c r="C327" s="35" t="s">
        <v>18</v>
      </c>
      <c r="D327" s="63">
        <f t="shared" si="81"/>
        <v>9</v>
      </c>
      <c r="E327" s="121">
        <v>0</v>
      </c>
      <c r="F327" s="37">
        <f t="shared" si="82"/>
        <v>0</v>
      </c>
      <c r="G327" s="8">
        <v>3</v>
      </c>
      <c r="H327" s="38">
        <f t="shared" si="83"/>
        <v>0</v>
      </c>
      <c r="I327" s="8">
        <v>2</v>
      </c>
      <c r="J327" s="38">
        <f t="shared" si="84"/>
        <v>0</v>
      </c>
      <c r="K327" s="8">
        <v>4</v>
      </c>
      <c r="L327" s="38">
        <f t="shared" si="85"/>
        <v>0</v>
      </c>
      <c r="M327" s="32"/>
      <c r="N327" s="93"/>
      <c r="O327" s="93"/>
      <c r="P327" s="93"/>
      <c r="Q327" s="93"/>
      <c r="R327" s="93"/>
      <c r="S327" s="93"/>
    </row>
    <row r="328" spans="1:19" s="41" customFormat="1" x14ac:dyDescent="0.25">
      <c r="A328" s="118"/>
      <c r="B328" s="64" t="s">
        <v>473</v>
      </c>
      <c r="C328" s="35"/>
      <c r="D328" s="63"/>
      <c r="E328" s="36"/>
      <c r="F328" s="37"/>
      <c r="G328" s="8"/>
      <c r="H328" s="38"/>
      <c r="I328" s="8"/>
      <c r="J328" s="38"/>
      <c r="K328" s="8"/>
      <c r="L328" s="38"/>
      <c r="M328" s="32"/>
      <c r="N328" s="93"/>
      <c r="O328" s="93"/>
      <c r="P328" s="93"/>
      <c r="Q328" s="93"/>
      <c r="R328" s="93"/>
      <c r="S328" s="93"/>
    </row>
    <row r="329" spans="1:19" s="41" customFormat="1" ht="38.25" x14ac:dyDescent="0.25">
      <c r="A329" s="118">
        <v>17.5</v>
      </c>
      <c r="B329" s="34" t="s">
        <v>474</v>
      </c>
      <c r="C329" s="35" t="s">
        <v>18</v>
      </c>
      <c r="D329" s="63">
        <f t="shared" ref="D329:D331" si="86">+G329+I329+K329</f>
        <v>1</v>
      </c>
      <c r="E329" s="121">
        <v>0</v>
      </c>
      <c r="F329" s="37">
        <f t="shared" ref="F329:F331" si="87">+E329*D329</f>
        <v>0</v>
      </c>
      <c r="G329" s="8">
        <v>1</v>
      </c>
      <c r="H329" s="38">
        <f t="shared" ref="H329:H331" si="88">+G329*E329</f>
        <v>0</v>
      </c>
      <c r="I329" s="8">
        <v>0</v>
      </c>
      <c r="J329" s="38">
        <f t="shared" ref="J329:J331" si="89">+I329*E329</f>
        <v>0</v>
      </c>
      <c r="K329" s="8">
        <v>0</v>
      </c>
      <c r="L329" s="38">
        <f t="shared" ref="L329:L331" si="90">+K329*E329</f>
        <v>0</v>
      </c>
      <c r="M329" s="32"/>
      <c r="N329" s="93"/>
      <c r="O329" s="93"/>
      <c r="P329" s="93"/>
      <c r="Q329" s="93"/>
      <c r="R329" s="93"/>
      <c r="S329" s="93"/>
    </row>
    <row r="330" spans="1:19" s="41" customFormat="1" ht="38.25" x14ac:dyDescent="0.25">
      <c r="A330" s="118">
        <v>17.510000000000002</v>
      </c>
      <c r="B330" s="34" t="s">
        <v>475</v>
      </c>
      <c r="C330" s="35" t="s">
        <v>18</v>
      </c>
      <c r="D330" s="63">
        <f t="shared" si="86"/>
        <v>1</v>
      </c>
      <c r="E330" s="121">
        <v>0</v>
      </c>
      <c r="F330" s="37">
        <f t="shared" si="87"/>
        <v>0</v>
      </c>
      <c r="G330" s="8">
        <v>0</v>
      </c>
      <c r="H330" s="38">
        <f t="shared" si="88"/>
        <v>0</v>
      </c>
      <c r="I330" s="8">
        <v>1</v>
      </c>
      <c r="J330" s="38">
        <f t="shared" si="89"/>
        <v>0</v>
      </c>
      <c r="K330" s="8">
        <v>0</v>
      </c>
      <c r="L330" s="38">
        <f t="shared" si="90"/>
        <v>0</v>
      </c>
      <c r="M330" s="32"/>
      <c r="N330" s="93"/>
      <c r="O330" s="93"/>
      <c r="P330" s="93"/>
      <c r="Q330" s="93"/>
      <c r="R330" s="93"/>
      <c r="S330" s="93"/>
    </row>
    <row r="331" spans="1:19" s="41" customFormat="1" ht="38.25" x14ac:dyDescent="0.25">
      <c r="A331" s="118">
        <v>17.52</v>
      </c>
      <c r="B331" s="34" t="s">
        <v>476</v>
      </c>
      <c r="C331" s="35" t="s">
        <v>18</v>
      </c>
      <c r="D331" s="63">
        <f t="shared" si="86"/>
        <v>1</v>
      </c>
      <c r="E331" s="121">
        <v>0</v>
      </c>
      <c r="F331" s="37">
        <f t="shared" si="87"/>
        <v>0</v>
      </c>
      <c r="G331" s="8">
        <v>1</v>
      </c>
      <c r="H331" s="38">
        <f t="shared" si="88"/>
        <v>0</v>
      </c>
      <c r="I331" s="8">
        <v>0</v>
      </c>
      <c r="J331" s="38">
        <f t="shared" si="89"/>
        <v>0</v>
      </c>
      <c r="K331" s="8">
        <v>0</v>
      </c>
      <c r="L331" s="38">
        <f t="shared" si="90"/>
        <v>0</v>
      </c>
      <c r="M331" s="32"/>
      <c r="N331" s="93"/>
      <c r="O331" s="93"/>
      <c r="P331" s="93"/>
      <c r="Q331" s="93"/>
      <c r="R331" s="93"/>
      <c r="S331" s="93"/>
    </row>
    <row r="332" spans="1:19" s="41" customFormat="1" x14ac:dyDescent="0.25">
      <c r="A332" s="118"/>
      <c r="B332" s="64" t="s">
        <v>477</v>
      </c>
      <c r="C332" s="35"/>
      <c r="D332" s="63"/>
      <c r="E332" s="36"/>
      <c r="F332" s="37"/>
      <c r="G332" s="8"/>
      <c r="H332" s="38"/>
      <c r="I332" s="8"/>
      <c r="J332" s="38"/>
      <c r="K332" s="8"/>
      <c r="L332" s="38"/>
      <c r="M332" s="32"/>
      <c r="N332" s="93"/>
      <c r="O332" s="93"/>
      <c r="P332" s="93"/>
      <c r="Q332" s="93"/>
      <c r="R332" s="93"/>
      <c r="S332" s="93"/>
    </row>
    <row r="333" spans="1:19" s="41" customFormat="1" ht="51" x14ac:dyDescent="0.25">
      <c r="A333" s="8">
        <v>17.53</v>
      </c>
      <c r="B333" s="34" t="s">
        <v>358</v>
      </c>
      <c r="C333" s="35" t="s">
        <v>18</v>
      </c>
      <c r="D333" s="63">
        <f>+G333+I333+K333</f>
        <v>1</v>
      </c>
      <c r="E333" s="121">
        <v>0</v>
      </c>
      <c r="F333" s="37">
        <f>+E333*D333</f>
        <v>0</v>
      </c>
      <c r="G333" s="8">
        <v>1</v>
      </c>
      <c r="H333" s="38">
        <f>+G333*E333</f>
        <v>0</v>
      </c>
      <c r="I333" s="8">
        <v>0</v>
      </c>
      <c r="J333" s="38">
        <f>+I333*E333</f>
        <v>0</v>
      </c>
      <c r="K333" s="8">
        <v>0</v>
      </c>
      <c r="L333" s="38">
        <f>+K333*E333</f>
        <v>0</v>
      </c>
      <c r="M333" s="32"/>
      <c r="N333" s="93"/>
      <c r="O333" s="93"/>
      <c r="P333" s="93"/>
      <c r="Q333" s="93"/>
      <c r="R333" s="93"/>
      <c r="S333" s="93"/>
    </row>
    <row r="334" spans="1:19" s="41" customFormat="1" ht="51" x14ac:dyDescent="0.25">
      <c r="A334" s="118">
        <v>17.54</v>
      </c>
      <c r="B334" s="34" t="s">
        <v>359</v>
      </c>
      <c r="C334" s="35" t="s">
        <v>18</v>
      </c>
      <c r="D334" s="63">
        <f>+G334+I334+K334</f>
        <v>2</v>
      </c>
      <c r="E334" s="121">
        <v>0</v>
      </c>
      <c r="F334" s="37">
        <f>+E334*D334</f>
        <v>0</v>
      </c>
      <c r="G334" s="8">
        <v>0</v>
      </c>
      <c r="H334" s="38">
        <f>+G334*E334</f>
        <v>0</v>
      </c>
      <c r="I334" s="8">
        <v>1</v>
      </c>
      <c r="J334" s="38">
        <f>+I334*E334</f>
        <v>0</v>
      </c>
      <c r="K334" s="8">
        <v>1</v>
      </c>
      <c r="L334" s="38">
        <f>+K334*E334</f>
        <v>0</v>
      </c>
      <c r="M334" s="32"/>
      <c r="N334" s="93"/>
      <c r="O334" s="93"/>
      <c r="P334" s="93"/>
      <c r="Q334" s="93"/>
      <c r="R334" s="93"/>
      <c r="S334" s="93"/>
    </row>
    <row r="335" spans="1:19" s="41" customFormat="1" x14ac:dyDescent="0.25">
      <c r="A335" s="8"/>
      <c r="B335" s="64" t="s">
        <v>360</v>
      </c>
      <c r="C335" s="35"/>
      <c r="D335" s="63"/>
      <c r="E335" s="36"/>
      <c r="F335" s="37"/>
      <c r="G335" s="8"/>
      <c r="H335" s="38"/>
      <c r="I335" s="8"/>
      <c r="J335" s="38"/>
      <c r="K335" s="8"/>
      <c r="L335" s="38"/>
      <c r="M335" s="32"/>
      <c r="N335" s="93"/>
      <c r="O335" s="93"/>
      <c r="P335" s="93"/>
      <c r="Q335" s="93"/>
      <c r="R335" s="93"/>
      <c r="S335" s="93"/>
    </row>
    <row r="336" spans="1:19" s="41" customFormat="1" ht="38.25" x14ac:dyDescent="0.25">
      <c r="A336" s="118">
        <v>17.55</v>
      </c>
      <c r="B336" s="34" t="s">
        <v>361</v>
      </c>
      <c r="C336" s="35" t="s">
        <v>18</v>
      </c>
      <c r="D336" s="63">
        <f>+G336+I336+K336</f>
        <v>1</v>
      </c>
      <c r="E336" s="121">
        <v>0</v>
      </c>
      <c r="F336" s="37">
        <f>+E336*D336</f>
        <v>0</v>
      </c>
      <c r="G336" s="8">
        <v>1</v>
      </c>
      <c r="H336" s="38">
        <f>+G336*E336</f>
        <v>0</v>
      </c>
      <c r="I336" s="8">
        <v>0</v>
      </c>
      <c r="J336" s="38">
        <f>+I336*E336</f>
        <v>0</v>
      </c>
      <c r="K336" s="8">
        <v>0</v>
      </c>
      <c r="L336" s="38">
        <f>+K336*E336</f>
        <v>0</v>
      </c>
      <c r="M336" s="32"/>
      <c r="N336" s="93"/>
      <c r="O336" s="93"/>
      <c r="P336" s="93"/>
      <c r="Q336" s="93"/>
      <c r="R336" s="93"/>
      <c r="S336" s="93"/>
    </row>
    <row r="337" spans="1:19" s="41" customFormat="1" ht="38.25" x14ac:dyDescent="0.25">
      <c r="A337" s="8">
        <v>17.559999999999999</v>
      </c>
      <c r="B337" s="34" t="s">
        <v>362</v>
      </c>
      <c r="C337" s="35" t="s">
        <v>18</v>
      </c>
      <c r="D337" s="63">
        <f>+G337+I337+K337</f>
        <v>2</v>
      </c>
      <c r="E337" s="121">
        <v>0</v>
      </c>
      <c r="F337" s="37">
        <f>+E337*D337</f>
        <v>0</v>
      </c>
      <c r="G337" s="8">
        <v>1</v>
      </c>
      <c r="H337" s="38">
        <f>+G337*E337</f>
        <v>0</v>
      </c>
      <c r="I337" s="8">
        <v>0</v>
      </c>
      <c r="J337" s="38">
        <f>+I337*E337</f>
        <v>0</v>
      </c>
      <c r="K337" s="8">
        <v>1</v>
      </c>
      <c r="L337" s="38">
        <f>+K337*E337</f>
        <v>0</v>
      </c>
      <c r="M337" s="32"/>
      <c r="N337" s="93"/>
      <c r="O337" s="93"/>
      <c r="P337" s="93"/>
      <c r="Q337" s="93"/>
      <c r="R337" s="93"/>
      <c r="S337" s="93"/>
    </row>
    <row r="338" spans="1:19" s="41" customFormat="1" x14ac:dyDescent="0.25">
      <c r="A338" s="118"/>
      <c r="B338" s="64" t="s">
        <v>363</v>
      </c>
      <c r="C338" s="35"/>
      <c r="D338" s="63"/>
      <c r="E338" s="36"/>
      <c r="F338" s="37"/>
      <c r="G338" s="8"/>
      <c r="H338" s="38"/>
      <c r="I338" s="8"/>
      <c r="J338" s="38"/>
      <c r="K338" s="8"/>
      <c r="L338" s="38"/>
      <c r="M338" s="32"/>
      <c r="N338" s="93"/>
      <c r="O338" s="93"/>
      <c r="P338" s="93"/>
      <c r="Q338" s="93"/>
      <c r="R338" s="93"/>
      <c r="S338" s="93"/>
    </row>
    <row r="339" spans="1:19" s="41" customFormat="1" x14ac:dyDescent="0.25">
      <c r="A339" s="8">
        <v>17.57</v>
      </c>
      <c r="B339" s="34" t="s">
        <v>364</v>
      </c>
      <c r="C339" s="35" t="s">
        <v>18</v>
      </c>
      <c r="D339" s="63">
        <f t="shared" ref="D339:D347" si="91">+G339+I339+K339</f>
        <v>17</v>
      </c>
      <c r="E339" s="121">
        <v>0</v>
      </c>
      <c r="F339" s="37">
        <f t="shared" ref="F339:F347" si="92">+E339*D339</f>
        <v>0</v>
      </c>
      <c r="G339" s="8">
        <v>3</v>
      </c>
      <c r="H339" s="38">
        <f t="shared" ref="H339:H347" si="93">+G339*E339</f>
        <v>0</v>
      </c>
      <c r="I339" s="8">
        <v>0</v>
      </c>
      <c r="J339" s="38">
        <f t="shared" ref="J339:J347" si="94">+I339*E339</f>
        <v>0</v>
      </c>
      <c r="K339" s="8">
        <v>14</v>
      </c>
      <c r="L339" s="38">
        <f t="shared" ref="L339:L347" si="95">+K339*E339</f>
        <v>0</v>
      </c>
      <c r="M339" s="32"/>
      <c r="N339" s="93"/>
      <c r="O339" s="93"/>
      <c r="P339" s="93"/>
      <c r="Q339" s="93"/>
      <c r="R339" s="93"/>
      <c r="S339" s="93"/>
    </row>
    <row r="340" spans="1:19" s="41" customFormat="1" x14ac:dyDescent="0.25">
      <c r="A340" s="118">
        <v>17.579999999999998</v>
      </c>
      <c r="B340" s="34" t="s">
        <v>510</v>
      </c>
      <c r="C340" s="35" t="s">
        <v>18</v>
      </c>
      <c r="D340" s="63">
        <f t="shared" si="91"/>
        <v>8</v>
      </c>
      <c r="E340" s="121">
        <v>0</v>
      </c>
      <c r="F340" s="37">
        <f t="shared" si="92"/>
        <v>0</v>
      </c>
      <c r="G340" s="8">
        <v>1</v>
      </c>
      <c r="H340" s="38">
        <f t="shared" si="93"/>
        <v>0</v>
      </c>
      <c r="I340" s="8">
        <v>1</v>
      </c>
      <c r="J340" s="38">
        <f t="shared" si="94"/>
        <v>0</v>
      </c>
      <c r="K340" s="8">
        <v>6</v>
      </c>
      <c r="L340" s="38">
        <f t="shared" si="95"/>
        <v>0</v>
      </c>
      <c r="M340" s="32"/>
      <c r="N340" s="93"/>
      <c r="O340" s="93"/>
      <c r="P340" s="93"/>
      <c r="Q340" s="93"/>
      <c r="R340" s="93"/>
      <c r="S340" s="93"/>
    </row>
    <row r="341" spans="1:19" s="41" customFormat="1" x14ac:dyDescent="0.25">
      <c r="A341" s="8">
        <v>17.59</v>
      </c>
      <c r="B341" s="34" t="s">
        <v>478</v>
      </c>
      <c r="C341" s="35" t="s">
        <v>18</v>
      </c>
      <c r="D341" s="63">
        <f t="shared" si="91"/>
        <v>1</v>
      </c>
      <c r="E341" s="121">
        <v>0</v>
      </c>
      <c r="F341" s="37">
        <f t="shared" si="92"/>
        <v>0</v>
      </c>
      <c r="G341" s="8">
        <v>1</v>
      </c>
      <c r="H341" s="38">
        <f t="shared" si="93"/>
        <v>0</v>
      </c>
      <c r="I341" s="8">
        <v>0</v>
      </c>
      <c r="J341" s="38">
        <f t="shared" si="94"/>
        <v>0</v>
      </c>
      <c r="K341" s="8">
        <v>0</v>
      </c>
      <c r="L341" s="38">
        <f t="shared" si="95"/>
        <v>0</v>
      </c>
      <c r="M341" s="32"/>
      <c r="N341" s="93"/>
      <c r="O341" s="93"/>
      <c r="P341" s="93"/>
      <c r="Q341" s="93"/>
      <c r="R341" s="93"/>
      <c r="S341" s="93"/>
    </row>
    <row r="342" spans="1:19" s="41" customFormat="1" x14ac:dyDescent="0.25">
      <c r="A342" s="118">
        <v>17.600000000000001</v>
      </c>
      <c r="B342" s="34" t="s">
        <v>479</v>
      </c>
      <c r="C342" s="35" t="s">
        <v>18</v>
      </c>
      <c r="D342" s="63">
        <f t="shared" si="91"/>
        <v>3</v>
      </c>
      <c r="E342" s="121">
        <v>0</v>
      </c>
      <c r="F342" s="37">
        <f t="shared" si="92"/>
        <v>0</v>
      </c>
      <c r="G342" s="8">
        <v>1</v>
      </c>
      <c r="H342" s="38">
        <f t="shared" si="93"/>
        <v>0</v>
      </c>
      <c r="I342" s="8">
        <v>2</v>
      </c>
      <c r="J342" s="38">
        <f t="shared" si="94"/>
        <v>0</v>
      </c>
      <c r="K342" s="8">
        <v>0</v>
      </c>
      <c r="L342" s="38">
        <f t="shared" si="95"/>
        <v>0</v>
      </c>
      <c r="M342" s="32"/>
      <c r="N342" s="93"/>
      <c r="O342" s="93"/>
      <c r="P342" s="93"/>
      <c r="Q342" s="93"/>
      <c r="R342" s="93"/>
      <c r="S342" s="93"/>
    </row>
    <row r="343" spans="1:19" s="41" customFormat="1" x14ac:dyDescent="0.25">
      <c r="A343" s="8">
        <v>17.61</v>
      </c>
      <c r="B343" s="34" t="s">
        <v>480</v>
      </c>
      <c r="C343" s="35" t="s">
        <v>18</v>
      </c>
      <c r="D343" s="63">
        <f t="shared" si="91"/>
        <v>1</v>
      </c>
      <c r="E343" s="121">
        <v>0</v>
      </c>
      <c r="F343" s="37">
        <f t="shared" si="92"/>
        <v>0</v>
      </c>
      <c r="G343" s="8">
        <v>0</v>
      </c>
      <c r="H343" s="38">
        <f t="shared" si="93"/>
        <v>0</v>
      </c>
      <c r="I343" s="8">
        <v>1</v>
      </c>
      <c r="J343" s="38">
        <f t="shared" si="94"/>
        <v>0</v>
      </c>
      <c r="K343" s="8">
        <v>0</v>
      </c>
      <c r="L343" s="38">
        <f t="shared" si="95"/>
        <v>0</v>
      </c>
      <c r="M343" s="32"/>
      <c r="N343" s="93"/>
      <c r="O343" s="93"/>
      <c r="P343" s="93"/>
      <c r="Q343" s="93"/>
      <c r="R343" s="93"/>
      <c r="S343" s="93"/>
    </row>
    <row r="344" spans="1:19" s="41" customFormat="1" x14ac:dyDescent="0.25">
      <c r="A344" s="118">
        <v>17.62</v>
      </c>
      <c r="B344" s="34" t="s">
        <v>365</v>
      </c>
      <c r="C344" s="35" t="s">
        <v>18</v>
      </c>
      <c r="D344" s="63">
        <f t="shared" si="91"/>
        <v>4</v>
      </c>
      <c r="E344" s="121">
        <v>0</v>
      </c>
      <c r="F344" s="37">
        <f t="shared" si="92"/>
        <v>0</v>
      </c>
      <c r="G344" s="8">
        <v>0</v>
      </c>
      <c r="H344" s="38">
        <f t="shared" si="93"/>
        <v>0</v>
      </c>
      <c r="I344" s="8">
        <v>1</v>
      </c>
      <c r="J344" s="38">
        <f t="shared" si="94"/>
        <v>0</v>
      </c>
      <c r="K344" s="8">
        <v>3</v>
      </c>
      <c r="L344" s="38">
        <f t="shared" si="95"/>
        <v>0</v>
      </c>
      <c r="M344" s="32"/>
      <c r="N344" s="93"/>
      <c r="O344" s="93"/>
      <c r="P344" s="93"/>
      <c r="Q344" s="93"/>
      <c r="R344" s="93"/>
      <c r="S344" s="93"/>
    </row>
    <row r="345" spans="1:19" s="41" customFormat="1" x14ac:dyDescent="0.25">
      <c r="A345" s="8">
        <v>17.63</v>
      </c>
      <c r="B345" s="34" t="s">
        <v>366</v>
      </c>
      <c r="C345" s="35" t="s">
        <v>18</v>
      </c>
      <c r="D345" s="63">
        <f t="shared" si="91"/>
        <v>5</v>
      </c>
      <c r="E345" s="121">
        <v>0</v>
      </c>
      <c r="F345" s="37">
        <f t="shared" si="92"/>
        <v>0</v>
      </c>
      <c r="G345" s="8">
        <v>1</v>
      </c>
      <c r="H345" s="38">
        <f t="shared" si="93"/>
        <v>0</v>
      </c>
      <c r="I345" s="8">
        <v>1</v>
      </c>
      <c r="J345" s="38">
        <f t="shared" si="94"/>
        <v>0</v>
      </c>
      <c r="K345" s="8">
        <v>3</v>
      </c>
      <c r="L345" s="38">
        <f t="shared" si="95"/>
        <v>0</v>
      </c>
      <c r="M345" s="32"/>
      <c r="N345" s="93"/>
      <c r="O345" s="93"/>
      <c r="P345" s="93"/>
      <c r="Q345" s="93"/>
      <c r="R345" s="93"/>
      <c r="S345" s="93"/>
    </row>
    <row r="346" spans="1:19" s="41" customFormat="1" x14ac:dyDescent="0.25">
      <c r="A346" s="118">
        <v>17.64</v>
      </c>
      <c r="B346" s="34" t="s">
        <v>367</v>
      </c>
      <c r="C346" s="35" t="s">
        <v>18</v>
      </c>
      <c r="D346" s="63">
        <f t="shared" si="91"/>
        <v>28</v>
      </c>
      <c r="E346" s="121">
        <v>0</v>
      </c>
      <c r="F346" s="37">
        <f t="shared" si="92"/>
        <v>0</v>
      </c>
      <c r="G346" s="8">
        <v>4</v>
      </c>
      <c r="H346" s="38">
        <f t="shared" si="93"/>
        <v>0</v>
      </c>
      <c r="I346" s="8">
        <v>11</v>
      </c>
      <c r="J346" s="38">
        <f t="shared" si="94"/>
        <v>0</v>
      </c>
      <c r="K346" s="8">
        <v>13</v>
      </c>
      <c r="L346" s="38">
        <f t="shared" si="95"/>
        <v>0</v>
      </c>
      <c r="M346" s="32"/>
      <c r="N346" s="93"/>
      <c r="O346" s="93"/>
      <c r="P346" s="93"/>
      <c r="Q346" s="93"/>
      <c r="R346" s="93"/>
      <c r="S346" s="93"/>
    </row>
    <row r="347" spans="1:19" s="41" customFormat="1" x14ac:dyDescent="0.25">
      <c r="A347" s="8">
        <v>17.649999999999999</v>
      </c>
      <c r="B347" s="34" t="s">
        <v>368</v>
      </c>
      <c r="C347" s="35" t="s">
        <v>18</v>
      </c>
      <c r="D347" s="63">
        <f t="shared" si="91"/>
        <v>14</v>
      </c>
      <c r="E347" s="121">
        <v>0</v>
      </c>
      <c r="F347" s="37">
        <f t="shared" si="92"/>
        <v>0</v>
      </c>
      <c r="G347" s="8">
        <v>3</v>
      </c>
      <c r="H347" s="38">
        <f t="shared" si="93"/>
        <v>0</v>
      </c>
      <c r="I347" s="8">
        <v>5</v>
      </c>
      <c r="J347" s="38">
        <f t="shared" si="94"/>
        <v>0</v>
      </c>
      <c r="K347" s="8">
        <v>6</v>
      </c>
      <c r="L347" s="38">
        <f t="shared" si="95"/>
        <v>0</v>
      </c>
      <c r="M347" s="32"/>
      <c r="N347" s="93"/>
      <c r="O347" s="93"/>
      <c r="P347" s="93"/>
      <c r="Q347" s="93"/>
      <c r="R347" s="93"/>
      <c r="S347" s="93"/>
    </row>
    <row r="348" spans="1:19" s="41" customFormat="1" x14ac:dyDescent="0.25">
      <c r="A348" s="118"/>
      <c r="B348" s="64" t="s">
        <v>481</v>
      </c>
      <c r="C348" s="35"/>
      <c r="D348" s="63"/>
      <c r="E348" s="36"/>
      <c r="F348" s="37"/>
      <c r="G348" s="8"/>
      <c r="H348" s="38"/>
      <c r="I348" s="8"/>
      <c r="J348" s="38"/>
      <c r="K348" s="8"/>
      <c r="L348" s="38"/>
      <c r="M348" s="32"/>
      <c r="N348" s="93"/>
      <c r="O348" s="93"/>
      <c r="P348" s="93"/>
      <c r="Q348" s="93"/>
      <c r="R348" s="93"/>
      <c r="S348" s="93"/>
    </row>
    <row r="349" spans="1:19" s="41" customFormat="1" x14ac:dyDescent="0.25">
      <c r="A349" s="8">
        <v>17.66</v>
      </c>
      <c r="B349" s="34" t="s">
        <v>369</v>
      </c>
      <c r="C349" s="35" t="s">
        <v>18</v>
      </c>
      <c r="D349" s="63">
        <f>+G349+I349+K349</f>
        <v>35</v>
      </c>
      <c r="E349" s="121">
        <v>0</v>
      </c>
      <c r="F349" s="37">
        <f>+E349*D349</f>
        <v>0</v>
      </c>
      <c r="G349" s="8">
        <v>17</v>
      </c>
      <c r="H349" s="38">
        <f>+G349*E349</f>
        <v>0</v>
      </c>
      <c r="I349" s="8">
        <v>11</v>
      </c>
      <c r="J349" s="38">
        <f>+I349*E349</f>
        <v>0</v>
      </c>
      <c r="K349" s="8">
        <v>7</v>
      </c>
      <c r="L349" s="38">
        <f>+K349*E349</f>
        <v>0</v>
      </c>
      <c r="M349" s="32"/>
      <c r="N349" s="93"/>
      <c r="O349" s="93"/>
      <c r="P349" s="93"/>
      <c r="Q349" s="93"/>
      <c r="R349" s="93"/>
      <c r="S349" s="93"/>
    </row>
    <row r="350" spans="1:19" s="41" customFormat="1" x14ac:dyDescent="0.25">
      <c r="A350" s="118">
        <v>17.670000000000002</v>
      </c>
      <c r="B350" s="34" t="s">
        <v>370</v>
      </c>
      <c r="C350" s="35" t="s">
        <v>18</v>
      </c>
      <c r="D350" s="63">
        <f>+G350+I350+K350</f>
        <v>35</v>
      </c>
      <c r="E350" s="121">
        <v>0</v>
      </c>
      <c r="F350" s="37">
        <f>+E350*D350</f>
        <v>0</v>
      </c>
      <c r="G350" s="8">
        <v>17</v>
      </c>
      <c r="H350" s="38">
        <f>+G350*E350</f>
        <v>0</v>
      </c>
      <c r="I350" s="8">
        <v>11</v>
      </c>
      <c r="J350" s="38">
        <f>+I350*E350</f>
        <v>0</v>
      </c>
      <c r="K350" s="8">
        <v>7</v>
      </c>
      <c r="L350" s="38">
        <f>+K350*E350</f>
        <v>0</v>
      </c>
      <c r="M350" s="32"/>
      <c r="N350" s="93"/>
      <c r="O350" s="93"/>
      <c r="P350" s="93"/>
      <c r="Q350" s="93"/>
      <c r="R350" s="93"/>
      <c r="S350" s="93"/>
    </row>
    <row r="351" spans="1:19" s="41" customFormat="1" x14ac:dyDescent="0.25">
      <c r="A351" s="8">
        <v>17.68</v>
      </c>
      <c r="B351" s="34" t="s">
        <v>371</v>
      </c>
      <c r="C351" s="35" t="s">
        <v>18</v>
      </c>
      <c r="D351" s="63">
        <f>+G351+I351+K351</f>
        <v>3</v>
      </c>
      <c r="E351" s="121">
        <v>0</v>
      </c>
      <c r="F351" s="37">
        <f>+E351*D351</f>
        <v>0</v>
      </c>
      <c r="G351" s="8">
        <v>1</v>
      </c>
      <c r="H351" s="38">
        <f>+G351*E351</f>
        <v>0</v>
      </c>
      <c r="I351" s="8">
        <v>1</v>
      </c>
      <c r="J351" s="38">
        <f>+I351*E351</f>
        <v>0</v>
      </c>
      <c r="K351" s="8">
        <v>1</v>
      </c>
      <c r="L351" s="38">
        <f>+K351*E351</f>
        <v>0</v>
      </c>
      <c r="M351" s="32"/>
      <c r="N351" s="93"/>
      <c r="O351" s="93"/>
      <c r="P351" s="93"/>
      <c r="Q351" s="93"/>
      <c r="R351" s="93"/>
      <c r="S351" s="93"/>
    </row>
    <row r="352" spans="1:19" s="41" customFormat="1" x14ac:dyDescent="0.25">
      <c r="A352" s="118">
        <v>17.690000000000001</v>
      </c>
      <c r="B352" s="34" t="s">
        <v>372</v>
      </c>
      <c r="C352" s="35" t="s">
        <v>270</v>
      </c>
      <c r="D352" s="63">
        <f>+G352+I352+K352</f>
        <v>3</v>
      </c>
      <c r="E352" s="121">
        <v>0</v>
      </c>
      <c r="F352" s="37">
        <f>+E352*D352</f>
        <v>0</v>
      </c>
      <c r="G352" s="8">
        <v>1</v>
      </c>
      <c r="H352" s="38">
        <f>+G352*E352</f>
        <v>0</v>
      </c>
      <c r="I352" s="8">
        <v>1</v>
      </c>
      <c r="J352" s="38">
        <f>+I352*E352</f>
        <v>0</v>
      </c>
      <c r="K352" s="8">
        <v>1</v>
      </c>
      <c r="L352" s="38">
        <f>+K352*E352</f>
        <v>0</v>
      </c>
      <c r="M352" s="32"/>
      <c r="N352" s="93"/>
      <c r="O352" s="93"/>
      <c r="P352" s="93"/>
      <c r="Q352" s="93"/>
      <c r="R352" s="93"/>
      <c r="S352" s="93"/>
    </row>
    <row r="353" spans="1:19" s="41" customFormat="1" ht="9.75" customHeight="1" x14ac:dyDescent="0.25">
      <c r="A353" s="8"/>
      <c r="B353" s="34"/>
      <c r="C353" s="35"/>
      <c r="D353" s="63"/>
      <c r="E353" s="36"/>
      <c r="F353" s="37"/>
      <c r="G353" s="8"/>
      <c r="H353" s="38"/>
      <c r="I353" s="8"/>
      <c r="J353" s="38"/>
      <c r="K353" s="8"/>
      <c r="L353" s="38"/>
      <c r="M353" s="32"/>
      <c r="N353" s="93"/>
      <c r="O353" s="93"/>
      <c r="P353" s="93"/>
      <c r="Q353" s="93"/>
      <c r="R353" s="93"/>
      <c r="S353" s="93"/>
    </row>
    <row r="354" spans="1:19" s="41" customFormat="1" x14ac:dyDescent="0.25">
      <c r="A354" s="9" t="s">
        <v>323</v>
      </c>
      <c r="B354" s="48" t="s">
        <v>373</v>
      </c>
      <c r="C354" s="49"/>
      <c r="D354" s="89"/>
      <c r="E354" s="50"/>
      <c r="F354" s="51">
        <f>+SUM(F355:F362)</f>
        <v>0</v>
      </c>
      <c r="G354" s="9"/>
      <c r="H354" s="52">
        <f>+SUM(H355:H362)</f>
        <v>0</v>
      </c>
      <c r="I354" s="9"/>
      <c r="J354" s="52">
        <f>+SUM(J355:J362)</f>
        <v>0</v>
      </c>
      <c r="K354" s="9"/>
      <c r="L354" s="52">
        <f>+SUM(L355:L362)</f>
        <v>0</v>
      </c>
      <c r="M354" s="32"/>
      <c r="N354" s="93"/>
      <c r="O354" s="93"/>
      <c r="P354" s="93"/>
      <c r="Q354" s="93"/>
      <c r="R354" s="93"/>
      <c r="S354" s="93"/>
    </row>
    <row r="355" spans="1:19" s="41" customFormat="1" ht="81" customHeight="1" x14ac:dyDescent="0.25">
      <c r="A355" s="8">
        <v>18.100000000000001</v>
      </c>
      <c r="B355" s="99" t="s">
        <v>581</v>
      </c>
      <c r="C355" s="35" t="s">
        <v>18</v>
      </c>
      <c r="D355" s="63">
        <f>+G355+I355+K355</f>
        <v>1</v>
      </c>
      <c r="E355" s="121">
        <v>0</v>
      </c>
      <c r="F355" s="37">
        <f t="shared" ref="F355:F362" si="96">+E355*D355</f>
        <v>0</v>
      </c>
      <c r="G355" s="8">
        <v>1</v>
      </c>
      <c r="H355" s="38">
        <f t="shared" ref="H355:H362" si="97">+G355*E355</f>
        <v>0</v>
      </c>
      <c r="I355" s="8">
        <v>0</v>
      </c>
      <c r="J355" s="38">
        <f t="shared" ref="J355:J362" si="98">+I355*E355</f>
        <v>0</v>
      </c>
      <c r="K355" s="8">
        <v>0</v>
      </c>
      <c r="L355" s="38">
        <f t="shared" ref="L355:L362" si="99">+K355*E355</f>
        <v>0</v>
      </c>
      <c r="M355" s="32"/>
      <c r="N355" s="93"/>
      <c r="O355" s="93"/>
      <c r="P355" s="93"/>
      <c r="Q355" s="93"/>
      <c r="R355" s="93"/>
      <c r="S355" s="93"/>
    </row>
    <row r="356" spans="1:19" s="41" customFormat="1" ht="89.25" x14ac:dyDescent="0.25">
      <c r="A356" s="8">
        <v>18.2</v>
      </c>
      <c r="B356" s="99" t="s">
        <v>582</v>
      </c>
      <c r="C356" s="35" t="s">
        <v>18</v>
      </c>
      <c r="D356" s="63">
        <f>+G356+I356+K356</f>
        <v>1</v>
      </c>
      <c r="E356" s="121">
        <v>0</v>
      </c>
      <c r="F356" s="37">
        <f t="shared" si="96"/>
        <v>0</v>
      </c>
      <c r="G356" s="8">
        <v>0</v>
      </c>
      <c r="H356" s="38">
        <f t="shared" si="97"/>
        <v>0</v>
      </c>
      <c r="I356" s="8">
        <v>0</v>
      </c>
      <c r="J356" s="38">
        <f t="shared" si="98"/>
        <v>0</v>
      </c>
      <c r="K356" s="8">
        <v>1</v>
      </c>
      <c r="L356" s="38">
        <f t="shared" si="99"/>
        <v>0</v>
      </c>
      <c r="M356" s="32"/>
      <c r="N356" s="93"/>
      <c r="O356" s="93"/>
      <c r="P356" s="93"/>
      <c r="Q356" s="93"/>
      <c r="R356" s="93"/>
      <c r="S356" s="93"/>
    </row>
    <row r="357" spans="1:19" s="41" customFormat="1" x14ac:dyDescent="0.25">
      <c r="A357" s="8">
        <v>18.3</v>
      </c>
      <c r="B357" s="99" t="s">
        <v>487</v>
      </c>
      <c r="C357" s="35" t="s">
        <v>18</v>
      </c>
      <c r="D357" s="63">
        <f t="shared" ref="D357:D362" si="100">+G357+I357+K357</f>
        <v>2</v>
      </c>
      <c r="E357" s="121">
        <v>0</v>
      </c>
      <c r="F357" s="37">
        <f t="shared" si="96"/>
        <v>0</v>
      </c>
      <c r="G357" s="8">
        <v>1</v>
      </c>
      <c r="H357" s="38">
        <f t="shared" si="97"/>
        <v>0</v>
      </c>
      <c r="I357" s="8">
        <v>0</v>
      </c>
      <c r="J357" s="38">
        <f t="shared" si="98"/>
        <v>0</v>
      </c>
      <c r="K357" s="8">
        <v>1</v>
      </c>
      <c r="L357" s="38">
        <f t="shared" si="99"/>
        <v>0</v>
      </c>
      <c r="M357" s="32"/>
      <c r="N357" s="93"/>
      <c r="O357" s="93"/>
      <c r="P357" s="93"/>
      <c r="Q357" s="93"/>
      <c r="R357" s="93"/>
      <c r="S357" s="93"/>
    </row>
    <row r="358" spans="1:19" s="41" customFormat="1" x14ac:dyDescent="0.25">
      <c r="A358" s="8">
        <v>18.399999999999999</v>
      </c>
      <c r="B358" s="99" t="s">
        <v>488</v>
      </c>
      <c r="C358" s="35" t="s">
        <v>18</v>
      </c>
      <c r="D358" s="63">
        <f t="shared" si="100"/>
        <v>4</v>
      </c>
      <c r="E358" s="121">
        <v>0</v>
      </c>
      <c r="F358" s="37">
        <f t="shared" si="96"/>
        <v>0</v>
      </c>
      <c r="G358" s="8">
        <v>2</v>
      </c>
      <c r="H358" s="38">
        <f t="shared" si="97"/>
        <v>0</v>
      </c>
      <c r="I358" s="8">
        <v>0</v>
      </c>
      <c r="J358" s="38">
        <f t="shared" si="98"/>
        <v>0</v>
      </c>
      <c r="K358" s="8">
        <v>2</v>
      </c>
      <c r="L358" s="38">
        <f t="shared" si="99"/>
        <v>0</v>
      </c>
      <c r="M358" s="32"/>
      <c r="N358" s="93"/>
      <c r="O358" s="93"/>
      <c r="P358" s="93"/>
      <c r="Q358" s="93"/>
      <c r="R358" s="93"/>
      <c r="S358" s="93"/>
    </row>
    <row r="359" spans="1:19" s="41" customFormat="1" x14ac:dyDescent="0.25">
      <c r="A359" s="8">
        <v>18.5</v>
      </c>
      <c r="B359" s="99" t="s">
        <v>489</v>
      </c>
      <c r="C359" s="35" t="s">
        <v>19</v>
      </c>
      <c r="D359" s="63">
        <f t="shared" si="100"/>
        <v>95</v>
      </c>
      <c r="E359" s="121">
        <v>0</v>
      </c>
      <c r="F359" s="37">
        <f t="shared" si="96"/>
        <v>0</v>
      </c>
      <c r="G359" s="8">
        <v>57</v>
      </c>
      <c r="H359" s="38">
        <f t="shared" si="97"/>
        <v>0</v>
      </c>
      <c r="I359" s="8">
        <v>0</v>
      </c>
      <c r="J359" s="38">
        <f t="shared" si="98"/>
        <v>0</v>
      </c>
      <c r="K359" s="8">
        <v>38</v>
      </c>
      <c r="L359" s="38">
        <f t="shared" si="99"/>
        <v>0</v>
      </c>
      <c r="M359" s="32"/>
      <c r="N359" s="93"/>
      <c r="O359" s="93"/>
      <c r="P359" s="93"/>
      <c r="Q359" s="93"/>
      <c r="R359" s="93"/>
      <c r="S359" s="93"/>
    </row>
    <row r="360" spans="1:19" s="41" customFormat="1" x14ac:dyDescent="0.25">
      <c r="A360" s="8">
        <v>18.600000000000001</v>
      </c>
      <c r="B360" s="99" t="s">
        <v>490</v>
      </c>
      <c r="C360" s="35" t="s">
        <v>18</v>
      </c>
      <c r="D360" s="63">
        <f t="shared" si="100"/>
        <v>16</v>
      </c>
      <c r="E360" s="121">
        <v>0</v>
      </c>
      <c r="F360" s="37">
        <f t="shared" si="96"/>
        <v>0</v>
      </c>
      <c r="G360" s="8">
        <v>10</v>
      </c>
      <c r="H360" s="38">
        <f t="shared" si="97"/>
        <v>0</v>
      </c>
      <c r="I360" s="8">
        <v>0</v>
      </c>
      <c r="J360" s="38">
        <f t="shared" si="98"/>
        <v>0</v>
      </c>
      <c r="K360" s="8">
        <v>6</v>
      </c>
      <c r="L360" s="38">
        <f t="shared" si="99"/>
        <v>0</v>
      </c>
      <c r="M360" s="32"/>
      <c r="N360" s="93"/>
      <c r="O360" s="93"/>
      <c r="P360" s="93"/>
      <c r="Q360" s="93"/>
      <c r="R360" s="93"/>
      <c r="S360" s="93"/>
    </row>
    <row r="361" spans="1:19" s="41" customFormat="1" x14ac:dyDescent="0.25">
      <c r="A361" s="8">
        <v>18.7</v>
      </c>
      <c r="B361" s="99" t="s">
        <v>491</v>
      </c>
      <c r="C361" s="35" t="s">
        <v>18</v>
      </c>
      <c r="D361" s="63">
        <f t="shared" si="100"/>
        <v>1</v>
      </c>
      <c r="E361" s="121">
        <v>0</v>
      </c>
      <c r="F361" s="37">
        <f t="shared" si="96"/>
        <v>0</v>
      </c>
      <c r="G361" s="8">
        <v>1</v>
      </c>
      <c r="H361" s="38">
        <f t="shared" si="97"/>
        <v>0</v>
      </c>
      <c r="I361" s="8">
        <v>0</v>
      </c>
      <c r="J361" s="38">
        <f t="shared" si="98"/>
        <v>0</v>
      </c>
      <c r="K361" s="8">
        <v>0</v>
      </c>
      <c r="L361" s="38">
        <f t="shared" si="99"/>
        <v>0</v>
      </c>
      <c r="M361" s="32"/>
      <c r="N361" s="93"/>
      <c r="O361" s="93"/>
      <c r="P361" s="93"/>
      <c r="Q361" s="93"/>
      <c r="R361" s="93"/>
      <c r="S361" s="93"/>
    </row>
    <row r="362" spans="1:19" s="41" customFormat="1" x14ac:dyDescent="0.25">
      <c r="A362" s="8">
        <v>18.8</v>
      </c>
      <c r="B362" s="99" t="s">
        <v>492</v>
      </c>
      <c r="C362" s="35" t="s">
        <v>18</v>
      </c>
      <c r="D362" s="63">
        <f t="shared" si="100"/>
        <v>2</v>
      </c>
      <c r="E362" s="121">
        <v>0</v>
      </c>
      <c r="F362" s="37">
        <f t="shared" si="96"/>
        <v>0</v>
      </c>
      <c r="G362" s="8">
        <v>1</v>
      </c>
      <c r="H362" s="38">
        <f t="shared" si="97"/>
        <v>0</v>
      </c>
      <c r="I362" s="8">
        <v>0</v>
      </c>
      <c r="J362" s="38">
        <f t="shared" si="98"/>
        <v>0</v>
      </c>
      <c r="K362" s="8">
        <v>1</v>
      </c>
      <c r="L362" s="38">
        <f t="shared" si="99"/>
        <v>0</v>
      </c>
      <c r="M362" s="32"/>
      <c r="N362" s="93"/>
      <c r="O362" s="93"/>
      <c r="P362" s="93"/>
      <c r="Q362" s="93"/>
      <c r="R362" s="93"/>
      <c r="S362" s="93"/>
    </row>
    <row r="363" spans="1:19" s="41" customFormat="1" ht="10.5" customHeight="1" x14ac:dyDescent="0.25">
      <c r="A363" s="8"/>
      <c r="B363" s="34"/>
      <c r="C363" s="35"/>
      <c r="D363" s="63"/>
      <c r="E363" s="36"/>
      <c r="F363" s="37"/>
      <c r="G363" s="8"/>
      <c r="H363" s="38"/>
      <c r="I363" s="8"/>
      <c r="J363" s="38"/>
      <c r="K363" s="8"/>
      <c r="L363" s="38"/>
      <c r="M363" s="32"/>
      <c r="N363" s="93"/>
      <c r="O363" s="93"/>
      <c r="P363" s="93"/>
      <c r="Q363" s="93"/>
      <c r="R363" s="93"/>
      <c r="S363" s="93"/>
    </row>
    <row r="364" spans="1:19" s="41" customFormat="1" x14ac:dyDescent="0.25">
      <c r="A364" s="9" t="s">
        <v>324</v>
      </c>
      <c r="B364" s="48" t="s">
        <v>374</v>
      </c>
      <c r="C364" s="49"/>
      <c r="D364" s="89"/>
      <c r="E364" s="50"/>
      <c r="F364" s="51">
        <f>+SUM(F365:F367)</f>
        <v>0</v>
      </c>
      <c r="G364" s="9"/>
      <c r="H364" s="52">
        <f>+SUM(H365:H367)</f>
        <v>0</v>
      </c>
      <c r="I364" s="9"/>
      <c r="J364" s="52">
        <f>+SUM(J365:J367)</f>
        <v>0</v>
      </c>
      <c r="K364" s="9"/>
      <c r="L364" s="52">
        <f>+SUM(L365:L367)</f>
        <v>0</v>
      </c>
      <c r="M364" s="32"/>
      <c r="N364" s="93"/>
      <c r="O364" s="93"/>
      <c r="P364" s="93"/>
      <c r="Q364" s="93"/>
      <c r="R364" s="93"/>
      <c r="S364" s="93"/>
    </row>
    <row r="365" spans="1:19" s="41" customFormat="1" ht="51" x14ac:dyDescent="0.25">
      <c r="A365" s="8">
        <v>19.100000000000001</v>
      </c>
      <c r="B365" s="34" t="s">
        <v>610</v>
      </c>
      <c r="C365" s="35" t="s">
        <v>18</v>
      </c>
      <c r="D365" s="63">
        <f t="shared" ref="D365:D367" si="101">+G365+I365+K365</f>
        <v>1</v>
      </c>
      <c r="E365" s="121">
        <v>0</v>
      </c>
      <c r="F365" s="37">
        <f t="shared" ref="F365:F367" si="102">+E365*D365</f>
        <v>0</v>
      </c>
      <c r="G365" s="8">
        <v>0</v>
      </c>
      <c r="H365" s="38">
        <f t="shared" ref="H365:H367" si="103">+G365*E365</f>
        <v>0</v>
      </c>
      <c r="I365" s="8">
        <v>1</v>
      </c>
      <c r="J365" s="38">
        <f t="shared" ref="J365:J367" si="104">+I365*E365</f>
        <v>0</v>
      </c>
      <c r="K365" s="8">
        <v>0</v>
      </c>
      <c r="L365" s="38">
        <f t="shared" ref="L365:L367" si="105">+K365*E365</f>
        <v>0</v>
      </c>
      <c r="M365" s="32"/>
      <c r="N365" s="93"/>
      <c r="O365" s="93"/>
      <c r="P365" s="93"/>
      <c r="Q365" s="93"/>
      <c r="R365" s="93"/>
      <c r="S365" s="93"/>
    </row>
    <row r="366" spans="1:19" s="41" customFormat="1" ht="25.5" x14ac:dyDescent="0.25">
      <c r="A366" s="8">
        <v>19.2</v>
      </c>
      <c r="B366" s="34" t="s">
        <v>616</v>
      </c>
      <c r="C366" s="65" t="s">
        <v>3</v>
      </c>
      <c r="D366" s="119">
        <f t="shared" si="101"/>
        <v>127</v>
      </c>
      <c r="E366" s="121">
        <v>0</v>
      </c>
      <c r="F366" s="66">
        <f t="shared" si="102"/>
        <v>0</v>
      </c>
      <c r="G366" s="8">
        <v>80</v>
      </c>
      <c r="H366" s="38">
        <f t="shared" si="103"/>
        <v>0</v>
      </c>
      <c r="I366" s="8">
        <v>20</v>
      </c>
      <c r="J366" s="38">
        <f t="shared" si="104"/>
        <v>0</v>
      </c>
      <c r="K366" s="8">
        <v>27</v>
      </c>
      <c r="L366" s="38">
        <f t="shared" si="105"/>
        <v>0</v>
      </c>
      <c r="M366" s="32"/>
      <c r="N366" s="93"/>
      <c r="O366" s="93"/>
      <c r="P366" s="93"/>
      <c r="Q366" s="93"/>
      <c r="R366" s="93"/>
      <c r="S366" s="93"/>
    </row>
    <row r="367" spans="1:19" s="41" customFormat="1" ht="26.25" x14ac:dyDescent="0.25">
      <c r="A367" s="69">
        <v>19.3</v>
      </c>
      <c r="B367" s="101" t="s">
        <v>375</v>
      </c>
      <c r="C367" s="102" t="s">
        <v>3</v>
      </c>
      <c r="D367" s="120">
        <f t="shared" si="101"/>
        <v>1150</v>
      </c>
      <c r="E367" s="123">
        <v>0</v>
      </c>
      <c r="F367" s="70">
        <f t="shared" si="102"/>
        <v>0</v>
      </c>
      <c r="G367" s="69">
        <v>400</v>
      </c>
      <c r="H367" s="114">
        <f t="shared" si="103"/>
        <v>0</v>
      </c>
      <c r="I367" s="115">
        <v>250</v>
      </c>
      <c r="J367" s="114">
        <f t="shared" si="104"/>
        <v>0</v>
      </c>
      <c r="K367" s="115">
        <v>500</v>
      </c>
      <c r="L367" s="114">
        <f t="shared" si="105"/>
        <v>0</v>
      </c>
      <c r="M367" s="32"/>
      <c r="N367" s="93"/>
      <c r="O367" s="93"/>
      <c r="P367" s="93"/>
      <c r="Q367" s="93"/>
      <c r="R367" s="93"/>
      <c r="S367" s="93"/>
    </row>
    <row r="368" spans="1:19" s="41" customFormat="1" x14ac:dyDescent="0.25">
      <c r="A368" s="68"/>
      <c r="B368" s="3"/>
      <c r="C368" s="67"/>
      <c r="D368" s="68"/>
      <c r="E368" s="71"/>
      <c r="F368" s="72"/>
      <c r="G368" s="68"/>
      <c r="H368" s="72"/>
      <c r="I368" s="68"/>
      <c r="J368" s="72"/>
      <c r="K368" s="68"/>
      <c r="L368" s="72"/>
      <c r="M368" s="32"/>
      <c r="N368" s="93"/>
      <c r="O368" s="93"/>
      <c r="P368" s="93"/>
      <c r="Q368" s="93"/>
      <c r="R368" s="93"/>
      <c r="S368" s="93"/>
    </row>
    <row r="369" spans="2:13" ht="13.5" customHeight="1" x14ac:dyDescent="0.25">
      <c r="B369" s="11" t="s">
        <v>376</v>
      </c>
      <c r="C369" s="12"/>
      <c r="D369" s="12"/>
      <c r="E369" s="12"/>
      <c r="F369" s="13">
        <f>+SUM(F7:F367)/2</f>
        <v>0</v>
      </c>
      <c r="G369" s="73" t="s">
        <v>393</v>
      </c>
      <c r="H369" s="13">
        <f>+SUM(H7:H367)/2</f>
        <v>0</v>
      </c>
      <c r="I369" s="73" t="s">
        <v>394</v>
      </c>
      <c r="J369" s="13">
        <f>+SUM(J7:J367)/2</f>
        <v>0</v>
      </c>
      <c r="K369" s="73" t="s">
        <v>395</v>
      </c>
      <c r="L369" s="13">
        <f>+SUM(L7:L367)/2</f>
        <v>0</v>
      </c>
      <c r="M369" s="32"/>
    </row>
    <row r="370" spans="2:13" ht="6.75" customHeight="1" x14ac:dyDescent="0.25">
      <c r="M370" s="32"/>
    </row>
    <row r="371" spans="2:13" x14ac:dyDescent="0.25">
      <c r="B371" s="11" t="s">
        <v>396</v>
      </c>
      <c r="C371" s="12"/>
      <c r="D371" s="100"/>
      <c r="E371" s="12"/>
      <c r="F371" s="76"/>
      <c r="G371" s="77"/>
      <c r="H371" s="76"/>
      <c r="I371" s="77"/>
      <c r="J371" s="76"/>
      <c r="K371" s="77"/>
      <c r="L371" s="15"/>
      <c r="M371" s="32"/>
    </row>
    <row r="372" spans="2:13" ht="15" customHeight="1" x14ac:dyDescent="0.25">
      <c r="B372" s="104" t="s">
        <v>377</v>
      </c>
      <c r="C372" s="105"/>
      <c r="D372" s="106"/>
      <c r="E372" s="124">
        <v>0</v>
      </c>
      <c r="F372" s="107">
        <f>+F369*E372</f>
        <v>0</v>
      </c>
      <c r="H372" s="7">
        <f>+H369*E372</f>
        <v>0</v>
      </c>
      <c r="J372" s="7">
        <f>+J369*E372</f>
        <v>0</v>
      </c>
      <c r="L372" s="78">
        <f>+L369*E372</f>
        <v>0</v>
      </c>
      <c r="M372" s="32"/>
    </row>
    <row r="373" spans="2:13" ht="15" customHeight="1" x14ac:dyDescent="0.25">
      <c r="B373" s="79" t="s">
        <v>378</v>
      </c>
      <c r="C373" s="80"/>
      <c r="D373" s="117"/>
      <c r="E373" s="125">
        <v>0</v>
      </c>
      <c r="F373" s="6">
        <f>+F369*E373</f>
        <v>0</v>
      </c>
      <c r="G373" s="103"/>
      <c r="H373" s="5">
        <f>+H369*E373</f>
        <v>0</v>
      </c>
      <c r="I373" s="4"/>
      <c r="J373" s="5">
        <f>+J369*E373</f>
        <v>0</v>
      </c>
      <c r="K373" s="4"/>
      <c r="L373" s="6">
        <f>+L369*E373</f>
        <v>0</v>
      </c>
      <c r="M373" s="32"/>
    </row>
    <row r="374" spans="2:13" x14ac:dyDescent="0.25">
      <c r="B374" s="79" t="s">
        <v>379</v>
      </c>
      <c r="C374" s="80"/>
      <c r="D374" s="86"/>
      <c r="E374" s="125">
        <v>0</v>
      </c>
      <c r="F374" s="6">
        <f>+F369*E374</f>
        <v>0</v>
      </c>
      <c r="G374" s="103"/>
      <c r="H374" s="5">
        <f>+H369*E374</f>
        <v>0</v>
      </c>
      <c r="I374" s="4"/>
      <c r="J374" s="5">
        <f>+J369*E374</f>
        <v>0</v>
      </c>
      <c r="K374" s="4"/>
      <c r="L374" s="6">
        <f>+L369*E374</f>
        <v>0</v>
      </c>
      <c r="M374" s="32"/>
    </row>
    <row r="375" spans="2:13" ht="15" customHeight="1" x14ac:dyDescent="0.25">
      <c r="B375" s="108" t="s">
        <v>380</v>
      </c>
      <c r="C375" s="109"/>
      <c r="D375" s="110"/>
      <c r="E375" s="116">
        <v>0.19</v>
      </c>
      <c r="F375" s="111">
        <f>+F374*E375</f>
        <v>0</v>
      </c>
      <c r="H375" s="7">
        <f>+H374*E375</f>
        <v>0</v>
      </c>
      <c r="J375" s="7">
        <f>+J374*E375</f>
        <v>0</v>
      </c>
      <c r="L375" s="81">
        <f>+L374*E375</f>
        <v>0</v>
      </c>
      <c r="M375" s="32"/>
    </row>
    <row r="376" spans="2:13" x14ac:dyDescent="0.25">
      <c r="B376" s="11" t="s">
        <v>381</v>
      </c>
      <c r="C376" s="12"/>
      <c r="D376" s="12"/>
      <c r="E376" s="12"/>
      <c r="F376" s="13">
        <f>+SUM(F372:F375)</f>
        <v>0</v>
      </c>
      <c r="G376" s="73"/>
      <c r="H376" s="13">
        <f>+SUM(H372:H375)</f>
        <v>0</v>
      </c>
      <c r="I376" s="82"/>
      <c r="J376" s="13">
        <f>+SUM(J372:J375)</f>
        <v>0</v>
      </c>
      <c r="K376" s="82"/>
      <c r="L376" s="13">
        <f>+SUM(L372:L375)</f>
        <v>0</v>
      </c>
      <c r="M376" s="32"/>
    </row>
    <row r="377" spans="2:13" ht="9" customHeight="1" x14ac:dyDescent="0.25">
      <c r="B377" s="2"/>
      <c r="C377" s="3"/>
      <c r="E377" s="2"/>
      <c r="F377" s="1"/>
      <c r="M377" s="32"/>
    </row>
    <row r="378" spans="2:13" x14ac:dyDescent="0.25">
      <c r="B378" s="11" t="s">
        <v>382</v>
      </c>
      <c r="C378" s="12"/>
      <c r="D378" s="12"/>
      <c r="E378" s="12"/>
      <c r="F378" s="13">
        <f>+F376+F369</f>
        <v>0</v>
      </c>
      <c r="G378" s="73"/>
      <c r="H378" s="13">
        <f>+H376+H369</f>
        <v>0</v>
      </c>
      <c r="I378" s="82"/>
      <c r="J378" s="13">
        <f>+J376+J369</f>
        <v>0</v>
      </c>
      <c r="K378" s="82"/>
      <c r="L378" s="13">
        <f>+L376+L369</f>
        <v>0</v>
      </c>
      <c r="M378" s="32"/>
    </row>
    <row r="379" spans="2:13" x14ac:dyDescent="0.25">
      <c r="M379" s="32"/>
    </row>
    <row r="380" spans="2:13" x14ac:dyDescent="0.25">
      <c r="M380" s="32"/>
    </row>
    <row r="381" spans="2:13" x14ac:dyDescent="0.25">
      <c r="C381" s="126" t="s">
        <v>611</v>
      </c>
      <c r="D381" s="127"/>
      <c r="E381" s="128"/>
      <c r="F381" s="127"/>
    </row>
    <row r="382" spans="2:13" ht="16.5" hidden="1" customHeight="1" x14ac:dyDescent="0.25">
      <c r="F382" s="84"/>
      <c r="G382" s="85"/>
      <c r="H382" s="83"/>
    </row>
    <row r="383" spans="2:13" ht="31.5" hidden="1" customHeight="1" x14ac:dyDescent="0.25">
      <c r="B383" s="132"/>
      <c r="C383" s="132"/>
      <c r="D383" s="132"/>
      <c r="E383" s="132"/>
      <c r="F383" s="112"/>
      <c r="H383" s="83"/>
    </row>
    <row r="384" spans="2:13" hidden="1" x14ac:dyDescent="0.25">
      <c r="F384" s="113"/>
      <c r="H384" s="87"/>
    </row>
    <row r="385" spans="1:6" ht="30" hidden="1" customHeight="1" x14ac:dyDescent="0.25">
      <c r="A385"/>
      <c r="B385" s="131"/>
      <c r="C385" s="132"/>
      <c r="D385" s="132"/>
      <c r="E385" s="132"/>
      <c r="F385" s="112"/>
    </row>
    <row r="386" spans="1:6" hidden="1" x14ac:dyDescent="0.25">
      <c r="A386"/>
      <c r="B386"/>
      <c r="C386"/>
      <c r="D386"/>
    </row>
    <row r="387" spans="1:6" hidden="1" x14ac:dyDescent="0.25">
      <c r="A387"/>
      <c r="B387"/>
      <c r="C387"/>
      <c r="D387"/>
    </row>
    <row r="388" spans="1:6" hidden="1" x14ac:dyDescent="0.25">
      <c r="A388"/>
      <c r="B388"/>
      <c r="C388"/>
      <c r="D388"/>
    </row>
    <row r="389" spans="1:6" hidden="1" x14ac:dyDescent="0.25">
      <c r="A389"/>
      <c r="B389"/>
      <c r="C389"/>
      <c r="D389"/>
    </row>
    <row r="390" spans="1:6" hidden="1" x14ac:dyDescent="0.25">
      <c r="A390"/>
      <c r="B390"/>
      <c r="C390"/>
      <c r="D390"/>
    </row>
    <row r="391" spans="1:6" hidden="1" x14ac:dyDescent="0.25">
      <c r="A391"/>
      <c r="B391"/>
      <c r="C391"/>
      <c r="D391"/>
    </row>
    <row r="392" spans="1:6" hidden="1" x14ac:dyDescent="0.25">
      <c r="A392"/>
      <c r="B392"/>
      <c r="C392"/>
      <c r="D392"/>
    </row>
    <row r="393" spans="1:6" hidden="1" x14ac:dyDescent="0.25">
      <c r="A393"/>
      <c r="B393"/>
      <c r="C393"/>
      <c r="D393"/>
    </row>
    <row r="394" spans="1:6" hidden="1" x14ac:dyDescent="0.25">
      <c r="A394"/>
      <c r="B394"/>
      <c r="C394"/>
      <c r="D394"/>
    </row>
    <row r="395" spans="1:6" hidden="1" x14ac:dyDescent="0.25">
      <c r="A395"/>
      <c r="B395"/>
      <c r="C395"/>
      <c r="D395"/>
    </row>
    <row r="396" spans="1:6" hidden="1" x14ac:dyDescent="0.25">
      <c r="A396"/>
      <c r="B396"/>
      <c r="C396"/>
      <c r="D396"/>
    </row>
    <row r="397" spans="1:6" hidden="1" x14ac:dyDescent="0.25">
      <c r="A397"/>
      <c r="B397"/>
      <c r="C397"/>
      <c r="D397"/>
    </row>
    <row r="398" spans="1:6" hidden="1" x14ac:dyDescent="0.25">
      <c r="A398"/>
      <c r="B398"/>
      <c r="C398"/>
      <c r="D398"/>
    </row>
    <row r="399" spans="1:6" ht="35.25" customHeight="1" x14ac:dyDescent="0.25">
      <c r="A399"/>
      <c r="B399"/>
      <c r="C399" s="130" t="s">
        <v>612</v>
      </c>
      <c r="D399" s="130"/>
      <c r="E399" s="130"/>
      <c r="F399" s="130"/>
    </row>
    <row r="400" spans="1:6" ht="19.5" customHeight="1" x14ac:dyDescent="0.25">
      <c r="A400"/>
      <c r="B400"/>
      <c r="C400" s="126" t="s">
        <v>613</v>
      </c>
      <c r="D400" s="127"/>
      <c r="E400" s="127"/>
      <c r="F400" s="127"/>
    </row>
    <row r="401" spans="1:6" ht="15" customHeight="1" x14ac:dyDescent="0.25">
      <c r="A401"/>
      <c r="B401"/>
      <c r="C401" s="126" t="s">
        <v>614</v>
      </c>
      <c r="D401" s="129"/>
      <c r="E401" s="129"/>
      <c r="F401" s="129"/>
    </row>
    <row r="402" spans="1:6" ht="15" customHeight="1" x14ac:dyDescent="0.25">
      <c r="A402"/>
      <c r="B402"/>
      <c r="C402" s="126" t="s">
        <v>615</v>
      </c>
      <c r="D402" s="129"/>
      <c r="E402" s="129"/>
      <c r="F402" s="129"/>
    </row>
    <row r="403" spans="1:6" ht="18" customHeight="1" x14ac:dyDescent="0.25"/>
  </sheetData>
  <sheetProtection algorithmName="SHA-512" hashValue="dHBAcCps1+xLTVvwKnBDyIjYan/bwi8WSSbOij4wjUngKWd4zxeabIk+5ZJWHwF/OOYo78mTTpJ+Nz9l5ewhhQ==" saltValue="SFstob07hVpcd59B77I/qg==" spinCount="100000" sheet="1" objects="1" scenarios="1" selectLockedCells="1"/>
  <mergeCells count="10">
    <mergeCell ref="C399:F399"/>
    <mergeCell ref="B385:E385"/>
    <mergeCell ref="B383:E383"/>
    <mergeCell ref="A1:L1"/>
    <mergeCell ref="A3:L3"/>
    <mergeCell ref="A5:F5"/>
    <mergeCell ref="A4:B4"/>
    <mergeCell ref="G5:H5"/>
    <mergeCell ref="I5:J5"/>
    <mergeCell ref="K5:L5"/>
  </mergeCells>
  <conditionalFormatting sqref="E8:E49 E254:E269">
    <cfRule type="cellIs" dxfId="18" priority="23" operator="equal">
      <formula>0</formula>
    </cfRule>
  </conditionalFormatting>
  <conditionalFormatting sqref="E52:E53">
    <cfRule type="cellIs" dxfId="17" priority="21" operator="equal">
      <formula>0</formula>
    </cfRule>
  </conditionalFormatting>
  <conditionalFormatting sqref="E56:E58">
    <cfRule type="cellIs" dxfId="16" priority="20" operator="equal">
      <formula>0</formula>
    </cfRule>
  </conditionalFormatting>
  <conditionalFormatting sqref="E61:E64">
    <cfRule type="cellIs" dxfId="15" priority="18" operator="equal">
      <formula>0</formula>
    </cfRule>
  </conditionalFormatting>
  <conditionalFormatting sqref="E67:E68">
    <cfRule type="cellIs" dxfId="14" priority="17" operator="equal">
      <formula>0</formula>
    </cfRule>
  </conditionalFormatting>
  <conditionalFormatting sqref="E71:E76">
    <cfRule type="cellIs" dxfId="13" priority="16" operator="equal">
      <formula>0</formula>
    </cfRule>
  </conditionalFormatting>
  <conditionalFormatting sqref="E79:E81">
    <cfRule type="cellIs" dxfId="12" priority="15" operator="equal">
      <formula>0</formula>
    </cfRule>
  </conditionalFormatting>
  <conditionalFormatting sqref="E84:E122">
    <cfRule type="cellIs" dxfId="11" priority="14" operator="equal">
      <formula>0</formula>
    </cfRule>
  </conditionalFormatting>
  <conditionalFormatting sqref="E125:E146">
    <cfRule type="cellIs" dxfId="10" priority="13" operator="equal">
      <formula>0</formula>
    </cfRule>
  </conditionalFormatting>
  <conditionalFormatting sqref="E149:E155">
    <cfRule type="cellIs" dxfId="9" priority="12" operator="equal">
      <formula>0</formula>
    </cfRule>
  </conditionalFormatting>
  <conditionalFormatting sqref="E158:E160">
    <cfRule type="cellIs" dxfId="8" priority="11" operator="equal">
      <formula>0</formula>
    </cfRule>
  </conditionalFormatting>
  <conditionalFormatting sqref="E163:E169">
    <cfRule type="cellIs" dxfId="7" priority="10" operator="equal">
      <formula>0</formula>
    </cfRule>
  </conditionalFormatting>
  <conditionalFormatting sqref="E172:E183">
    <cfRule type="cellIs" dxfId="6" priority="9" operator="equal">
      <formula>0</formula>
    </cfRule>
  </conditionalFormatting>
  <conditionalFormatting sqref="E186:E233">
    <cfRule type="cellIs" dxfId="5" priority="8" operator="equal">
      <formula>0</formula>
    </cfRule>
  </conditionalFormatting>
  <conditionalFormatting sqref="E236:E251">
    <cfRule type="cellIs" dxfId="4" priority="7" operator="equal">
      <formula>0</formula>
    </cfRule>
  </conditionalFormatting>
  <conditionalFormatting sqref="E273:E274 E276:E278 E280:E289 E291:E301 E303:E311 E313:E317 E319:E327 E329:E331 E333:E334 E336:E337 E339:E347 E349:E352">
    <cfRule type="cellIs" dxfId="3" priority="4" operator="equal">
      <formula>0</formula>
    </cfRule>
  </conditionalFormatting>
  <conditionalFormatting sqref="E355:E362">
    <cfRule type="cellIs" dxfId="2" priority="3" operator="equal">
      <formula>0</formula>
    </cfRule>
  </conditionalFormatting>
  <conditionalFormatting sqref="E365:E367">
    <cfRule type="cellIs" dxfId="1" priority="2" operator="equal">
      <formula>0</formula>
    </cfRule>
  </conditionalFormatting>
  <conditionalFormatting sqref="E372:E374">
    <cfRule type="cellIs" dxfId="0" priority="1" operator="equal">
      <formula>0</formula>
    </cfRule>
  </conditionalFormatting>
  <dataValidations count="1">
    <dataValidation type="decimal" operator="greaterThanOrEqual" allowBlank="1" showInputMessage="1" showErrorMessage="1" sqref="E8:E49 E52:E53 E56:E58 E61:E64 E67:E68 E71:E76 E79:E81 E84:E122 E125:E146 E149:E155 E158:E160 E163:E169 E172:E183 E186:E233 E236:E251 E273:E274 E276:E278 E280:E289 E291:E301 E303:E311 E313:E317 E319:E327 E329:E331 E333:E334 E336:E337 E339:E347 E349:E352 E355:E362 E365:E367 E372:E374 E254:E269" xr:uid="{00000000-0002-0000-0000-000000000000}">
      <formula1>0</formula1>
    </dataValidation>
  </dataValidations>
  <pageMargins left="0.79499999999999993" right="0.70866141732283472" top="0.74803149606299213" bottom="0.74803149606299213" header="0.31496062992125984" footer="0.31496062992125984"/>
  <pageSetup paperSize="9" scale="10" orientation="landscape" r:id="rId1"/>
  <rowBreaks count="1" manualBreakCount="1">
    <brk id="11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CONSOLIDADO LABS</vt:lpstr>
      <vt:lpstr>'PRESUPUESTO CONSOLIDADO LABS'!Área_de_impresión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Fidelina Villa</cp:lastModifiedBy>
  <cp:lastPrinted>2019-03-10T14:16:12Z</cp:lastPrinted>
  <dcterms:created xsi:type="dcterms:W3CDTF">2018-01-22T19:45:37Z</dcterms:created>
  <dcterms:modified xsi:type="dcterms:W3CDTF">2019-04-16T21:29:12Z</dcterms:modified>
</cp:coreProperties>
</file>