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IE\Google Drive\FFIE\4-Evaluaciones\Invitación 014\"/>
    </mc:Choice>
  </mc:AlternateContent>
  <bookViews>
    <workbookView xWindow="0" yWindow="0" windowWidth="20490" windowHeight="7350" firstSheet="1" activeTab="1"/>
  </bookViews>
  <sheets>
    <sheet name="Resumen (2)" sheetId="3" state="hidden" r:id="rId1"/>
    <sheet name="Resultado" sheetId="1" r:id="rId2"/>
  </sheets>
  <definedNames>
    <definedName name="_xlnm._FilterDatabase" localSheetId="1" hidden="1">Resultado!$B$2:$F$87</definedName>
    <definedName name="_xlnm._FilterDatabase" localSheetId="0" hidden="1">'Resumen (2)'!$B$4:$J$71</definedName>
    <definedName name="_xlnm.Print_Area" localSheetId="1">Resultado!$B$1:$F$65</definedName>
    <definedName name="_xlnm.Print_Titles" localSheetId="1">Resultado!$2:$2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3" l="1"/>
  <c r="I70" i="3"/>
  <c r="I69" i="3"/>
  <c r="I68" i="3"/>
  <c r="I67" i="3"/>
  <c r="I66" i="3"/>
  <c r="I65" i="3"/>
  <c r="I64" i="3"/>
  <c r="H63" i="3"/>
  <c r="I62" i="3"/>
  <c r="H61" i="3"/>
  <c r="H60" i="3"/>
  <c r="I60" i="3" s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J2" i="3"/>
  <c r="M25" i="3" l="1"/>
  <c r="M26" i="3"/>
  <c r="M27" i="3"/>
  <c r="M4" i="3"/>
  <c r="M11" i="3"/>
  <c r="M24" i="3"/>
  <c r="M9" i="3"/>
  <c r="M13" i="3"/>
  <c r="M15" i="3"/>
  <c r="M18" i="3"/>
  <c r="M28" i="3"/>
  <c r="M30" i="3"/>
  <c r="M21" i="3"/>
  <c r="M22" i="3"/>
  <c r="M5" i="3"/>
  <c r="M7" i="3"/>
  <c r="M8" i="3"/>
  <c r="M12" i="3"/>
  <c r="M14" i="3"/>
  <c r="M17" i="3"/>
  <c r="M20" i="3"/>
  <c r="M10" i="3"/>
  <c r="M16" i="3"/>
  <c r="M19" i="3"/>
  <c r="M23" i="3"/>
  <c r="M6" i="3"/>
  <c r="M29" i="3"/>
  <c r="M31" i="3"/>
  <c r="I61" i="3"/>
  <c r="I63" i="3"/>
  <c r="M34" i="3" l="1"/>
  <c r="M35" i="3"/>
  <c r="M36" i="3"/>
  <c r="M37" i="3" l="1"/>
  <c r="D63" i="1" l="1"/>
  <c r="D62" i="1"/>
  <c r="D61" i="1"/>
  <c r="D64" i="1" l="1"/>
</calcChain>
</file>

<file path=xl/sharedStrings.xml><?xml version="1.0" encoding="utf-8"?>
<sst xmlns="http://schemas.openxmlformats.org/spreadsheetml/2006/main" count="582" uniqueCount="193">
  <si>
    <t>AMAZONAS</t>
  </si>
  <si>
    <t>CUMPLE</t>
  </si>
  <si>
    <t>ANTIOQUIA</t>
  </si>
  <si>
    <t>CALDAS</t>
  </si>
  <si>
    <t>CAUCA</t>
  </si>
  <si>
    <t>CORDOBA</t>
  </si>
  <si>
    <t>CUNDINAMARCA</t>
  </si>
  <si>
    <t>GUAVIARE</t>
  </si>
  <si>
    <t>HUILA</t>
  </si>
  <si>
    <t>META</t>
  </si>
  <si>
    <t>NARIÑO</t>
  </si>
  <si>
    <t>NORTE DE SANTANDER</t>
  </si>
  <si>
    <t>SUCRE</t>
  </si>
  <si>
    <t>VALLE DEL CAUCA</t>
  </si>
  <si>
    <t>NO CUMPLE</t>
  </si>
  <si>
    <t>SUBSANAR</t>
  </si>
  <si>
    <t/>
  </si>
  <si>
    <t>BOYACÁ</t>
  </si>
  <si>
    <t>CESAR</t>
  </si>
  <si>
    <t>VICHADA</t>
  </si>
  <si>
    <t>CONSORCIO INFRAESTRUCTURA EDUCATIVA</t>
  </si>
  <si>
    <t>RESUMEN RESULTADO</t>
  </si>
  <si>
    <t>OBSERVACIONES</t>
  </si>
  <si>
    <t>PROPUESTA N°</t>
  </si>
  <si>
    <t>PROPONENTE</t>
  </si>
  <si>
    <t>DEPARTAMENTO</t>
  </si>
  <si>
    <t>TOTAL</t>
  </si>
  <si>
    <t>CONSTRUCTORA ROCAS CALI S.A.S.</t>
  </si>
  <si>
    <t>CONSORCIO CUBIKO</t>
  </si>
  <si>
    <t>INVERSIONES CUELLAR TOVAR Y CIA LTDA</t>
  </si>
  <si>
    <t>ELSA TORRES ARENALES</t>
  </si>
  <si>
    <t>GYG CONSTRUCCIONES S.A.S.</t>
  </si>
  <si>
    <t>CONSORCIO APPLUS-INGELOG FFIE 014</t>
  </si>
  <si>
    <t>CONSORCIO INTERVENTORÍA ATLAS</t>
  </si>
  <si>
    <t>CONSORCIO INTERVENTORÍA AMAZONAS 2019</t>
  </si>
  <si>
    <t>CONSORCIO ESCOLAR BCC</t>
  </si>
  <si>
    <t>GNG INGENIERÍA S.A.S.</t>
  </si>
  <si>
    <t>CARLOS ARTURO VERGARA NEGRETE</t>
  </si>
  <si>
    <t>ABRAHAM ENRIQUE ESPINOSA DIAZ</t>
  </si>
  <si>
    <t>CONSORCIO NORTE 2020</t>
  </si>
  <si>
    <t>CONSORCIO INTERNVENTORES ANDINOS</t>
  </si>
  <si>
    <t>CONSORCIO INFRAESTRUCTURA EDUCATIVA SSH 014</t>
  </si>
  <si>
    <t>CONSTRUCTORA A&amp;C S.A.</t>
  </si>
  <si>
    <t>CONSORCIO JASB</t>
  </si>
  <si>
    <t>INPLAYCO SAS</t>
  </si>
  <si>
    <t>CONSORCIO GRUPO 96</t>
  </si>
  <si>
    <t>CONSORCIO DESARROLLO EDUCATIVO 2019</t>
  </si>
  <si>
    <t>CONSORCIO INTERVENTORES 2020</t>
  </si>
  <si>
    <t>CONSORCIO FFIE 35-36 CESAR</t>
  </si>
  <si>
    <t>AIRTIFICIAL INTELLIGENCE STRUCTURES S.A. SUCURSAL EN COLOMBIA</t>
  </si>
  <si>
    <t>CONSORCIO INTERVENTORES CHOCO</t>
  </si>
  <si>
    <t>CHOCO</t>
  </si>
  <si>
    <t>DPC INGENIEROS S.A.S.</t>
  </si>
  <si>
    <t>CONSORCIO EDUCATIVO 2019</t>
  </si>
  <si>
    <t>CONSORCIO INTERVENTORÍA Y SUPERVISIÓN</t>
  </si>
  <si>
    <r>
      <rPr>
        <b/>
        <sz val="8"/>
        <rFont val="Calibri"/>
        <family val="2"/>
        <scheme val="minor"/>
      </rPr>
      <t>LISTADO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DE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INTERESADOS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INVITACIÓN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ABIERTA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014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DE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2019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-
MANIFESTACIONES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PRESENTADAS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ANTES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DEL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11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DE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OCTUBRE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DE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2019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Y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GRUPOS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ABIERTOS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HASTA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EL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22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DE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OCTUBRE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2019</t>
    </r>
  </si>
  <si>
    <t>NOMBRE</t>
  </si>
  <si>
    <t>INTEGRANTES</t>
  </si>
  <si>
    <r>
      <rPr>
        <b/>
        <sz val="8"/>
        <rFont val="Calibri"/>
        <family val="2"/>
        <scheme val="minor"/>
      </rPr>
      <t>REPRESENTANTE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LEGAL</t>
    </r>
  </si>
  <si>
    <t>FECHA</t>
  </si>
  <si>
    <t>GRUPO</t>
  </si>
  <si>
    <t>N° DE PROPONENTE</t>
  </si>
  <si>
    <t>PRESENTÓ/NO PRESENTÓ</t>
  </si>
  <si>
    <r>
      <rPr>
        <sz val="8"/>
        <rFont val="Calibri"/>
        <family val="2"/>
        <scheme val="minor"/>
      </rPr>
      <t>UT INTER-INSTITUTOS RURALES</t>
    </r>
  </si>
  <si>
    <t>SUVE C&amp;A LTDA 
JOHN GUSTAVO SÁNCHEZ SANABRIA</t>
  </si>
  <si>
    <r>
      <rPr>
        <sz val="8"/>
        <rFont val="Calibri"/>
        <family val="2"/>
        <scheme val="minor"/>
      </rPr>
      <t>JOHN GUSTAVO SANCHEZ SANABRIA</t>
    </r>
  </si>
  <si>
    <t>ARAUCA</t>
  </si>
  <si>
    <r>
      <rPr>
        <sz val="8"/>
        <rFont val="Calibri"/>
        <family val="2"/>
        <scheme val="minor"/>
      </rPr>
      <t>UT INTER-RURAL NORTE</t>
    </r>
  </si>
  <si>
    <t>SUVE C&amp;A LTDA 50%
JOHN GUSTAVO SÁNCHEZ SANABRIA</t>
  </si>
  <si>
    <r>
      <rPr>
        <sz val="8"/>
        <rFont val="Calibri"/>
        <family val="2"/>
        <scheme val="minor"/>
      </rPr>
      <t>YERLY TATIANA RINCON QUINTERO</t>
    </r>
  </si>
  <si>
    <r>
      <rPr>
        <sz val="8"/>
        <rFont val="Calibri"/>
        <family val="2"/>
        <scheme val="minor"/>
      </rPr>
      <t>NORTE DE SANTANDER</t>
    </r>
  </si>
  <si>
    <t>SUVE C&amp;A LTDA  50%
JOHN GUSTAVO SÁNCHEZ SANABRIA</t>
  </si>
  <si>
    <r>
      <rPr>
        <sz val="8"/>
        <rFont val="Calibri"/>
        <family val="2"/>
        <scheme val="minor"/>
      </rPr>
      <t>CONSORCIO JFAV-ARQCIVILES FFIE 014</t>
    </r>
  </si>
  <si>
    <t>FELIPE ARDILA V &amp; CIA SAS
ARQUITECTOS E INGENIEROS CIVILES SAS 50%</t>
  </si>
  <si>
    <r>
      <rPr>
        <sz val="8"/>
        <rFont val="Calibri"/>
        <family val="2"/>
        <scheme val="minor"/>
      </rPr>
      <t>FELIPE ARDILA BRICEÑO</t>
    </r>
  </si>
  <si>
    <r>
      <rPr>
        <sz val="8"/>
        <rFont val="Calibri"/>
        <family val="2"/>
        <scheme val="minor"/>
      </rPr>
      <t>CONSORCIO INTERESCOLARES</t>
    </r>
  </si>
  <si>
    <t>EMUNAH SAS 70% - ARTURO EDUARDO MARTÍNEZ CORREA 30%</t>
  </si>
  <si>
    <r>
      <rPr>
        <sz val="8"/>
        <rFont val="Calibri"/>
        <family val="2"/>
        <scheme val="minor"/>
      </rPr>
      <t>LUIS ALBERTO FORERO RAMOS</t>
    </r>
  </si>
  <si>
    <t>GUAINÍA</t>
  </si>
  <si>
    <r>
      <rPr>
        <sz val="8"/>
        <rFont val="Calibri"/>
        <family val="2"/>
        <scheme val="minor"/>
      </rPr>
      <t>CONSORCIO INTERESCUELAS</t>
    </r>
  </si>
  <si>
    <t>PROYECTOS Y GESTIÓN DEL DESARROLLO 60%
ANTILA-AC SAS 20%
TITO VELÁSQUEZ BECERRA 20%</t>
  </si>
  <si>
    <r>
      <rPr>
        <sz val="8"/>
        <rFont val="Calibri"/>
        <family val="2"/>
        <scheme val="minor"/>
      </rPr>
      <t>ENRIQUE CARLOS POSADA GUTIERREZ</t>
    </r>
  </si>
  <si>
    <r>
      <rPr>
        <sz val="8"/>
        <rFont val="Calibri"/>
        <family val="2"/>
        <scheme val="minor"/>
      </rPr>
      <t>13 BOL</t>
    </r>
  </si>
  <si>
    <t>BOLÍVAR</t>
  </si>
  <si>
    <r>
      <rPr>
        <sz val="8"/>
        <rFont val="Calibri"/>
        <family val="2"/>
        <scheme val="minor"/>
      </rPr>
      <t>UNION TEMPORAL INTERGUAJIRA</t>
    </r>
  </si>
  <si>
    <t>J&amp;J INGENIERÍA Y CONSTRUCCIÓN SAS 50%
JUAN ANDRÉS CASTRO HERNÁNDEZ 50%</t>
  </si>
  <si>
    <r>
      <rPr>
        <sz val="8"/>
        <rFont val="Calibri"/>
        <family val="2"/>
        <scheme val="minor"/>
      </rPr>
      <t>JOHANNER ALEXANDER MANJARRES BONILLA</t>
    </r>
  </si>
  <si>
    <r>
      <rPr>
        <sz val="8"/>
        <rFont val="Calibri"/>
        <family val="2"/>
        <scheme val="minor"/>
      </rPr>
      <t>LA GUAJIRA</t>
    </r>
  </si>
  <si>
    <r>
      <rPr>
        <sz val="8"/>
        <rFont val="Calibri"/>
        <family val="2"/>
        <scheme val="minor"/>
      </rPr>
      <t>CONSORCIO INTERVENTORES ASOCIADOS</t>
    </r>
  </si>
  <si>
    <t>HÉCTOR SÁNCHEZ CUÉLLAR
ÁLEX ALBERTO CALVACHE MENA 50%</t>
  </si>
  <si>
    <r>
      <rPr>
        <sz val="8"/>
        <rFont val="Calibri"/>
        <family val="2"/>
        <scheme val="minor"/>
      </rPr>
      <t>HECTOR SANCHEZ CUELLAR
ALEX ALBERTO CALVACHE</t>
    </r>
  </si>
  <si>
    <t>PUTUMAYO</t>
  </si>
  <si>
    <r>
      <rPr>
        <sz val="8"/>
        <rFont val="Calibri"/>
        <family val="2"/>
        <scheme val="minor"/>
      </rPr>
      <t>CONSORCIO APRENDIENDO 2020</t>
    </r>
  </si>
  <si>
    <t>SB CONSTRUCCIONES SAS
INVERSIONES PSAVZ SAS 30%</t>
  </si>
  <si>
    <t>MAGDALENA</t>
  </si>
  <si>
    <r>
      <rPr>
        <sz val="8"/>
        <rFont val="Calibri"/>
        <family val="2"/>
        <scheme val="minor"/>
      </rPr>
      <t>CONSORCIO ESCUELAS DEL ATLÁNTICO</t>
    </r>
  </si>
  <si>
    <t>CONVILCO LTDA 60%
ARM CONSULTING LTDA 40%</t>
  </si>
  <si>
    <r>
      <rPr>
        <sz val="8"/>
        <rFont val="Calibri"/>
        <family val="2"/>
        <scheme val="minor"/>
      </rPr>
      <t>VICTOR JOSÉ LÓPEZ GALVAN</t>
    </r>
  </si>
  <si>
    <t>ATLÁNTICO</t>
  </si>
  <si>
    <r>
      <rPr>
        <sz val="8"/>
        <rFont val="Calibri"/>
        <family val="2"/>
        <scheme val="minor"/>
      </rPr>
      <t>13 ATL</t>
    </r>
  </si>
  <si>
    <r>
      <rPr>
        <sz val="8"/>
        <rFont val="Calibri"/>
        <family val="2"/>
        <scheme val="minor"/>
      </rPr>
      <t>CONSORCIO FFIE ETICARQ 2019</t>
    </r>
  </si>
  <si>
    <t>ETICARQ SAS 50%
CONSTRUMARCA 50%</t>
  </si>
  <si>
    <r>
      <rPr>
        <sz val="8"/>
        <rFont val="Calibri"/>
        <family val="2"/>
        <scheme val="minor"/>
      </rPr>
      <t>FERNANDO LOZANO CALDERON</t>
    </r>
  </si>
  <si>
    <t>SANTANDER</t>
  </si>
  <si>
    <r>
      <rPr>
        <sz val="8"/>
        <rFont val="Calibri"/>
        <family val="2"/>
        <scheme val="minor"/>
      </rPr>
      <t>INTERVENTORÍAS Y CONSULTORÍAS S.A.S.</t>
    </r>
  </si>
  <si>
    <r>
      <rPr>
        <sz val="8"/>
        <rFont val="Calibri"/>
        <family val="2"/>
        <scheme val="minor"/>
      </rPr>
      <t>ORIANA CAICEDO VERGARA</t>
    </r>
  </si>
  <si>
    <r>
      <rPr>
        <sz val="8"/>
        <rFont val="Calibri"/>
        <family val="2"/>
        <scheme val="minor"/>
      </rPr>
      <t>CONSORCIO DIAZ CASTRILLON</t>
    </r>
  </si>
  <si>
    <t>LEGAL CONSULTEC LTDA 60%
MARÍA FERNANDA DÍAZ CORTÉS 40%</t>
  </si>
  <si>
    <r>
      <rPr>
        <sz val="8"/>
        <rFont val="Calibri"/>
        <family val="2"/>
        <scheme val="minor"/>
      </rPr>
      <t>MARIA FERNANDA DIAZ CORTES</t>
    </r>
  </si>
  <si>
    <t>CAQUETÁ</t>
  </si>
  <si>
    <r>
      <rPr>
        <sz val="8"/>
        <rFont val="Calibri"/>
        <family val="2"/>
        <scheme val="minor"/>
      </rPr>
      <t>CONSULTEC S.A.S</t>
    </r>
  </si>
  <si>
    <r>
      <rPr>
        <sz val="8"/>
        <rFont val="Calibri"/>
        <family val="2"/>
        <scheme val="minor"/>
      </rPr>
      <t>ENRIQUE CASTRILLON TRUJILLO</t>
    </r>
  </si>
  <si>
    <t>RISARALDA</t>
  </si>
  <si>
    <r>
      <rPr>
        <sz val="8"/>
        <rFont val="Calibri"/>
        <family val="2"/>
        <scheme val="minor"/>
      </rPr>
      <t>CONSORCIO INTERVENTORÍA EDUCATIVA CSD</t>
    </r>
  </si>
  <si>
    <t>SPEZZIA SAS 45%
COMPAÑÍA DE PROYECTOS TÉCNICOS CPT SA 27,5%
INGENIERÍA DF SAS 27,5%</t>
  </si>
  <si>
    <r>
      <rPr>
        <sz val="8"/>
        <rFont val="Calibri"/>
        <family val="2"/>
        <scheme val="minor"/>
      </rPr>
      <t>JORGE ENRIQUE ALFARO DE LOS RÍOS</t>
    </r>
  </si>
  <si>
    <r>
      <rPr>
        <sz val="8"/>
        <rFont val="Calibri"/>
        <family val="2"/>
        <scheme val="minor"/>
      </rPr>
      <t>VALLE DEL CAUCA</t>
    </r>
  </si>
  <si>
    <r>
      <rPr>
        <sz val="8"/>
        <rFont val="Calibri"/>
        <family val="2"/>
        <scheme val="minor"/>
      </rPr>
      <t>CONSORCIO FFIE CUNDINAMARCA 2019</t>
    </r>
  </si>
  <si>
    <t>GERMÁN ALFREDO BAZZANI PRADERE 25%
ARQUITECTURA Y URBANISMO SXII SAS 75%</t>
  </si>
  <si>
    <r>
      <rPr>
        <sz val="8"/>
        <rFont val="Calibri"/>
        <family val="2"/>
        <scheme val="minor"/>
      </rPr>
      <t>MARIO FERNANDO GAMEZ MONCADA</t>
    </r>
  </si>
  <si>
    <r>
      <rPr>
        <sz val="8"/>
        <rFont val="Calibri"/>
        <family val="2"/>
        <scheme val="minor"/>
      </rPr>
      <t>CONSORCIO AZUR 2019</t>
    </r>
  </si>
  <si>
    <t>CONSTRUCCIONES CBM SAS 28%
INTERVENTORES Y CONSTRUCTORES ARCÁNGELES 1%
CARLOS EDUARDO VAQUERO 1%
ALBA LUCERO FERREIRA RUIZ 70%</t>
  </si>
  <si>
    <r>
      <rPr>
        <sz val="8"/>
        <rFont val="Calibri"/>
        <family val="2"/>
        <scheme val="minor"/>
      </rPr>
      <t>ALBA LUCERO FERREIRA RUIZ</t>
    </r>
  </si>
  <si>
    <t>FALTA EXCEL</t>
  </si>
  <si>
    <r>
      <rPr>
        <sz val="8"/>
        <rFont val="Calibri"/>
        <family val="2"/>
        <scheme val="minor"/>
      </rPr>
      <t>CONSORCIO INFRAESTRUCTURA GIR</t>
    </r>
  </si>
  <si>
    <t>INGENIERÍA Y ESTUDIOS SAS 40%
GEOZAM LABORATORIO Y CONSULTORÍA SAS 30%
ROLANDO ROMERO BENAVIDES 30%</t>
  </si>
  <si>
    <r>
      <rPr>
        <sz val="8"/>
        <rFont val="Calibri"/>
        <family val="2"/>
        <scheme val="minor"/>
      </rPr>
      <t>VICTOR HUGO ZAMBRANO PAZ</t>
    </r>
  </si>
  <si>
    <r>
      <rPr>
        <sz val="8"/>
        <rFont val="Calibri"/>
        <family val="2"/>
        <scheme val="minor"/>
      </rPr>
      <t>CONSORCIO ALLIANZA CAFETERA</t>
    </r>
  </si>
  <si>
    <t>INTI LTDA 50%
JOSÉ ASDRÚBAL LOAIZA GALLEGO 50%</t>
  </si>
  <si>
    <r>
      <rPr>
        <sz val="8"/>
        <rFont val="Calibri"/>
        <family val="2"/>
        <scheme val="minor"/>
      </rPr>
      <t>JOSE ASDRUBAL LOAIZA GALLEGO</t>
    </r>
  </si>
  <si>
    <r>
      <rPr>
        <sz val="8"/>
        <rFont val="Calibri"/>
        <family val="2"/>
        <scheme val="minor"/>
      </rPr>
      <t>CONSORCIO NARIÑO 2020</t>
    </r>
  </si>
  <si>
    <t>INTERCONSTRUCCIONES Y DISEÑOS SAS 50%
GERMÁN A. PERDOMO SAS 50%</t>
  </si>
  <si>
    <r>
      <rPr>
        <sz val="8"/>
        <rFont val="Calibri"/>
        <family val="2"/>
        <scheme val="minor"/>
      </rPr>
      <t>NESTOR CAMILO ARTUNDUAGA AVILA</t>
    </r>
  </si>
  <si>
    <r>
      <rPr>
        <sz val="8"/>
        <rFont val="Calibri"/>
        <family val="2"/>
        <scheme val="minor"/>
      </rPr>
      <t>CONSORCIO INTERHUILA GC</t>
    </r>
  </si>
  <si>
    <t>GERMÁN ADOLFO PERDOMO PACHÓN 50% 
INGENIEROS CIVILES DE COLOMBIA-CIVILCO INGENIERÍA SAS 50%</t>
  </si>
  <si>
    <r>
      <rPr>
        <sz val="8"/>
        <rFont val="Calibri"/>
        <family val="2"/>
        <scheme val="minor"/>
      </rPr>
      <t>GERMAN ADOLFO PERDOMO PACHON</t>
    </r>
  </si>
  <si>
    <r>
      <rPr>
        <sz val="8"/>
        <rFont val="Calibri"/>
        <family val="2"/>
        <scheme val="minor"/>
      </rPr>
      <t>CONSORCIO DONOTERRA</t>
    </r>
  </si>
  <si>
    <t>CONSULTORES DONOVAN SAS 50%
TERRA INGENIEROS CIVILES LTDA 50%</t>
  </si>
  <si>
    <r>
      <rPr>
        <sz val="8"/>
        <rFont val="Calibri"/>
        <family val="2"/>
        <scheme val="minor"/>
      </rPr>
      <t>ROSA MARIA CORDERO
JORGE HERNANDO FORERO</t>
    </r>
  </si>
  <si>
    <r>
      <rPr>
        <sz val="8"/>
        <rFont val="Calibri"/>
        <family val="2"/>
        <scheme val="minor"/>
      </rPr>
      <t>CONSORCIO BAC-UG21 014</t>
    </r>
  </si>
  <si>
    <t>BAC GROUP SAS 50%
CONSULTING DE INGENIERÍA UG21 SL SUCURSAL 50%</t>
  </si>
  <si>
    <r>
      <rPr>
        <sz val="8"/>
        <rFont val="Calibri"/>
        <family val="2"/>
        <scheme val="minor"/>
      </rPr>
      <t>MANUEL GONZALEZ MOLES</t>
    </r>
  </si>
  <si>
    <t>CASANARE</t>
  </si>
  <si>
    <r>
      <rPr>
        <sz val="8"/>
        <rFont val="Calibri"/>
        <family val="2"/>
        <scheme val="minor"/>
      </rPr>
      <t>CONSORCIO MORAM</t>
    </r>
  </si>
  <si>
    <t>DARÍO MONTOYA MIER 70%
MORAM CONSULTORÍA SAS 30%</t>
  </si>
  <si>
    <r>
      <rPr>
        <sz val="8"/>
        <rFont val="Calibri"/>
        <family val="2"/>
        <scheme val="minor"/>
      </rPr>
      <t>DARÍO MONTOYA MIER</t>
    </r>
  </si>
  <si>
    <r>
      <rPr>
        <sz val="8"/>
        <rFont val="Calibri"/>
        <family val="2"/>
        <scheme val="minor"/>
      </rPr>
      <t>CONSORCIO EDUCAR CGV - OPCIONA</t>
    </r>
  </si>
  <si>
    <t xml:space="preserve">CGB SAS 50%
OPCINA SAS 50% </t>
  </si>
  <si>
    <r>
      <rPr>
        <sz val="8"/>
        <rFont val="Calibri"/>
        <family val="2"/>
        <scheme val="minor"/>
      </rPr>
      <t>DAVID ALEJANDRO CEDEÑO CÁRDENAS</t>
    </r>
  </si>
  <si>
    <t>CÓRDOBA</t>
  </si>
  <si>
    <r>
      <rPr>
        <sz val="8"/>
        <rFont val="Calibri"/>
        <family val="2"/>
        <scheme val="minor"/>
      </rPr>
      <t>CONSORCIO EDUCATIVO M&amp;O14</t>
    </r>
  </si>
  <si>
    <t>MSING SAS 50%
OBRAS Y PROYECTOS RP SAS 50%</t>
  </si>
  <si>
    <r>
      <rPr>
        <sz val="8"/>
        <rFont val="Calibri"/>
        <family val="2"/>
        <scheme val="minor"/>
      </rPr>
      <t>YENNY ELIA CANTOR SUAREZ</t>
    </r>
  </si>
  <si>
    <r>
      <rPr>
        <sz val="8"/>
        <rFont val="Calibri"/>
        <family val="2"/>
        <scheme val="minor"/>
      </rPr>
      <t>CONSORCIO ADECUACION Y MANTENIMIENTO EM</t>
    </r>
  </si>
  <si>
    <t>EUROCONTROL SA SUCURSAL COLOMBIA 50%
MYV  CONSULTORES ASOCIADOS SAS 50%</t>
  </si>
  <si>
    <r>
      <rPr>
        <sz val="8"/>
        <rFont val="Calibri"/>
        <family val="2"/>
        <scheme val="minor"/>
      </rPr>
      <t>SANDRA CAROLINA CARDOZO</t>
    </r>
  </si>
  <si>
    <r>
      <rPr>
        <sz val="8"/>
        <rFont val="Calibri"/>
        <family val="2"/>
        <scheme val="minor"/>
      </rPr>
      <t>CONSORCIO INTEREDUCACIÓN</t>
    </r>
  </si>
  <si>
    <t>TECNOLOGÍAS Y CONSULTORÍAS 
AMBIENTALES Y DE GESTIÓN SAS 50%
INGENIERÍA MASTER SAS 50%</t>
  </si>
  <si>
    <r>
      <rPr>
        <sz val="8"/>
        <rFont val="Calibri"/>
        <family val="2"/>
        <scheme val="minor"/>
      </rPr>
      <t>RODRIGO JOSÉ PIEDRAHITA AMIN</t>
    </r>
  </si>
  <si>
    <r>
      <rPr>
        <sz val="8"/>
        <rFont val="Calibri"/>
        <family val="2"/>
        <scheme val="minor"/>
      </rPr>
      <t>CINCO S.A.S.</t>
    </r>
  </si>
  <si>
    <r>
      <rPr>
        <sz val="8"/>
        <rFont val="Calibri"/>
        <family val="2"/>
        <scheme val="minor"/>
      </rPr>
      <t>YESENIS YURANIS PINTO DELUQUEZ</t>
    </r>
  </si>
  <si>
    <t>UT INTER-INSTITUTOS RURALES</t>
  </si>
  <si>
    <t>UT INTER-RURAL NORTE</t>
  </si>
  <si>
    <t>CONSORCIO JFAV-ARQCIVILES FFIE 014</t>
  </si>
  <si>
    <t>CONSORCIO INTERESCOLARES</t>
  </si>
  <si>
    <t>CONSORCIO INTERESCUELAS</t>
  </si>
  <si>
    <t>UNION TEMPORAL INTERGUAJIRA</t>
  </si>
  <si>
    <t>LA GUAJIRA</t>
  </si>
  <si>
    <t>CONSORCIO INTERVENTORES ASOCIADOS</t>
  </si>
  <si>
    <t>CONSORCIO APRENDIENDO 2020</t>
  </si>
  <si>
    <t>CONSORCIO ESCUELAS DEL ATLÁNTICO</t>
  </si>
  <si>
    <t>CONSORCIO FFIE ETICARQ 2019</t>
  </si>
  <si>
    <t>INTERVENTORÍAS Y CONSULTORÍAS S.A.S.</t>
  </si>
  <si>
    <t>CONSORCIO DIAZ CASTRILLON</t>
  </si>
  <si>
    <t>CONSULTEC S.A.S</t>
  </si>
  <si>
    <t>CONSORCIO INTERVENTORÍA EDUCATIVA CSD</t>
  </si>
  <si>
    <t>CONSORCIO FFIE CUNDINAMARCA 2019</t>
  </si>
  <si>
    <t>CONSORCIO AZUR 2019</t>
  </si>
  <si>
    <t>CONSORCIO INFRAESTRUCTURA GIR</t>
  </si>
  <si>
    <t>CONSORCIO ALLIANZA CAFETERA</t>
  </si>
  <si>
    <t>CONSORCIO NARIÑO 2020</t>
  </si>
  <si>
    <t>CONSORCIO INTERHUILA GC</t>
  </si>
  <si>
    <t>CONSORCIO DONOTERRA</t>
  </si>
  <si>
    <t>CONSORCIO EDUCATIVO M&amp;O14</t>
  </si>
  <si>
    <t>CONSORCIO ADECUACION Y MANTENIMIENTO EM</t>
  </si>
  <si>
    <t>CONSORCIO INTEREDUCACIÓN</t>
  </si>
  <si>
    <t>CINCO S.A.S.</t>
  </si>
  <si>
    <t>CONSORCIO MORAM</t>
  </si>
  <si>
    <t>CONSORCIO EDUCAR CGB - OPCIONA</t>
  </si>
  <si>
    <t>CONSORCIO BAC UG 21</t>
  </si>
  <si>
    <t>RECHAZADO</t>
  </si>
  <si>
    <t>HABILITADO</t>
  </si>
  <si>
    <t>EL PROPONENTE NO TOMÓ LOS VALORES TOPE ESTABLECIDOS EN EL 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</si>
</sst>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2CC"/>
      </patternFill>
    </fill>
    <fill>
      <patternFill patternType="solid">
        <fgColor rgb="FFF8CBAD"/>
      </patternFill>
    </fill>
    <fill>
      <patternFill patternType="solid">
        <fgColor rgb="FFD9E1F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14" fontId="5" fillId="0" borderId="0" xfId="1" applyNumberFormat="1" applyFont="1" applyFill="1" applyBorder="1" applyAlignment="1">
      <alignment horizontal="left" vertical="top"/>
    </xf>
    <xf numFmtId="0" fontId="5" fillId="0" borderId="19" xfId="1" applyFont="1" applyFill="1" applyBorder="1" applyAlignment="1">
      <alignment vertical="top" wrapText="1"/>
    </xf>
    <xf numFmtId="0" fontId="5" fillId="0" borderId="20" xfId="1" applyFont="1" applyFill="1" applyBorder="1" applyAlignment="1">
      <alignment vertical="top" wrapText="1"/>
    </xf>
    <xf numFmtId="0" fontId="5" fillId="0" borderId="21" xfId="1" applyFont="1" applyFill="1" applyBorder="1" applyAlignment="1">
      <alignment vertical="top" wrapText="1"/>
    </xf>
    <xf numFmtId="0" fontId="6" fillId="0" borderId="22" xfId="1" applyFont="1" applyFill="1" applyBorder="1" applyAlignment="1">
      <alignment horizontal="center" vertical="top" wrapText="1"/>
    </xf>
    <xf numFmtId="0" fontId="5" fillId="0" borderId="22" xfId="1" applyFont="1" applyFill="1" applyBorder="1" applyAlignment="1">
      <alignment horizontal="left" vertical="top" wrapText="1" indent="4"/>
    </xf>
    <xf numFmtId="0" fontId="6" fillId="3" borderId="22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right" vertical="top"/>
    </xf>
    <xf numFmtId="0" fontId="5" fillId="4" borderId="22" xfId="1" applyFont="1" applyFill="1" applyBorder="1" applyAlignment="1">
      <alignment horizontal="center" vertical="top" wrapText="1"/>
    </xf>
    <xf numFmtId="0" fontId="5" fillId="4" borderId="22" xfId="1" applyFont="1" applyFill="1" applyBorder="1" applyAlignment="1">
      <alignment horizontal="left" vertical="top" wrapText="1" indent="2"/>
    </xf>
    <xf numFmtId="164" fontId="5" fillId="4" borderId="22" xfId="1" applyNumberFormat="1" applyFont="1" applyFill="1" applyBorder="1" applyAlignment="1">
      <alignment horizontal="center" vertical="top" shrinkToFit="1"/>
    </xf>
    <xf numFmtId="1" fontId="5" fillId="4" borderId="22" xfId="1" applyNumberFormat="1" applyFont="1" applyFill="1" applyBorder="1" applyAlignment="1">
      <alignment horizontal="center" vertical="top" shrinkToFit="1"/>
    </xf>
    <xf numFmtId="0" fontId="7" fillId="4" borderId="22" xfId="1" applyFont="1" applyFill="1" applyBorder="1" applyAlignment="1">
      <alignment horizontal="center" vertical="top" wrapText="1"/>
    </xf>
    <xf numFmtId="0" fontId="5" fillId="5" borderId="22" xfId="1" applyFont="1" applyFill="1" applyBorder="1" applyAlignment="1">
      <alignment horizontal="center" vertical="top" wrapText="1"/>
    </xf>
    <xf numFmtId="0" fontId="5" fillId="5" borderId="22" xfId="1" applyFont="1" applyFill="1" applyBorder="1" applyAlignment="1">
      <alignment horizontal="left" vertical="top" wrapText="1" indent="2"/>
    </xf>
    <xf numFmtId="164" fontId="5" fillId="5" borderId="22" xfId="1" applyNumberFormat="1" applyFont="1" applyFill="1" applyBorder="1" applyAlignment="1">
      <alignment horizontal="center" vertical="top" shrinkToFit="1"/>
    </xf>
    <xf numFmtId="1" fontId="5" fillId="5" borderId="22" xfId="1" applyNumberFormat="1" applyFont="1" applyFill="1" applyBorder="1" applyAlignment="1">
      <alignment horizontal="center" vertical="top" shrinkToFit="1"/>
    </xf>
    <xf numFmtId="0" fontId="7" fillId="5" borderId="22" xfId="1" applyFont="1" applyFill="1" applyBorder="1" applyAlignment="1">
      <alignment horizontal="center" vertical="top" wrapText="1"/>
    </xf>
    <xf numFmtId="0" fontId="5" fillId="5" borderId="22" xfId="1" applyFont="1" applyFill="1" applyBorder="1" applyAlignment="1">
      <alignment horizontal="left" vertical="top" wrapText="1" indent="3"/>
    </xf>
    <xf numFmtId="164" fontId="5" fillId="5" borderId="22" xfId="1" applyNumberFormat="1" applyFont="1" applyFill="1" applyBorder="1" applyAlignment="1">
      <alignment horizontal="left" vertical="top" indent="2" shrinkToFit="1"/>
    </xf>
    <xf numFmtId="0" fontId="5" fillId="4" borderId="22" xfId="1" applyFont="1" applyFill="1" applyBorder="1" applyAlignment="1">
      <alignment horizontal="left" vertical="top" wrapText="1" indent="3"/>
    </xf>
    <xf numFmtId="164" fontId="5" fillId="4" borderId="22" xfId="1" applyNumberFormat="1" applyFont="1" applyFill="1" applyBorder="1" applyAlignment="1">
      <alignment horizontal="left" vertical="top" indent="2" shrinkToFit="1"/>
    </xf>
    <xf numFmtId="0" fontId="5" fillId="5" borderId="22" xfId="1" applyFont="1" applyFill="1" applyBorder="1" applyAlignment="1">
      <alignment horizontal="left" vertical="top" wrapText="1" indent="4"/>
    </xf>
    <xf numFmtId="0" fontId="5" fillId="4" borderId="22" xfId="1" applyFont="1" applyFill="1" applyBorder="1" applyAlignment="1">
      <alignment horizontal="left" vertical="top" wrapText="1" indent="4"/>
    </xf>
    <xf numFmtId="0" fontId="5" fillId="4" borderId="22" xfId="1" applyFont="1" applyFill="1" applyBorder="1" applyAlignment="1">
      <alignment horizontal="right" vertical="top" wrapText="1" indent="4"/>
    </xf>
    <xf numFmtId="0" fontId="7" fillId="4" borderId="22" xfId="1" applyFont="1" applyFill="1" applyBorder="1" applyAlignment="1">
      <alignment horizontal="center" vertical="center" wrapText="1"/>
    </xf>
    <xf numFmtId="0" fontId="5" fillId="5" borderId="22" xfId="1" applyFont="1" applyFill="1" applyBorder="1" applyAlignment="1">
      <alignment horizontal="right" vertical="top" wrapText="1" indent="4"/>
    </xf>
    <xf numFmtId="0" fontId="7" fillId="5" borderId="22" xfId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43200" cy="467867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2743200" cy="4678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1"/>
  <sheetViews>
    <sheetView topLeftCell="B1" zoomScale="115" zoomScaleNormal="115" workbookViewId="0">
      <selection activeCell="B3" sqref="B3"/>
    </sheetView>
  </sheetViews>
  <sheetFormatPr baseColWidth="10" defaultColWidth="8" defaultRowHeight="11.25" x14ac:dyDescent="0.25"/>
  <cols>
    <col min="1" max="1" width="8" style="36"/>
    <col min="2" max="3" width="36.5703125" style="36" customWidth="1"/>
    <col min="4" max="4" width="25.5703125" style="36" customWidth="1"/>
    <col min="5" max="5" width="11.140625" style="36" customWidth="1"/>
    <col min="6" max="6" width="11.42578125" style="36" customWidth="1"/>
    <col min="7" max="7" width="13.140625" style="36" customWidth="1"/>
    <col min="8" max="8" width="12.7109375" style="36" bestFit="1" customWidth="1"/>
    <col min="9" max="9" width="12.7109375" style="36" customWidth="1"/>
    <col min="10" max="10" width="20.140625" style="36" customWidth="1"/>
    <col min="11" max="11" width="8.85546875" style="36" bestFit="1" customWidth="1"/>
    <col min="12" max="16384" width="8" style="36"/>
  </cols>
  <sheetData>
    <row r="1" spans="2:13" ht="36.950000000000003" customHeight="1" x14ac:dyDescent="0.25">
      <c r="D1" s="37">
        <v>43787</v>
      </c>
    </row>
    <row r="2" spans="2:13" ht="36.950000000000003" customHeight="1" x14ac:dyDescent="0.25">
      <c r="D2" s="37"/>
      <c r="J2" s="36">
        <f ca="1">INDIRECT("D1",TRUE)</f>
        <v>43787</v>
      </c>
    </row>
    <row r="3" spans="2:13" ht="23.1" customHeight="1" x14ac:dyDescent="0.25">
      <c r="B3" s="38" t="s">
        <v>55</v>
      </c>
      <c r="C3" s="39"/>
      <c r="D3" s="39"/>
      <c r="E3" s="39"/>
      <c r="F3" s="39"/>
      <c r="G3" s="39"/>
      <c r="H3" s="39"/>
      <c r="I3" s="39"/>
      <c r="J3" s="40"/>
    </row>
    <row r="4" spans="2:13" ht="8.25" customHeight="1" x14ac:dyDescent="0.25">
      <c r="B4" s="41" t="s">
        <v>56</v>
      </c>
      <c r="C4" s="41" t="s">
        <v>57</v>
      </c>
      <c r="D4" s="42" t="s">
        <v>58</v>
      </c>
      <c r="E4" s="43" t="s">
        <v>59</v>
      </c>
      <c r="F4" s="41" t="s">
        <v>60</v>
      </c>
      <c r="G4" s="41" t="s">
        <v>25</v>
      </c>
      <c r="H4" s="41" t="s">
        <v>61</v>
      </c>
      <c r="I4" s="41" t="s">
        <v>62</v>
      </c>
      <c r="J4" s="41" t="s">
        <v>22</v>
      </c>
      <c r="L4" s="44">
        <v>1</v>
      </c>
      <c r="M4" s="36" t="str">
        <f>LOOKUP(L4,$H$5:$H$71,$J$5:$J$71)</f>
        <v>NO CUMPLE</v>
      </c>
    </row>
    <row r="5" spans="2:13" ht="8.25" customHeight="1" x14ac:dyDescent="0.25">
      <c r="B5" s="45" t="s">
        <v>63</v>
      </c>
      <c r="C5" s="45" t="s">
        <v>64</v>
      </c>
      <c r="D5" s="46" t="s">
        <v>65</v>
      </c>
      <c r="E5" s="47">
        <v>43759</v>
      </c>
      <c r="F5" s="48">
        <v>10</v>
      </c>
      <c r="G5" s="49" t="s">
        <v>66</v>
      </c>
      <c r="H5" s="48">
        <v>1</v>
      </c>
      <c r="I5" s="48" t="str">
        <f t="shared" ref="I5:I68" si="0">IF(H5&gt;0,"SI","NO")</f>
        <v>SI</v>
      </c>
      <c r="J5" s="49" t="s">
        <v>14</v>
      </c>
      <c r="L5" s="44">
        <v>2</v>
      </c>
      <c r="M5" s="36" t="str">
        <f t="shared" ref="M5:M31" si="1">LOOKUP(L5,$H$5:$H$71,$J$5:$J$71)</f>
        <v>NO CUMPLE</v>
      </c>
    </row>
    <row r="6" spans="2:13" ht="8.25" customHeight="1" x14ac:dyDescent="0.25">
      <c r="B6" s="50" t="s">
        <v>63</v>
      </c>
      <c r="C6" s="45" t="s">
        <v>64</v>
      </c>
      <c r="D6" s="51" t="s">
        <v>65</v>
      </c>
      <c r="E6" s="52">
        <v>43759</v>
      </c>
      <c r="F6" s="53">
        <v>11</v>
      </c>
      <c r="G6" s="54" t="s">
        <v>66</v>
      </c>
      <c r="H6" s="53">
        <v>1</v>
      </c>
      <c r="I6" s="53" t="str">
        <f t="shared" si="0"/>
        <v>SI</v>
      </c>
      <c r="J6" s="49" t="s">
        <v>14</v>
      </c>
      <c r="L6" s="44">
        <v>3</v>
      </c>
      <c r="M6" s="36" t="str">
        <f t="shared" si="1"/>
        <v>CUMPLE</v>
      </c>
    </row>
    <row r="7" spans="2:13" ht="8.25" customHeight="1" x14ac:dyDescent="0.25">
      <c r="B7" s="50" t="s">
        <v>67</v>
      </c>
      <c r="C7" s="50" t="s">
        <v>68</v>
      </c>
      <c r="D7" s="55" t="s">
        <v>69</v>
      </c>
      <c r="E7" s="56">
        <v>43759</v>
      </c>
      <c r="F7" s="53">
        <v>80</v>
      </c>
      <c r="G7" s="50" t="s">
        <v>70</v>
      </c>
      <c r="H7" s="50">
        <v>2</v>
      </c>
      <c r="I7" s="50" t="str">
        <f t="shared" si="0"/>
        <v>SI</v>
      </c>
      <c r="J7" s="49" t="s">
        <v>14</v>
      </c>
      <c r="L7" s="44">
        <v>4</v>
      </c>
      <c r="M7" s="36" t="str">
        <f t="shared" si="1"/>
        <v>FALTA EXCEL</v>
      </c>
    </row>
    <row r="8" spans="2:13" ht="8.25" customHeight="1" x14ac:dyDescent="0.25">
      <c r="B8" s="45" t="s">
        <v>67</v>
      </c>
      <c r="C8" s="45" t="s">
        <v>71</v>
      </c>
      <c r="D8" s="57" t="s">
        <v>69</v>
      </c>
      <c r="E8" s="58">
        <v>43759</v>
      </c>
      <c r="F8" s="48">
        <v>81</v>
      </c>
      <c r="G8" s="45" t="s">
        <v>70</v>
      </c>
      <c r="H8" s="45">
        <v>2</v>
      </c>
      <c r="I8" s="45" t="str">
        <f t="shared" si="0"/>
        <v>SI</v>
      </c>
      <c r="J8" s="49" t="s">
        <v>14</v>
      </c>
      <c r="L8" s="44">
        <v>5</v>
      </c>
      <c r="M8" s="36" t="str">
        <f t="shared" si="1"/>
        <v>CUMPLE</v>
      </c>
    </row>
    <row r="9" spans="2:13" ht="8.25" customHeight="1" x14ac:dyDescent="0.25">
      <c r="B9" s="50" t="s">
        <v>72</v>
      </c>
      <c r="C9" s="50" t="s">
        <v>73</v>
      </c>
      <c r="D9" s="50" t="s">
        <v>74</v>
      </c>
      <c r="E9" s="56">
        <v>43748</v>
      </c>
      <c r="F9" s="53">
        <v>62</v>
      </c>
      <c r="G9" s="54" t="s">
        <v>8</v>
      </c>
      <c r="H9" s="54">
        <v>3</v>
      </c>
      <c r="I9" s="54" t="str">
        <f t="shared" si="0"/>
        <v>SI</v>
      </c>
      <c r="J9" s="49" t="s">
        <v>1</v>
      </c>
      <c r="L9" s="44">
        <v>6</v>
      </c>
      <c r="M9" s="36" t="str">
        <f t="shared" si="1"/>
        <v>CUMPLE</v>
      </c>
    </row>
    <row r="10" spans="2:13" ht="17.25" customHeight="1" x14ac:dyDescent="0.25">
      <c r="B10" s="45" t="s">
        <v>72</v>
      </c>
      <c r="C10" s="45" t="s">
        <v>73</v>
      </c>
      <c r="D10" s="45" t="s">
        <v>74</v>
      </c>
      <c r="E10" s="58">
        <v>43748</v>
      </c>
      <c r="F10" s="48">
        <v>63</v>
      </c>
      <c r="G10" s="49" t="s">
        <v>8</v>
      </c>
      <c r="H10" s="49">
        <v>3</v>
      </c>
      <c r="I10" s="49" t="str">
        <f t="shared" si="0"/>
        <v>SI</v>
      </c>
      <c r="J10" s="49" t="s">
        <v>1</v>
      </c>
      <c r="L10" s="44">
        <v>7</v>
      </c>
      <c r="M10" s="36" t="str">
        <f t="shared" si="1"/>
        <v>CUMPLE</v>
      </c>
    </row>
    <row r="11" spans="2:13" ht="15" customHeight="1" x14ac:dyDescent="0.25">
      <c r="B11" s="50" t="s">
        <v>72</v>
      </c>
      <c r="C11" s="50" t="s">
        <v>73</v>
      </c>
      <c r="D11" s="50" t="s">
        <v>74</v>
      </c>
      <c r="E11" s="56">
        <v>43748</v>
      </c>
      <c r="F11" s="53">
        <v>64</v>
      </c>
      <c r="G11" s="54" t="s">
        <v>8</v>
      </c>
      <c r="H11" s="54">
        <v>3</v>
      </c>
      <c r="I11" s="54" t="str">
        <f t="shared" si="0"/>
        <v>SI</v>
      </c>
      <c r="J11" s="49" t="s">
        <v>1</v>
      </c>
      <c r="L11" s="44">
        <v>8</v>
      </c>
      <c r="M11" s="36" t="str">
        <f t="shared" si="1"/>
        <v>FALTA EXCEL</v>
      </c>
    </row>
    <row r="12" spans="2:13" ht="15" customHeight="1" x14ac:dyDescent="0.25">
      <c r="B12" s="50" t="s">
        <v>75</v>
      </c>
      <c r="C12" s="50" t="s">
        <v>76</v>
      </c>
      <c r="D12" s="50" t="s">
        <v>77</v>
      </c>
      <c r="E12" s="56">
        <v>43759</v>
      </c>
      <c r="F12" s="53">
        <v>58</v>
      </c>
      <c r="G12" s="54" t="s">
        <v>78</v>
      </c>
      <c r="H12" s="54">
        <v>4</v>
      </c>
      <c r="I12" s="54" t="str">
        <f t="shared" si="0"/>
        <v>SI</v>
      </c>
      <c r="J12" s="49" t="s">
        <v>123</v>
      </c>
      <c r="L12" s="44">
        <v>9</v>
      </c>
      <c r="M12" s="36" t="str">
        <f t="shared" si="1"/>
        <v>FALTA EXCEL</v>
      </c>
    </row>
    <row r="13" spans="2:13" ht="15" customHeight="1" x14ac:dyDescent="0.25">
      <c r="B13" s="50" t="s">
        <v>79</v>
      </c>
      <c r="C13" s="50" t="s">
        <v>80</v>
      </c>
      <c r="D13" s="51" t="s">
        <v>81</v>
      </c>
      <c r="E13" s="52">
        <v>43749</v>
      </c>
      <c r="F13" s="50" t="s">
        <v>82</v>
      </c>
      <c r="G13" s="54" t="s">
        <v>83</v>
      </c>
      <c r="H13" s="50">
        <v>5</v>
      </c>
      <c r="I13" s="50" t="str">
        <f t="shared" si="0"/>
        <v>SI</v>
      </c>
      <c r="J13" s="49" t="s">
        <v>1</v>
      </c>
      <c r="L13" s="44">
        <v>10</v>
      </c>
      <c r="M13" s="36" t="str">
        <f t="shared" si="1"/>
        <v>CUMPLE</v>
      </c>
    </row>
    <row r="14" spans="2:13" ht="15" customHeight="1" x14ac:dyDescent="0.25">
      <c r="B14" s="45" t="s">
        <v>79</v>
      </c>
      <c r="C14" s="50" t="s">
        <v>80</v>
      </c>
      <c r="D14" s="46" t="s">
        <v>81</v>
      </c>
      <c r="E14" s="47">
        <v>43749</v>
      </c>
      <c r="F14" s="48">
        <v>14</v>
      </c>
      <c r="G14" s="49" t="s">
        <v>83</v>
      </c>
      <c r="H14" s="48">
        <v>5</v>
      </c>
      <c r="I14" s="48" t="str">
        <f t="shared" si="0"/>
        <v>SI</v>
      </c>
      <c r="J14" s="49" t="s">
        <v>1</v>
      </c>
      <c r="L14" s="44">
        <v>11</v>
      </c>
      <c r="M14" s="36" t="str">
        <f t="shared" si="1"/>
        <v>CUMPLE</v>
      </c>
    </row>
    <row r="15" spans="2:13" ht="15" customHeight="1" x14ac:dyDescent="0.25">
      <c r="B15" s="45" t="s">
        <v>79</v>
      </c>
      <c r="C15" s="50" t="s">
        <v>80</v>
      </c>
      <c r="D15" s="46" t="s">
        <v>81</v>
      </c>
      <c r="E15" s="47">
        <v>43749</v>
      </c>
      <c r="F15" s="48">
        <v>16</v>
      </c>
      <c r="G15" s="49" t="s">
        <v>83</v>
      </c>
      <c r="H15" s="48">
        <v>5</v>
      </c>
      <c r="I15" s="48" t="str">
        <f t="shared" si="0"/>
        <v>SI</v>
      </c>
      <c r="J15" s="49" t="s">
        <v>1</v>
      </c>
      <c r="L15" s="44">
        <v>12</v>
      </c>
      <c r="M15" s="36" t="str">
        <f t="shared" si="1"/>
        <v>CUMPLE</v>
      </c>
    </row>
    <row r="16" spans="2:13" ht="15" customHeight="1" x14ac:dyDescent="0.25">
      <c r="B16" s="50" t="s">
        <v>79</v>
      </c>
      <c r="C16" s="50" t="s">
        <v>80</v>
      </c>
      <c r="D16" s="51" t="s">
        <v>81</v>
      </c>
      <c r="E16" s="52">
        <v>43749</v>
      </c>
      <c r="F16" s="53">
        <v>17</v>
      </c>
      <c r="G16" s="54" t="s">
        <v>83</v>
      </c>
      <c r="H16" s="53">
        <v>5</v>
      </c>
      <c r="I16" s="53" t="str">
        <f t="shared" si="0"/>
        <v>SI</v>
      </c>
      <c r="J16" s="49" t="s">
        <v>1</v>
      </c>
      <c r="L16" s="44">
        <v>13</v>
      </c>
      <c r="M16" s="36" t="str">
        <f t="shared" si="1"/>
        <v>CUMPLE</v>
      </c>
    </row>
    <row r="17" spans="2:13" ht="15" customHeight="1" x14ac:dyDescent="0.25">
      <c r="B17" s="50" t="s">
        <v>84</v>
      </c>
      <c r="C17" s="50" t="s">
        <v>85</v>
      </c>
      <c r="D17" s="50" t="s">
        <v>86</v>
      </c>
      <c r="E17" s="56">
        <v>43749</v>
      </c>
      <c r="F17" s="53">
        <v>68</v>
      </c>
      <c r="G17" s="50" t="s">
        <v>87</v>
      </c>
      <c r="H17" s="50">
        <v>6</v>
      </c>
      <c r="I17" s="50" t="str">
        <f t="shared" si="0"/>
        <v>SI</v>
      </c>
      <c r="J17" s="49" t="s">
        <v>1</v>
      </c>
      <c r="L17" s="44">
        <v>14</v>
      </c>
      <c r="M17" s="36" t="str">
        <f t="shared" si="1"/>
        <v>CUMPLE</v>
      </c>
    </row>
    <row r="18" spans="2:13" ht="15" customHeight="1" x14ac:dyDescent="0.25">
      <c r="B18" s="50" t="s">
        <v>88</v>
      </c>
      <c r="C18" s="50" t="s">
        <v>89</v>
      </c>
      <c r="D18" s="59" t="s">
        <v>90</v>
      </c>
      <c r="E18" s="56">
        <v>43749</v>
      </c>
      <c r="F18" s="53">
        <v>82</v>
      </c>
      <c r="G18" s="54" t="s">
        <v>91</v>
      </c>
      <c r="H18" s="54">
        <v>7</v>
      </c>
      <c r="I18" s="54" t="str">
        <f t="shared" si="0"/>
        <v>SI</v>
      </c>
      <c r="J18" s="49" t="s">
        <v>1</v>
      </c>
      <c r="L18" s="44">
        <v>15</v>
      </c>
      <c r="M18" s="36" t="str">
        <f t="shared" si="1"/>
        <v>CUMPLE</v>
      </c>
    </row>
    <row r="19" spans="2:13" ht="15" customHeight="1" x14ac:dyDescent="0.25">
      <c r="B19" s="45" t="s">
        <v>92</v>
      </c>
      <c r="C19" s="45" t="s">
        <v>93</v>
      </c>
      <c r="D19" s="45" t="s">
        <v>92</v>
      </c>
      <c r="E19" s="58">
        <v>43748</v>
      </c>
      <c r="F19" s="48">
        <v>69</v>
      </c>
      <c r="G19" s="49" t="s">
        <v>94</v>
      </c>
      <c r="H19" s="49">
        <v>8</v>
      </c>
      <c r="I19" s="49" t="str">
        <f t="shared" si="0"/>
        <v>SI</v>
      </c>
      <c r="J19" s="49" t="s">
        <v>123</v>
      </c>
      <c r="L19" s="44">
        <v>16</v>
      </c>
      <c r="M19" s="36" t="str">
        <f t="shared" si="1"/>
        <v>FALTA EXCEL</v>
      </c>
    </row>
    <row r="20" spans="2:13" ht="15" customHeight="1" x14ac:dyDescent="0.25">
      <c r="B20" s="50" t="s">
        <v>92</v>
      </c>
      <c r="C20" s="50" t="s">
        <v>93</v>
      </c>
      <c r="D20" s="50" t="s">
        <v>92</v>
      </c>
      <c r="E20" s="56">
        <v>43748</v>
      </c>
      <c r="F20" s="53">
        <v>70</v>
      </c>
      <c r="G20" s="54" t="s">
        <v>94</v>
      </c>
      <c r="H20" s="54">
        <v>8</v>
      </c>
      <c r="I20" s="54" t="str">
        <f t="shared" si="0"/>
        <v>SI</v>
      </c>
      <c r="J20" s="49" t="s">
        <v>123</v>
      </c>
      <c r="L20" s="44">
        <v>17</v>
      </c>
      <c r="M20" s="36" t="str">
        <f t="shared" si="1"/>
        <v>CUMPLE</v>
      </c>
    </row>
    <row r="21" spans="2:13" ht="15" customHeight="1" x14ac:dyDescent="0.25">
      <c r="B21" s="45" t="s">
        <v>92</v>
      </c>
      <c r="C21" s="45" t="s">
        <v>93</v>
      </c>
      <c r="D21" s="45" t="s">
        <v>92</v>
      </c>
      <c r="E21" s="58">
        <v>43748</v>
      </c>
      <c r="F21" s="48">
        <v>71</v>
      </c>
      <c r="G21" s="49" t="s">
        <v>94</v>
      </c>
      <c r="H21" s="49">
        <v>8</v>
      </c>
      <c r="I21" s="49" t="str">
        <f t="shared" si="0"/>
        <v>SI</v>
      </c>
      <c r="J21" s="49" t="s">
        <v>123</v>
      </c>
      <c r="L21" s="44">
        <v>18</v>
      </c>
      <c r="M21" s="36" t="str">
        <f t="shared" si="1"/>
        <v>CUMPLE</v>
      </c>
    </row>
    <row r="22" spans="2:13" ht="15" customHeight="1" x14ac:dyDescent="0.25">
      <c r="B22" s="50" t="s">
        <v>92</v>
      </c>
      <c r="C22" s="50" t="s">
        <v>93</v>
      </c>
      <c r="D22" s="50" t="s">
        <v>92</v>
      </c>
      <c r="E22" s="56">
        <v>43748</v>
      </c>
      <c r="F22" s="53">
        <v>72</v>
      </c>
      <c r="G22" s="54" t="s">
        <v>94</v>
      </c>
      <c r="H22" s="54">
        <v>8</v>
      </c>
      <c r="I22" s="54" t="str">
        <f t="shared" si="0"/>
        <v>SI</v>
      </c>
      <c r="J22" s="49" t="s">
        <v>123</v>
      </c>
      <c r="L22" s="44">
        <v>19</v>
      </c>
      <c r="M22" s="36" t="str">
        <f t="shared" si="1"/>
        <v>CUMPLE</v>
      </c>
    </row>
    <row r="23" spans="2:13" ht="15" customHeight="1" x14ac:dyDescent="0.25">
      <c r="B23" s="45" t="s">
        <v>95</v>
      </c>
      <c r="C23" s="45" t="s">
        <v>96</v>
      </c>
      <c r="D23" s="60" t="s">
        <v>97</v>
      </c>
      <c r="E23" s="47">
        <v>43748</v>
      </c>
      <c r="F23" s="48">
        <v>12</v>
      </c>
      <c r="G23" s="49" t="s">
        <v>98</v>
      </c>
      <c r="H23" s="48">
        <v>9</v>
      </c>
      <c r="I23" s="48" t="str">
        <f t="shared" si="0"/>
        <v>SI</v>
      </c>
      <c r="J23" s="49" t="s">
        <v>123</v>
      </c>
      <c r="L23" s="44">
        <v>20</v>
      </c>
      <c r="M23" s="36" t="str">
        <f t="shared" si="1"/>
        <v>CUMPLE</v>
      </c>
    </row>
    <row r="24" spans="2:13" ht="15" customHeight="1" x14ac:dyDescent="0.25">
      <c r="B24" s="45" t="s">
        <v>95</v>
      </c>
      <c r="C24" s="45" t="s">
        <v>96</v>
      </c>
      <c r="D24" s="60" t="s">
        <v>97</v>
      </c>
      <c r="E24" s="47">
        <v>43748</v>
      </c>
      <c r="F24" s="45" t="s">
        <v>99</v>
      </c>
      <c r="G24" s="49" t="s">
        <v>98</v>
      </c>
      <c r="H24" s="45">
        <v>9</v>
      </c>
      <c r="I24" s="45" t="str">
        <f t="shared" si="0"/>
        <v>SI</v>
      </c>
      <c r="J24" s="49" t="s">
        <v>123</v>
      </c>
      <c r="L24" s="44">
        <v>21</v>
      </c>
      <c r="M24" s="36" t="str">
        <f t="shared" si="1"/>
        <v>FALTA EXCEL</v>
      </c>
    </row>
    <row r="25" spans="2:13" ht="15" customHeight="1" x14ac:dyDescent="0.25">
      <c r="B25" s="50" t="s">
        <v>100</v>
      </c>
      <c r="C25" s="50" t="s">
        <v>101</v>
      </c>
      <c r="D25" s="55" t="s">
        <v>102</v>
      </c>
      <c r="E25" s="56">
        <v>43749</v>
      </c>
      <c r="F25" s="53">
        <v>86</v>
      </c>
      <c r="G25" s="54" t="s">
        <v>103</v>
      </c>
      <c r="H25" s="54">
        <v>10</v>
      </c>
      <c r="I25" s="54" t="str">
        <f t="shared" si="0"/>
        <v>SI</v>
      </c>
      <c r="J25" s="49" t="s">
        <v>1</v>
      </c>
      <c r="L25" s="44">
        <v>22</v>
      </c>
      <c r="M25" s="36" t="str">
        <f t="shared" si="1"/>
        <v>FALTA EXCEL</v>
      </c>
    </row>
    <row r="26" spans="2:13" ht="15" customHeight="1" x14ac:dyDescent="0.25">
      <c r="B26" s="50" t="s">
        <v>104</v>
      </c>
      <c r="C26" s="50" t="s">
        <v>104</v>
      </c>
      <c r="D26" s="59" t="s">
        <v>105</v>
      </c>
      <c r="E26" s="56">
        <v>43749</v>
      </c>
      <c r="F26" s="53">
        <v>82</v>
      </c>
      <c r="G26" s="54" t="s">
        <v>91</v>
      </c>
      <c r="H26" s="54">
        <v>11</v>
      </c>
      <c r="I26" s="54" t="str">
        <f t="shared" si="0"/>
        <v>SI</v>
      </c>
      <c r="J26" s="49" t="s">
        <v>1</v>
      </c>
      <c r="L26" s="44">
        <v>23</v>
      </c>
      <c r="M26" s="36" t="str">
        <f t="shared" si="1"/>
        <v>FALTA EXCEL</v>
      </c>
    </row>
    <row r="27" spans="2:13" ht="15" customHeight="1" x14ac:dyDescent="0.25">
      <c r="B27" s="45" t="s">
        <v>104</v>
      </c>
      <c r="C27" s="45" t="s">
        <v>104</v>
      </c>
      <c r="D27" s="60" t="s">
        <v>105</v>
      </c>
      <c r="E27" s="58">
        <v>43749</v>
      </c>
      <c r="F27" s="48">
        <v>83</v>
      </c>
      <c r="G27" s="49" t="s">
        <v>91</v>
      </c>
      <c r="H27" s="49">
        <v>11</v>
      </c>
      <c r="I27" s="49" t="str">
        <f t="shared" si="0"/>
        <v>SI</v>
      </c>
      <c r="J27" s="49" t="s">
        <v>1</v>
      </c>
      <c r="L27" s="44">
        <v>24</v>
      </c>
      <c r="M27" s="36" t="str">
        <f t="shared" si="1"/>
        <v>FALTA EXCEL</v>
      </c>
    </row>
    <row r="28" spans="2:13" ht="15" customHeight="1" x14ac:dyDescent="0.25">
      <c r="B28" s="50" t="s">
        <v>104</v>
      </c>
      <c r="C28" s="50" t="s">
        <v>104</v>
      </c>
      <c r="D28" s="59" t="s">
        <v>105</v>
      </c>
      <c r="E28" s="56">
        <v>43749</v>
      </c>
      <c r="F28" s="53">
        <v>84</v>
      </c>
      <c r="G28" s="54" t="s">
        <v>91</v>
      </c>
      <c r="H28" s="54">
        <v>11</v>
      </c>
      <c r="I28" s="54" t="str">
        <f t="shared" si="0"/>
        <v>SI</v>
      </c>
      <c r="J28" s="49" t="s">
        <v>1</v>
      </c>
      <c r="L28" s="44">
        <v>25</v>
      </c>
      <c r="M28" s="36" t="str">
        <f t="shared" si="1"/>
        <v>CUMPLE</v>
      </c>
    </row>
    <row r="29" spans="2:13" ht="15" customHeight="1" x14ac:dyDescent="0.25">
      <c r="B29" s="50" t="s">
        <v>106</v>
      </c>
      <c r="C29" s="50" t="s">
        <v>107</v>
      </c>
      <c r="D29" s="55" t="s">
        <v>108</v>
      </c>
      <c r="E29" s="52">
        <v>43760</v>
      </c>
      <c r="F29" s="53">
        <v>27</v>
      </c>
      <c r="G29" s="54" t="s">
        <v>109</v>
      </c>
      <c r="H29" s="53">
        <v>12</v>
      </c>
      <c r="I29" s="53" t="str">
        <f t="shared" si="0"/>
        <v>SI</v>
      </c>
      <c r="J29" s="49" t="s">
        <v>1</v>
      </c>
      <c r="L29" s="44">
        <v>26</v>
      </c>
      <c r="M29" s="36" t="str">
        <f t="shared" si="1"/>
        <v>FALTA EXCEL</v>
      </c>
    </row>
    <row r="30" spans="2:13" ht="15" customHeight="1" x14ac:dyDescent="0.25">
      <c r="B30" s="45" t="s">
        <v>110</v>
      </c>
      <c r="C30" s="45" t="s">
        <v>110</v>
      </c>
      <c r="D30" s="57" t="s">
        <v>111</v>
      </c>
      <c r="E30" s="58">
        <v>43759</v>
      </c>
      <c r="F30" s="48">
        <v>85</v>
      </c>
      <c r="G30" s="49" t="s">
        <v>112</v>
      </c>
      <c r="H30" s="49">
        <v>13</v>
      </c>
      <c r="I30" s="49" t="str">
        <f t="shared" si="0"/>
        <v>SI</v>
      </c>
      <c r="J30" s="49" t="s">
        <v>1</v>
      </c>
      <c r="L30" s="44">
        <v>27</v>
      </c>
      <c r="M30" s="36" t="str">
        <f t="shared" si="1"/>
        <v>CUMPLE</v>
      </c>
    </row>
    <row r="31" spans="2:13" ht="15" customHeight="1" x14ac:dyDescent="0.25">
      <c r="B31" s="50" t="s">
        <v>113</v>
      </c>
      <c r="C31" s="50" t="s">
        <v>114</v>
      </c>
      <c r="D31" s="51" t="s">
        <v>115</v>
      </c>
      <c r="E31" s="56">
        <v>43749</v>
      </c>
      <c r="F31" s="53">
        <v>92</v>
      </c>
      <c r="G31" s="50" t="s">
        <v>116</v>
      </c>
      <c r="H31" s="50">
        <v>14</v>
      </c>
      <c r="I31" s="50" t="str">
        <f t="shared" si="0"/>
        <v>SI</v>
      </c>
      <c r="J31" s="49" t="s">
        <v>1</v>
      </c>
      <c r="L31" s="44">
        <v>28</v>
      </c>
      <c r="M31" s="36" t="str">
        <f t="shared" si="1"/>
        <v>CUMPLE</v>
      </c>
    </row>
    <row r="32" spans="2:13" ht="15" customHeight="1" x14ac:dyDescent="0.25">
      <c r="B32" s="50" t="s">
        <v>113</v>
      </c>
      <c r="C32" s="50" t="s">
        <v>114</v>
      </c>
      <c r="D32" s="51" t="s">
        <v>115</v>
      </c>
      <c r="E32" s="56">
        <v>43749</v>
      </c>
      <c r="F32" s="53">
        <v>94</v>
      </c>
      <c r="G32" s="50" t="s">
        <v>116</v>
      </c>
      <c r="H32" s="50">
        <v>14</v>
      </c>
      <c r="I32" s="50" t="str">
        <f t="shared" si="0"/>
        <v>SI</v>
      </c>
      <c r="J32" s="49" t="s">
        <v>1</v>
      </c>
      <c r="L32" s="44"/>
    </row>
    <row r="33" spans="2:13" ht="15" customHeight="1" x14ac:dyDescent="0.25">
      <c r="B33" s="45" t="s">
        <v>117</v>
      </c>
      <c r="C33" s="45" t="s">
        <v>118</v>
      </c>
      <c r="D33" s="45" t="s">
        <v>119</v>
      </c>
      <c r="E33" s="58">
        <v>43749</v>
      </c>
      <c r="F33" s="48">
        <v>47</v>
      </c>
      <c r="G33" s="49" t="s">
        <v>6</v>
      </c>
      <c r="H33" s="49">
        <v>15</v>
      </c>
      <c r="I33" s="49" t="str">
        <f t="shared" si="0"/>
        <v>SI</v>
      </c>
      <c r="J33" s="49" t="s">
        <v>1</v>
      </c>
    </row>
    <row r="34" spans="2:13" ht="15" customHeight="1" x14ac:dyDescent="0.25">
      <c r="B34" s="45" t="s">
        <v>117</v>
      </c>
      <c r="C34" s="45" t="s">
        <v>118</v>
      </c>
      <c r="D34" s="45" t="s">
        <v>119</v>
      </c>
      <c r="E34" s="58">
        <v>43749</v>
      </c>
      <c r="F34" s="48">
        <v>51</v>
      </c>
      <c r="G34" s="49" t="s">
        <v>6</v>
      </c>
      <c r="H34" s="49">
        <v>15</v>
      </c>
      <c r="I34" s="49" t="str">
        <f t="shared" si="0"/>
        <v>SI</v>
      </c>
      <c r="J34" s="49" t="s">
        <v>1</v>
      </c>
      <c r="L34" s="36" t="s">
        <v>1</v>
      </c>
      <c r="M34" s="36">
        <f>COUNTIF($M$4:$M$32,L34)</f>
        <v>17</v>
      </c>
    </row>
    <row r="35" spans="2:13" ht="15" customHeight="1" x14ac:dyDescent="0.25">
      <c r="B35" s="50" t="s">
        <v>117</v>
      </c>
      <c r="C35" s="50" t="s">
        <v>118</v>
      </c>
      <c r="D35" s="50" t="s">
        <v>119</v>
      </c>
      <c r="E35" s="56">
        <v>43749</v>
      </c>
      <c r="F35" s="53">
        <v>56</v>
      </c>
      <c r="G35" s="54" t="s">
        <v>6</v>
      </c>
      <c r="H35" s="54">
        <v>15</v>
      </c>
      <c r="I35" s="54" t="str">
        <f t="shared" si="0"/>
        <v>SI</v>
      </c>
      <c r="J35" s="49" t="s">
        <v>1</v>
      </c>
      <c r="L35" s="36" t="s">
        <v>14</v>
      </c>
      <c r="M35" s="36">
        <f t="shared" ref="M35:M36" si="2">COUNTIF($M$4:$M$32,L35)</f>
        <v>2</v>
      </c>
    </row>
    <row r="36" spans="2:13" ht="15" customHeight="1" x14ac:dyDescent="0.25">
      <c r="B36" s="50" t="s">
        <v>120</v>
      </c>
      <c r="C36" s="50" t="s">
        <v>121</v>
      </c>
      <c r="D36" s="59" t="s">
        <v>122</v>
      </c>
      <c r="E36" s="52">
        <v>43759</v>
      </c>
      <c r="F36" s="53">
        <v>23</v>
      </c>
      <c r="G36" s="54" t="s">
        <v>109</v>
      </c>
      <c r="H36" s="53">
        <v>16</v>
      </c>
      <c r="I36" s="53" t="str">
        <f t="shared" si="0"/>
        <v>SI</v>
      </c>
      <c r="J36" s="49" t="s">
        <v>123</v>
      </c>
      <c r="L36" s="36" t="s">
        <v>123</v>
      </c>
      <c r="M36" s="36">
        <f t="shared" si="2"/>
        <v>9</v>
      </c>
    </row>
    <row r="37" spans="2:13" ht="15" customHeight="1" x14ac:dyDescent="0.25">
      <c r="B37" s="50" t="s">
        <v>120</v>
      </c>
      <c r="C37" s="50" t="s">
        <v>121</v>
      </c>
      <c r="D37" s="59" t="s">
        <v>122</v>
      </c>
      <c r="E37" s="52">
        <v>43759</v>
      </c>
      <c r="F37" s="53">
        <v>25</v>
      </c>
      <c r="G37" s="54" t="s">
        <v>109</v>
      </c>
      <c r="H37" s="53">
        <v>16</v>
      </c>
      <c r="I37" s="53" t="str">
        <f t="shared" si="0"/>
        <v>SI</v>
      </c>
      <c r="J37" s="49" t="s">
        <v>123</v>
      </c>
      <c r="M37" s="36">
        <f>SUM(M34:M36)</f>
        <v>28</v>
      </c>
    </row>
    <row r="38" spans="2:13" ht="15" customHeight="1" x14ac:dyDescent="0.25">
      <c r="B38" s="45" t="s">
        <v>120</v>
      </c>
      <c r="C38" s="45" t="s">
        <v>121</v>
      </c>
      <c r="D38" s="60" t="s">
        <v>122</v>
      </c>
      <c r="E38" s="47">
        <v>43759</v>
      </c>
      <c r="F38" s="48">
        <v>26</v>
      </c>
      <c r="G38" s="49" t="s">
        <v>109</v>
      </c>
      <c r="H38" s="48">
        <v>16</v>
      </c>
      <c r="I38" s="48" t="str">
        <f t="shared" si="0"/>
        <v>SI</v>
      </c>
      <c r="J38" s="49" t="s">
        <v>123</v>
      </c>
    </row>
    <row r="39" spans="2:13" ht="15" customHeight="1" x14ac:dyDescent="0.25">
      <c r="B39" s="50" t="s">
        <v>120</v>
      </c>
      <c r="C39" s="50" t="s">
        <v>121</v>
      </c>
      <c r="D39" s="59" t="s">
        <v>122</v>
      </c>
      <c r="E39" s="52">
        <v>43759</v>
      </c>
      <c r="F39" s="53">
        <v>27</v>
      </c>
      <c r="G39" s="54" t="s">
        <v>109</v>
      </c>
      <c r="H39" s="53">
        <v>16</v>
      </c>
      <c r="I39" s="53" t="str">
        <f t="shared" si="0"/>
        <v>SI</v>
      </c>
      <c r="J39" s="49" t="s">
        <v>123</v>
      </c>
    </row>
    <row r="40" spans="2:13" ht="15" customHeight="1" x14ac:dyDescent="0.25">
      <c r="B40" s="50" t="s">
        <v>124</v>
      </c>
      <c r="C40" s="50" t="s">
        <v>125</v>
      </c>
      <c r="D40" s="55" t="s">
        <v>126</v>
      </c>
      <c r="E40" s="56">
        <v>43749</v>
      </c>
      <c r="F40" s="53">
        <v>92</v>
      </c>
      <c r="G40" s="50" t="s">
        <v>116</v>
      </c>
      <c r="H40" s="50">
        <v>17</v>
      </c>
      <c r="I40" s="50" t="str">
        <f t="shared" si="0"/>
        <v>SI</v>
      </c>
      <c r="J40" s="49" t="s">
        <v>1</v>
      </c>
    </row>
    <row r="41" spans="2:13" ht="15" customHeight="1" x14ac:dyDescent="0.25">
      <c r="B41" s="45" t="s">
        <v>124</v>
      </c>
      <c r="C41" s="45" t="s">
        <v>125</v>
      </c>
      <c r="D41" s="57" t="s">
        <v>126</v>
      </c>
      <c r="E41" s="58">
        <v>43749</v>
      </c>
      <c r="F41" s="48">
        <v>93</v>
      </c>
      <c r="G41" s="45" t="s">
        <v>116</v>
      </c>
      <c r="H41" s="45">
        <v>17</v>
      </c>
      <c r="I41" s="45" t="str">
        <f t="shared" si="0"/>
        <v>SI</v>
      </c>
      <c r="J41" s="49" t="s">
        <v>1</v>
      </c>
    </row>
    <row r="42" spans="2:13" ht="15" customHeight="1" x14ac:dyDescent="0.25">
      <c r="B42" s="50" t="s">
        <v>124</v>
      </c>
      <c r="C42" s="50" t="s">
        <v>125</v>
      </c>
      <c r="D42" s="55" t="s">
        <v>126</v>
      </c>
      <c r="E42" s="56">
        <v>43749</v>
      </c>
      <c r="F42" s="53">
        <v>94</v>
      </c>
      <c r="G42" s="50" t="s">
        <v>116</v>
      </c>
      <c r="H42" s="50">
        <v>17</v>
      </c>
      <c r="I42" s="50" t="str">
        <f t="shared" si="0"/>
        <v>SI</v>
      </c>
      <c r="J42" s="49" t="s">
        <v>1</v>
      </c>
    </row>
    <row r="43" spans="2:13" ht="15" customHeight="1" x14ac:dyDescent="0.25">
      <c r="B43" s="45" t="s">
        <v>127</v>
      </c>
      <c r="C43" s="45" t="s">
        <v>128</v>
      </c>
      <c r="D43" s="57" t="s">
        <v>129</v>
      </c>
      <c r="E43" s="58">
        <v>43760</v>
      </c>
      <c r="F43" s="48">
        <v>85</v>
      </c>
      <c r="G43" s="49" t="s">
        <v>112</v>
      </c>
      <c r="H43" s="49">
        <v>18</v>
      </c>
      <c r="I43" s="49" t="str">
        <f t="shared" si="0"/>
        <v>SI</v>
      </c>
      <c r="J43" s="49" t="s">
        <v>1</v>
      </c>
    </row>
    <row r="44" spans="2:13" ht="15" customHeight="1" x14ac:dyDescent="0.25">
      <c r="B44" s="50" t="s">
        <v>130</v>
      </c>
      <c r="C44" s="50" t="s">
        <v>131</v>
      </c>
      <c r="D44" s="50" t="s">
        <v>132</v>
      </c>
      <c r="E44" s="56">
        <v>43749</v>
      </c>
      <c r="F44" s="53">
        <v>74</v>
      </c>
      <c r="G44" s="54" t="s">
        <v>10</v>
      </c>
      <c r="H44" s="54">
        <v>19</v>
      </c>
      <c r="I44" s="54" t="str">
        <f t="shared" si="0"/>
        <v>SI</v>
      </c>
      <c r="J44" s="49" t="s">
        <v>1</v>
      </c>
    </row>
    <row r="45" spans="2:13" ht="15" customHeight="1" x14ac:dyDescent="0.25">
      <c r="B45" s="45" t="s">
        <v>130</v>
      </c>
      <c r="C45" s="45" t="s">
        <v>131</v>
      </c>
      <c r="D45" s="46" t="s">
        <v>132</v>
      </c>
      <c r="E45" s="58">
        <v>43749</v>
      </c>
      <c r="F45" s="48">
        <v>75</v>
      </c>
      <c r="G45" s="49" t="s">
        <v>10</v>
      </c>
      <c r="H45" s="49">
        <v>19</v>
      </c>
      <c r="I45" s="49" t="str">
        <f t="shared" si="0"/>
        <v>SI</v>
      </c>
      <c r="J45" s="49" t="s">
        <v>1</v>
      </c>
    </row>
    <row r="46" spans="2:13" ht="15" customHeight="1" x14ac:dyDescent="0.25">
      <c r="B46" s="50" t="s">
        <v>130</v>
      </c>
      <c r="C46" s="50" t="s">
        <v>131</v>
      </c>
      <c r="D46" s="51" t="s">
        <v>132</v>
      </c>
      <c r="E46" s="56">
        <v>43749</v>
      </c>
      <c r="F46" s="53">
        <v>76</v>
      </c>
      <c r="G46" s="54" t="s">
        <v>10</v>
      </c>
      <c r="H46" s="54">
        <v>19</v>
      </c>
      <c r="I46" s="54" t="str">
        <f t="shared" si="0"/>
        <v>SI</v>
      </c>
      <c r="J46" s="49" t="s">
        <v>1</v>
      </c>
    </row>
    <row r="47" spans="2:13" ht="15" customHeight="1" x14ac:dyDescent="0.25">
      <c r="B47" s="45" t="s">
        <v>130</v>
      </c>
      <c r="C47" s="45" t="s">
        <v>131</v>
      </c>
      <c r="D47" s="46" t="s">
        <v>132</v>
      </c>
      <c r="E47" s="58">
        <v>43749</v>
      </c>
      <c r="F47" s="48">
        <v>77</v>
      </c>
      <c r="G47" s="49" t="s">
        <v>10</v>
      </c>
      <c r="H47" s="49">
        <v>19</v>
      </c>
      <c r="I47" s="49" t="str">
        <f t="shared" si="0"/>
        <v>SI</v>
      </c>
      <c r="J47" s="49" t="s">
        <v>1</v>
      </c>
    </row>
    <row r="48" spans="2:13" ht="15" customHeight="1" x14ac:dyDescent="0.25">
      <c r="B48" s="50" t="s">
        <v>130</v>
      </c>
      <c r="C48" s="50" t="s">
        <v>131</v>
      </c>
      <c r="D48" s="51" t="s">
        <v>132</v>
      </c>
      <c r="E48" s="56">
        <v>43749</v>
      </c>
      <c r="F48" s="53">
        <v>78</v>
      </c>
      <c r="G48" s="54" t="s">
        <v>10</v>
      </c>
      <c r="H48" s="54">
        <v>19</v>
      </c>
      <c r="I48" s="54" t="str">
        <f t="shared" si="0"/>
        <v>SI</v>
      </c>
      <c r="J48" s="49" t="s">
        <v>1</v>
      </c>
    </row>
    <row r="49" spans="2:10" ht="15" customHeight="1" x14ac:dyDescent="0.25">
      <c r="B49" s="45" t="s">
        <v>130</v>
      </c>
      <c r="C49" s="45" t="s">
        <v>131</v>
      </c>
      <c r="D49" s="46" t="s">
        <v>132</v>
      </c>
      <c r="E49" s="58">
        <v>43749</v>
      </c>
      <c r="F49" s="48">
        <v>79</v>
      </c>
      <c r="G49" s="49" t="s">
        <v>10</v>
      </c>
      <c r="H49" s="49">
        <v>19</v>
      </c>
      <c r="I49" s="49" t="str">
        <f t="shared" si="0"/>
        <v>SI</v>
      </c>
      <c r="J49" s="49" t="s">
        <v>1</v>
      </c>
    </row>
    <row r="50" spans="2:10" ht="15" customHeight="1" x14ac:dyDescent="0.25">
      <c r="B50" s="50" t="s">
        <v>133</v>
      </c>
      <c r="C50" s="50" t="s">
        <v>134</v>
      </c>
      <c r="D50" s="50" t="s">
        <v>135</v>
      </c>
      <c r="E50" s="56">
        <v>43749</v>
      </c>
      <c r="F50" s="53">
        <v>62</v>
      </c>
      <c r="G50" s="54" t="s">
        <v>8</v>
      </c>
      <c r="H50" s="54">
        <v>20</v>
      </c>
      <c r="I50" s="54" t="str">
        <f t="shared" si="0"/>
        <v>SI</v>
      </c>
      <c r="J50" s="49" t="s">
        <v>1</v>
      </c>
    </row>
    <row r="51" spans="2:10" ht="15" customHeight="1" x14ac:dyDescent="0.25">
      <c r="B51" s="45" t="s">
        <v>133</v>
      </c>
      <c r="C51" s="45" t="s">
        <v>134</v>
      </c>
      <c r="D51" s="45" t="s">
        <v>135</v>
      </c>
      <c r="E51" s="58">
        <v>43749</v>
      </c>
      <c r="F51" s="48">
        <v>63</v>
      </c>
      <c r="G51" s="49" t="s">
        <v>8</v>
      </c>
      <c r="H51" s="49">
        <v>20</v>
      </c>
      <c r="I51" s="49" t="str">
        <f t="shared" si="0"/>
        <v>SI</v>
      </c>
      <c r="J51" s="49" t="s">
        <v>1</v>
      </c>
    </row>
    <row r="52" spans="2:10" ht="15" customHeight="1" x14ac:dyDescent="0.25">
      <c r="B52" s="50" t="s">
        <v>133</v>
      </c>
      <c r="C52" s="50" t="s">
        <v>134</v>
      </c>
      <c r="D52" s="50" t="s">
        <v>135</v>
      </c>
      <c r="E52" s="56">
        <v>43749</v>
      </c>
      <c r="F52" s="53">
        <v>64</v>
      </c>
      <c r="G52" s="54" t="s">
        <v>8</v>
      </c>
      <c r="H52" s="54">
        <v>20</v>
      </c>
      <c r="I52" s="54" t="str">
        <f t="shared" si="0"/>
        <v>SI</v>
      </c>
      <c r="J52" s="49" t="s">
        <v>1</v>
      </c>
    </row>
    <row r="53" spans="2:10" ht="15" customHeight="1" x14ac:dyDescent="0.25">
      <c r="B53" s="45" t="s">
        <v>133</v>
      </c>
      <c r="C53" s="45" t="s">
        <v>134</v>
      </c>
      <c r="D53" s="45" t="s">
        <v>135</v>
      </c>
      <c r="E53" s="58">
        <v>43749</v>
      </c>
      <c r="F53" s="48">
        <v>67</v>
      </c>
      <c r="G53" s="49" t="s">
        <v>8</v>
      </c>
      <c r="H53" s="49">
        <v>20</v>
      </c>
      <c r="I53" s="49" t="str">
        <f t="shared" si="0"/>
        <v>SI</v>
      </c>
      <c r="J53" s="49" t="s">
        <v>1</v>
      </c>
    </row>
    <row r="54" spans="2:10" ht="15" customHeight="1" x14ac:dyDescent="0.25">
      <c r="B54" s="45" t="s">
        <v>136</v>
      </c>
      <c r="C54" s="45" t="s">
        <v>137</v>
      </c>
      <c r="D54" s="61" t="s">
        <v>138</v>
      </c>
      <c r="E54" s="47">
        <v>43749</v>
      </c>
      <c r="F54" s="48">
        <v>4</v>
      </c>
      <c r="G54" s="62" t="s">
        <v>2</v>
      </c>
      <c r="H54" s="48">
        <v>21</v>
      </c>
      <c r="I54" s="48" t="str">
        <f t="shared" si="0"/>
        <v>SI</v>
      </c>
      <c r="J54" s="49" t="s">
        <v>123</v>
      </c>
    </row>
    <row r="55" spans="2:10" ht="15" customHeight="1" x14ac:dyDescent="0.25">
      <c r="B55" s="50" t="s">
        <v>136</v>
      </c>
      <c r="C55" s="50" t="s">
        <v>137</v>
      </c>
      <c r="D55" s="63" t="s">
        <v>138</v>
      </c>
      <c r="E55" s="52">
        <v>43749</v>
      </c>
      <c r="F55" s="53">
        <v>5</v>
      </c>
      <c r="G55" s="64" t="s">
        <v>2</v>
      </c>
      <c r="H55" s="53">
        <v>21</v>
      </c>
      <c r="I55" s="53" t="str">
        <f t="shared" si="0"/>
        <v>SI</v>
      </c>
      <c r="J55" s="49" t="s">
        <v>123</v>
      </c>
    </row>
    <row r="56" spans="2:10" ht="15" customHeight="1" x14ac:dyDescent="0.25">
      <c r="B56" s="50" t="s">
        <v>136</v>
      </c>
      <c r="C56" s="50" t="s">
        <v>137</v>
      </c>
      <c r="D56" s="63" t="s">
        <v>138</v>
      </c>
      <c r="E56" s="52">
        <v>43749</v>
      </c>
      <c r="F56" s="53">
        <v>7</v>
      </c>
      <c r="G56" s="64" t="s">
        <v>2</v>
      </c>
      <c r="H56" s="53">
        <v>21</v>
      </c>
      <c r="I56" s="53" t="str">
        <f t="shared" si="0"/>
        <v>SI</v>
      </c>
      <c r="J56" s="49" t="s">
        <v>123</v>
      </c>
    </row>
    <row r="57" spans="2:10" ht="15" customHeight="1" x14ac:dyDescent="0.25">
      <c r="B57" s="50" t="s">
        <v>136</v>
      </c>
      <c r="C57" s="50" t="s">
        <v>137</v>
      </c>
      <c r="D57" s="63" t="s">
        <v>138</v>
      </c>
      <c r="E57" s="52">
        <v>43749</v>
      </c>
      <c r="F57" s="53">
        <v>9</v>
      </c>
      <c r="G57" s="64" t="s">
        <v>2</v>
      </c>
      <c r="H57" s="53">
        <v>21</v>
      </c>
      <c r="I57" s="53" t="str">
        <f t="shared" si="0"/>
        <v>SI</v>
      </c>
      <c r="J57" s="49" t="s">
        <v>123</v>
      </c>
    </row>
    <row r="58" spans="2:10" ht="15" customHeight="1" x14ac:dyDescent="0.25">
      <c r="B58" s="45" t="s">
        <v>139</v>
      </c>
      <c r="C58" s="45" t="s">
        <v>140</v>
      </c>
      <c r="D58" s="60" t="s">
        <v>141</v>
      </c>
      <c r="E58" s="47">
        <v>43748</v>
      </c>
      <c r="F58" s="48">
        <v>28</v>
      </c>
      <c r="G58" s="49" t="s">
        <v>142</v>
      </c>
      <c r="H58" s="48">
        <v>22</v>
      </c>
      <c r="I58" s="48" t="str">
        <f t="shared" si="0"/>
        <v>SI</v>
      </c>
      <c r="J58" s="49" t="s">
        <v>123</v>
      </c>
    </row>
    <row r="59" spans="2:10" ht="15" customHeight="1" x14ac:dyDescent="0.25">
      <c r="B59" s="45" t="s">
        <v>143</v>
      </c>
      <c r="C59" s="45" t="s">
        <v>144</v>
      </c>
      <c r="D59" s="45" t="s">
        <v>145</v>
      </c>
      <c r="E59" s="58">
        <v>43748</v>
      </c>
      <c r="F59" s="48">
        <v>59</v>
      </c>
      <c r="G59" s="49" t="s">
        <v>7</v>
      </c>
      <c r="H59" s="49">
        <v>23</v>
      </c>
      <c r="I59" s="49" t="str">
        <f t="shared" si="0"/>
        <v>SI</v>
      </c>
      <c r="J59" s="49" t="s">
        <v>123</v>
      </c>
    </row>
    <row r="60" spans="2:10" ht="15" customHeight="1" x14ac:dyDescent="0.25">
      <c r="B60" s="50" t="s">
        <v>143</v>
      </c>
      <c r="C60" s="50" t="s">
        <v>144</v>
      </c>
      <c r="D60" s="50" t="s">
        <v>145</v>
      </c>
      <c r="E60" s="56">
        <v>43748</v>
      </c>
      <c r="F60" s="53">
        <v>60</v>
      </c>
      <c r="G60" s="54" t="s">
        <v>7</v>
      </c>
      <c r="H60" s="50">
        <f>H58</f>
        <v>22</v>
      </c>
      <c r="I60" s="50" t="str">
        <f t="shared" si="0"/>
        <v>SI</v>
      </c>
      <c r="J60" s="49" t="s">
        <v>123</v>
      </c>
    </row>
    <row r="61" spans="2:10" ht="15" customHeight="1" x14ac:dyDescent="0.25">
      <c r="B61" s="45" t="s">
        <v>143</v>
      </c>
      <c r="C61" s="45" t="s">
        <v>144</v>
      </c>
      <c r="D61" s="45" t="s">
        <v>145</v>
      </c>
      <c r="E61" s="58">
        <v>43748</v>
      </c>
      <c r="F61" s="48">
        <v>61</v>
      </c>
      <c r="G61" s="49" t="s">
        <v>7</v>
      </c>
      <c r="H61" s="45">
        <f>H57</f>
        <v>21</v>
      </c>
      <c r="I61" s="45" t="str">
        <f t="shared" si="0"/>
        <v>SI</v>
      </c>
      <c r="J61" s="49" t="s">
        <v>123</v>
      </c>
    </row>
    <row r="62" spans="2:10" ht="15" customHeight="1" x14ac:dyDescent="0.25">
      <c r="B62" s="45" t="s">
        <v>146</v>
      </c>
      <c r="C62" s="45" t="s">
        <v>147</v>
      </c>
      <c r="D62" s="45" t="s">
        <v>148</v>
      </c>
      <c r="E62" s="58">
        <v>43749</v>
      </c>
      <c r="F62" s="48">
        <v>43</v>
      </c>
      <c r="G62" s="49" t="s">
        <v>149</v>
      </c>
      <c r="H62" s="49">
        <v>24</v>
      </c>
      <c r="I62" s="49" t="str">
        <f t="shared" si="0"/>
        <v>SI</v>
      </c>
      <c r="J62" s="49" t="s">
        <v>1</v>
      </c>
    </row>
    <row r="63" spans="2:10" ht="15" customHeight="1" x14ac:dyDescent="0.25">
      <c r="B63" s="50" t="s">
        <v>146</v>
      </c>
      <c r="C63" s="50" t="s">
        <v>147</v>
      </c>
      <c r="D63" s="50" t="s">
        <v>148</v>
      </c>
      <c r="E63" s="56">
        <v>43749</v>
      </c>
      <c r="F63" s="53">
        <v>46</v>
      </c>
      <c r="G63" s="54" t="s">
        <v>149</v>
      </c>
      <c r="H63" s="50">
        <f>H56</f>
        <v>21</v>
      </c>
      <c r="I63" s="50" t="str">
        <f t="shared" si="0"/>
        <v>SI</v>
      </c>
      <c r="J63" s="49" t="s">
        <v>123</v>
      </c>
    </row>
    <row r="64" spans="2:10" ht="15" customHeight="1" x14ac:dyDescent="0.25">
      <c r="B64" s="50" t="s">
        <v>150</v>
      </c>
      <c r="C64" s="50" t="s">
        <v>151</v>
      </c>
      <c r="D64" s="59" t="s">
        <v>152</v>
      </c>
      <c r="E64" s="56">
        <v>43749</v>
      </c>
      <c r="F64" s="53">
        <v>86</v>
      </c>
      <c r="G64" s="54" t="s">
        <v>103</v>
      </c>
      <c r="H64" s="54">
        <v>25</v>
      </c>
      <c r="I64" s="54" t="str">
        <f t="shared" si="0"/>
        <v>SI</v>
      </c>
      <c r="J64" s="49" t="s">
        <v>1</v>
      </c>
    </row>
    <row r="65" spans="2:10" ht="15" customHeight="1" x14ac:dyDescent="0.25">
      <c r="B65" s="45" t="s">
        <v>153</v>
      </c>
      <c r="C65" s="45" t="s">
        <v>154</v>
      </c>
      <c r="D65" s="45" t="s">
        <v>155</v>
      </c>
      <c r="E65" s="58">
        <v>43748</v>
      </c>
      <c r="F65" s="48">
        <v>41</v>
      </c>
      <c r="G65" s="49" t="s">
        <v>149</v>
      </c>
      <c r="H65" s="49">
        <v>26</v>
      </c>
      <c r="I65" s="49" t="str">
        <f t="shared" si="0"/>
        <v>SI</v>
      </c>
      <c r="J65" s="49" t="s">
        <v>123</v>
      </c>
    </row>
    <row r="66" spans="2:10" ht="15" customHeight="1" x14ac:dyDescent="0.25">
      <c r="B66" s="45" t="s">
        <v>156</v>
      </c>
      <c r="C66" s="45" t="s">
        <v>157</v>
      </c>
      <c r="D66" s="45" t="s">
        <v>158</v>
      </c>
      <c r="E66" s="58">
        <v>43749</v>
      </c>
      <c r="F66" s="48">
        <v>53</v>
      </c>
      <c r="G66" s="49" t="s">
        <v>6</v>
      </c>
      <c r="H66" s="49">
        <v>27</v>
      </c>
      <c r="I66" s="49" t="str">
        <f t="shared" si="0"/>
        <v>SI</v>
      </c>
      <c r="J66" s="49" t="s">
        <v>1</v>
      </c>
    </row>
    <row r="67" spans="2:10" ht="15" customHeight="1" x14ac:dyDescent="0.25">
      <c r="B67" s="50" t="s">
        <v>156</v>
      </c>
      <c r="C67" s="50" t="s">
        <v>157</v>
      </c>
      <c r="D67" s="50" t="s">
        <v>158</v>
      </c>
      <c r="E67" s="56">
        <v>43749</v>
      </c>
      <c r="F67" s="53">
        <v>54</v>
      </c>
      <c r="G67" s="54" t="s">
        <v>6</v>
      </c>
      <c r="H67" s="54">
        <v>27</v>
      </c>
      <c r="I67" s="54" t="str">
        <f t="shared" si="0"/>
        <v>SI</v>
      </c>
      <c r="J67" s="49" t="s">
        <v>1</v>
      </c>
    </row>
    <row r="68" spans="2:10" ht="15" customHeight="1" x14ac:dyDescent="0.25">
      <c r="B68" s="45" t="s">
        <v>156</v>
      </c>
      <c r="C68" s="45" t="s">
        <v>157</v>
      </c>
      <c r="D68" s="45" t="s">
        <v>158</v>
      </c>
      <c r="E68" s="58">
        <v>43749</v>
      </c>
      <c r="F68" s="48">
        <v>55</v>
      </c>
      <c r="G68" s="49" t="s">
        <v>6</v>
      </c>
      <c r="H68" s="49">
        <v>27</v>
      </c>
      <c r="I68" s="49" t="str">
        <f t="shared" si="0"/>
        <v>SI</v>
      </c>
      <c r="J68" s="49" t="s">
        <v>1</v>
      </c>
    </row>
    <row r="69" spans="2:10" ht="15" customHeight="1" x14ac:dyDescent="0.25">
      <c r="B69" s="45" t="s">
        <v>159</v>
      </c>
      <c r="C69" s="45" t="s">
        <v>159</v>
      </c>
      <c r="D69" s="45" t="s">
        <v>160</v>
      </c>
      <c r="E69" s="58">
        <v>43749</v>
      </c>
      <c r="F69" s="48">
        <v>41</v>
      </c>
      <c r="G69" s="49" t="s">
        <v>149</v>
      </c>
      <c r="H69" s="49">
        <v>28</v>
      </c>
      <c r="I69" s="49" t="str">
        <f t="shared" ref="I69:I71" si="3">IF(H69&gt;0,"SI","NO")</f>
        <v>SI</v>
      </c>
      <c r="J69" s="49" t="s">
        <v>1</v>
      </c>
    </row>
    <row r="70" spans="2:10" ht="15" customHeight="1" x14ac:dyDescent="0.25">
      <c r="B70" s="50" t="s">
        <v>159</v>
      </c>
      <c r="C70" s="50" t="s">
        <v>159</v>
      </c>
      <c r="D70" s="50" t="s">
        <v>160</v>
      </c>
      <c r="E70" s="56">
        <v>43749</v>
      </c>
      <c r="F70" s="53">
        <v>44</v>
      </c>
      <c r="G70" s="54" t="s">
        <v>149</v>
      </c>
      <c r="H70" s="54">
        <v>28</v>
      </c>
      <c r="I70" s="54" t="str">
        <f t="shared" si="3"/>
        <v>SI</v>
      </c>
      <c r="J70" s="49" t="s">
        <v>1</v>
      </c>
    </row>
    <row r="71" spans="2:10" ht="15" customHeight="1" x14ac:dyDescent="0.25">
      <c r="B71" s="50" t="s">
        <v>159</v>
      </c>
      <c r="C71" s="50" t="s">
        <v>159</v>
      </c>
      <c r="D71" s="50" t="s">
        <v>160</v>
      </c>
      <c r="E71" s="56">
        <v>43749</v>
      </c>
      <c r="F71" s="53">
        <v>46</v>
      </c>
      <c r="G71" s="54" t="s">
        <v>149</v>
      </c>
      <c r="H71" s="54">
        <v>28</v>
      </c>
      <c r="I71" s="54" t="str">
        <f t="shared" si="3"/>
        <v>SI</v>
      </c>
      <c r="J71" s="49" t="s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7"/>
  <sheetViews>
    <sheetView tabSelected="1" topLeftCell="A55" zoomScaleNormal="100" zoomScaleSheetLayoutView="100" zoomScalePageLayoutView="10" workbookViewId="0">
      <selection activeCell="F33" sqref="F33"/>
    </sheetView>
  </sheetViews>
  <sheetFormatPr baseColWidth="10" defaultRowHeight="22.5" customHeight="1" x14ac:dyDescent="0.25"/>
  <cols>
    <col min="1" max="1" width="8.5703125" style="6" customWidth="1"/>
    <col min="2" max="2" width="17.5703125" style="6" customWidth="1"/>
    <col min="3" max="3" width="44.28515625" style="6" bestFit="1" customWidth="1"/>
    <col min="4" max="4" width="23.85546875" style="6" customWidth="1"/>
    <col min="5" max="5" width="17.42578125" style="6" customWidth="1"/>
    <col min="6" max="6" width="56" style="6" customWidth="1"/>
    <col min="7" max="16384" width="11.42578125" style="6"/>
  </cols>
  <sheetData>
    <row r="2" spans="2:6" ht="30" x14ac:dyDescent="0.25">
      <c r="B2" s="34" t="s">
        <v>23</v>
      </c>
      <c r="C2" s="34" t="s">
        <v>24</v>
      </c>
      <c r="D2" s="34" t="s">
        <v>25</v>
      </c>
      <c r="E2" s="34" t="s">
        <v>21</v>
      </c>
      <c r="F2" s="34" t="s">
        <v>22</v>
      </c>
    </row>
    <row r="3" spans="2:6" ht="30" x14ac:dyDescent="0.25">
      <c r="B3" s="66">
        <v>1</v>
      </c>
      <c r="C3" s="66" t="s">
        <v>161</v>
      </c>
      <c r="D3" s="66" t="s">
        <v>66</v>
      </c>
      <c r="E3" s="18" t="s">
        <v>190</v>
      </c>
      <c r="F3" s="67" t="s">
        <v>192</v>
      </c>
    </row>
    <row r="4" spans="2:6" ht="30" x14ac:dyDescent="0.25">
      <c r="B4" s="65">
        <v>2</v>
      </c>
      <c r="C4" s="65" t="s">
        <v>162</v>
      </c>
      <c r="D4" s="65" t="s">
        <v>11</v>
      </c>
      <c r="E4" s="18" t="s">
        <v>190</v>
      </c>
      <c r="F4" s="67" t="s">
        <v>192</v>
      </c>
    </row>
    <row r="5" spans="2:6" ht="15" x14ac:dyDescent="0.25">
      <c r="B5" s="65">
        <v>3</v>
      </c>
      <c r="C5" s="65" t="s">
        <v>163</v>
      </c>
      <c r="D5" s="65" t="s">
        <v>8</v>
      </c>
      <c r="E5" s="18" t="s">
        <v>191</v>
      </c>
      <c r="F5" s="35"/>
    </row>
    <row r="6" spans="2:6" ht="15" x14ac:dyDescent="0.25">
      <c r="B6" s="65">
        <v>4</v>
      </c>
      <c r="C6" s="65" t="s">
        <v>164</v>
      </c>
      <c r="D6" s="65" t="s">
        <v>78</v>
      </c>
      <c r="E6" s="18" t="s">
        <v>191</v>
      </c>
      <c r="F6" s="35"/>
    </row>
    <row r="7" spans="2:6" ht="15" x14ac:dyDescent="0.25">
      <c r="B7" s="65">
        <v>5</v>
      </c>
      <c r="C7" s="65" t="s">
        <v>165</v>
      </c>
      <c r="D7" s="65" t="s">
        <v>83</v>
      </c>
      <c r="E7" s="18" t="s">
        <v>191</v>
      </c>
      <c r="F7" s="35"/>
    </row>
    <row r="8" spans="2:6" ht="15" x14ac:dyDescent="0.25">
      <c r="B8" s="65">
        <v>6</v>
      </c>
      <c r="C8" s="65" t="s">
        <v>166</v>
      </c>
      <c r="D8" s="65" t="s">
        <v>167</v>
      </c>
      <c r="E8" s="18" t="s">
        <v>191</v>
      </c>
      <c r="F8" s="35"/>
    </row>
    <row r="9" spans="2:6" ht="15" x14ac:dyDescent="0.25">
      <c r="B9" s="65">
        <v>7</v>
      </c>
      <c r="C9" s="65" t="s">
        <v>168</v>
      </c>
      <c r="D9" s="65" t="s">
        <v>91</v>
      </c>
      <c r="E9" s="18" t="s">
        <v>191</v>
      </c>
      <c r="F9" s="35"/>
    </row>
    <row r="10" spans="2:6" ht="15" x14ac:dyDescent="0.25">
      <c r="B10" s="65">
        <v>8</v>
      </c>
      <c r="C10" s="65" t="s">
        <v>169</v>
      </c>
      <c r="D10" s="65" t="s">
        <v>94</v>
      </c>
      <c r="E10" s="18" t="s">
        <v>191</v>
      </c>
      <c r="F10" s="35"/>
    </row>
    <row r="11" spans="2:6" ht="15" x14ac:dyDescent="0.25">
      <c r="B11" s="65">
        <v>9</v>
      </c>
      <c r="C11" s="65" t="s">
        <v>170</v>
      </c>
      <c r="D11" s="65" t="s">
        <v>98</v>
      </c>
      <c r="E11" s="18" t="s">
        <v>191</v>
      </c>
      <c r="F11" s="35"/>
    </row>
    <row r="12" spans="2:6" ht="15" x14ac:dyDescent="0.25">
      <c r="B12" s="65">
        <v>10</v>
      </c>
      <c r="C12" s="65" t="s">
        <v>171</v>
      </c>
      <c r="D12" s="65" t="s">
        <v>103</v>
      </c>
      <c r="E12" s="18" t="s">
        <v>191</v>
      </c>
      <c r="F12" s="35"/>
    </row>
    <row r="13" spans="2:6" ht="15" x14ac:dyDescent="0.25">
      <c r="B13" s="65">
        <v>11</v>
      </c>
      <c r="C13" s="65" t="s">
        <v>172</v>
      </c>
      <c r="D13" s="65" t="s">
        <v>91</v>
      </c>
      <c r="E13" s="18" t="s">
        <v>191</v>
      </c>
      <c r="F13" s="35"/>
    </row>
    <row r="14" spans="2:6" ht="15" x14ac:dyDescent="0.25">
      <c r="B14" s="65">
        <v>12</v>
      </c>
      <c r="C14" s="65" t="s">
        <v>173</v>
      </c>
      <c r="D14" s="65" t="s">
        <v>109</v>
      </c>
      <c r="E14" s="18" t="s">
        <v>191</v>
      </c>
      <c r="F14" s="35"/>
    </row>
    <row r="15" spans="2:6" ht="15" x14ac:dyDescent="0.25">
      <c r="B15" s="65">
        <v>13</v>
      </c>
      <c r="C15" s="65" t="s">
        <v>174</v>
      </c>
      <c r="D15" s="65" t="s">
        <v>112</v>
      </c>
      <c r="E15" s="18" t="s">
        <v>191</v>
      </c>
      <c r="F15" s="35"/>
    </row>
    <row r="16" spans="2:6" ht="15" x14ac:dyDescent="0.25">
      <c r="B16" s="65">
        <v>14</v>
      </c>
      <c r="C16" s="65" t="s">
        <v>175</v>
      </c>
      <c r="D16" s="65" t="s">
        <v>13</v>
      </c>
      <c r="E16" s="18" t="s">
        <v>191</v>
      </c>
      <c r="F16" s="35"/>
    </row>
    <row r="17" spans="2:6" ht="15" x14ac:dyDescent="0.25">
      <c r="B17" s="65">
        <v>15</v>
      </c>
      <c r="C17" s="65" t="s">
        <v>176</v>
      </c>
      <c r="D17" s="65" t="s">
        <v>6</v>
      </c>
      <c r="E17" s="18" t="s">
        <v>191</v>
      </c>
      <c r="F17" s="35"/>
    </row>
    <row r="18" spans="2:6" ht="15" x14ac:dyDescent="0.25">
      <c r="B18" s="65">
        <v>16</v>
      </c>
      <c r="C18" s="65" t="s">
        <v>177</v>
      </c>
      <c r="D18" s="65" t="s">
        <v>109</v>
      </c>
      <c r="E18" s="18" t="s">
        <v>191</v>
      </c>
      <c r="F18" s="35"/>
    </row>
    <row r="19" spans="2:6" ht="15" x14ac:dyDescent="0.25">
      <c r="B19" s="65">
        <v>17</v>
      </c>
      <c r="C19" s="65" t="s">
        <v>178</v>
      </c>
      <c r="D19" s="65" t="s">
        <v>13</v>
      </c>
      <c r="E19" s="18" t="s">
        <v>191</v>
      </c>
      <c r="F19" s="35"/>
    </row>
    <row r="20" spans="2:6" ht="15" x14ac:dyDescent="0.25">
      <c r="B20" s="65">
        <v>18</v>
      </c>
      <c r="C20" s="65" t="s">
        <v>179</v>
      </c>
      <c r="D20" s="65" t="s">
        <v>112</v>
      </c>
      <c r="E20" s="18" t="s">
        <v>191</v>
      </c>
      <c r="F20" s="35"/>
    </row>
    <row r="21" spans="2:6" ht="15" x14ac:dyDescent="0.25">
      <c r="B21" s="65">
        <v>19</v>
      </c>
      <c r="C21" s="65" t="s">
        <v>180</v>
      </c>
      <c r="D21" s="65" t="s">
        <v>10</v>
      </c>
      <c r="E21" s="18" t="s">
        <v>191</v>
      </c>
      <c r="F21" s="35"/>
    </row>
    <row r="22" spans="2:6" ht="15" x14ac:dyDescent="0.25">
      <c r="B22" s="65">
        <v>20</v>
      </c>
      <c r="C22" s="65" t="s">
        <v>181</v>
      </c>
      <c r="D22" s="65" t="s">
        <v>8</v>
      </c>
      <c r="E22" s="18" t="s">
        <v>191</v>
      </c>
      <c r="F22" s="35"/>
    </row>
    <row r="23" spans="2:6" ht="15" x14ac:dyDescent="0.25">
      <c r="B23" s="65">
        <v>21</v>
      </c>
      <c r="C23" s="65" t="s">
        <v>182</v>
      </c>
      <c r="D23" s="65" t="s">
        <v>2</v>
      </c>
      <c r="E23" s="18" t="s">
        <v>191</v>
      </c>
      <c r="F23" s="35"/>
    </row>
    <row r="24" spans="2:6" ht="15" x14ac:dyDescent="0.25">
      <c r="B24" s="65">
        <v>22</v>
      </c>
      <c r="C24" s="65" t="s">
        <v>189</v>
      </c>
      <c r="D24" s="65" t="s">
        <v>142</v>
      </c>
      <c r="E24" s="18" t="s">
        <v>191</v>
      </c>
      <c r="F24" s="35"/>
    </row>
    <row r="25" spans="2:6" ht="15" x14ac:dyDescent="0.25">
      <c r="B25" s="65">
        <v>23</v>
      </c>
      <c r="C25" s="65" t="s">
        <v>187</v>
      </c>
      <c r="D25" s="65" t="s">
        <v>7</v>
      </c>
      <c r="E25" s="18" t="s">
        <v>191</v>
      </c>
      <c r="F25" s="35"/>
    </row>
    <row r="26" spans="2:6" ht="15" x14ac:dyDescent="0.25">
      <c r="B26" s="65">
        <v>24</v>
      </c>
      <c r="C26" s="65" t="s">
        <v>188</v>
      </c>
      <c r="D26" s="65" t="s">
        <v>149</v>
      </c>
      <c r="E26" s="18" t="s">
        <v>191</v>
      </c>
      <c r="F26" s="35"/>
    </row>
    <row r="27" spans="2:6" ht="15" x14ac:dyDescent="0.25">
      <c r="B27" s="65">
        <v>25</v>
      </c>
      <c r="C27" s="65" t="s">
        <v>183</v>
      </c>
      <c r="D27" s="65" t="s">
        <v>103</v>
      </c>
      <c r="E27" s="18" t="s">
        <v>191</v>
      </c>
      <c r="F27" s="35"/>
    </row>
    <row r="28" spans="2:6" ht="30" x14ac:dyDescent="0.25">
      <c r="B28" s="65">
        <v>26</v>
      </c>
      <c r="C28" s="65" t="s">
        <v>184</v>
      </c>
      <c r="D28" s="65" t="s">
        <v>149</v>
      </c>
      <c r="E28" s="18" t="s">
        <v>191</v>
      </c>
      <c r="F28" s="35"/>
    </row>
    <row r="29" spans="2:6" ht="15" x14ac:dyDescent="0.25">
      <c r="B29" s="65">
        <v>27</v>
      </c>
      <c r="C29" s="65" t="s">
        <v>185</v>
      </c>
      <c r="D29" s="65" t="s">
        <v>6</v>
      </c>
      <c r="E29" s="18" t="s">
        <v>191</v>
      </c>
      <c r="F29" s="35"/>
    </row>
    <row r="30" spans="2:6" ht="15" x14ac:dyDescent="0.25">
      <c r="B30" s="65">
        <v>28</v>
      </c>
      <c r="C30" s="65" t="s">
        <v>186</v>
      </c>
      <c r="D30" s="65" t="s">
        <v>149</v>
      </c>
      <c r="E30" s="18" t="s">
        <v>191</v>
      </c>
      <c r="F30" s="35"/>
    </row>
    <row r="31" spans="2:6" ht="22.5" customHeight="1" x14ac:dyDescent="0.25">
      <c r="B31" s="30">
        <v>29</v>
      </c>
      <c r="C31" s="9" t="s">
        <v>27</v>
      </c>
      <c r="D31" s="10" t="s">
        <v>3</v>
      </c>
      <c r="E31" s="18" t="s">
        <v>191</v>
      </c>
      <c r="F31" s="14"/>
    </row>
    <row r="32" spans="2:6" ht="31.5" customHeight="1" x14ac:dyDescent="0.25">
      <c r="B32" s="31">
        <v>30</v>
      </c>
      <c r="C32" s="3" t="s">
        <v>28</v>
      </c>
      <c r="D32" s="11" t="s">
        <v>6</v>
      </c>
      <c r="E32" s="19" t="s">
        <v>190</v>
      </c>
      <c r="F32" s="67" t="s">
        <v>192</v>
      </c>
    </row>
    <row r="33" spans="2:7" ht="22.5" customHeight="1" x14ac:dyDescent="0.25">
      <c r="B33" s="30">
        <v>31</v>
      </c>
      <c r="C33" s="3" t="s">
        <v>29</v>
      </c>
      <c r="D33" s="5" t="s">
        <v>10</v>
      </c>
      <c r="E33" s="19" t="s">
        <v>191</v>
      </c>
      <c r="F33" s="16"/>
    </row>
    <row r="34" spans="2:7" ht="22.5" customHeight="1" x14ac:dyDescent="0.25">
      <c r="B34" s="31">
        <v>32</v>
      </c>
      <c r="C34" s="3" t="s">
        <v>30</v>
      </c>
      <c r="D34" s="12" t="s">
        <v>2</v>
      </c>
      <c r="E34" s="19" t="s">
        <v>191</v>
      </c>
      <c r="F34" s="15"/>
    </row>
    <row r="35" spans="2:7" ht="34.5" customHeight="1" x14ac:dyDescent="0.25">
      <c r="B35" s="30">
        <v>33</v>
      </c>
      <c r="C35" s="3" t="s">
        <v>31</v>
      </c>
      <c r="D35" s="5" t="s">
        <v>13</v>
      </c>
      <c r="E35" s="19" t="s">
        <v>191</v>
      </c>
      <c r="F35" s="16"/>
    </row>
    <row r="36" spans="2:7" ht="22.5" customHeight="1" x14ac:dyDescent="0.25">
      <c r="B36" s="31">
        <v>34</v>
      </c>
      <c r="C36" s="3" t="s">
        <v>32</v>
      </c>
      <c r="D36" s="12" t="s">
        <v>6</v>
      </c>
      <c r="E36" s="19" t="s">
        <v>191</v>
      </c>
      <c r="F36" s="15"/>
    </row>
    <row r="37" spans="2:7" ht="22.5" customHeight="1" x14ac:dyDescent="0.25">
      <c r="B37" s="30">
        <v>35</v>
      </c>
      <c r="C37" s="4" t="s">
        <v>33</v>
      </c>
      <c r="D37" s="5" t="s">
        <v>8</v>
      </c>
      <c r="E37" s="19" t="s">
        <v>191</v>
      </c>
      <c r="F37" s="16"/>
    </row>
    <row r="38" spans="2:7" ht="22.5" customHeight="1" x14ac:dyDescent="0.25">
      <c r="B38" s="31">
        <v>36</v>
      </c>
      <c r="C38" s="3" t="s">
        <v>34</v>
      </c>
      <c r="D38" s="11" t="s">
        <v>0</v>
      </c>
      <c r="E38" s="19" t="s">
        <v>191</v>
      </c>
      <c r="F38" s="15"/>
    </row>
    <row r="39" spans="2:7" ht="22.5" customHeight="1" x14ac:dyDescent="0.25">
      <c r="B39" s="30">
        <v>37</v>
      </c>
      <c r="C39" s="4" t="s">
        <v>35</v>
      </c>
      <c r="D39" s="5" t="s">
        <v>6</v>
      </c>
      <c r="E39" s="19" t="s">
        <v>191</v>
      </c>
      <c r="F39" s="16"/>
    </row>
    <row r="40" spans="2:7" ht="22.5" customHeight="1" x14ac:dyDescent="0.25">
      <c r="B40" s="31">
        <v>38</v>
      </c>
      <c r="C40" s="3" t="s">
        <v>36</v>
      </c>
      <c r="D40" s="13" t="s">
        <v>12</v>
      </c>
      <c r="E40" s="19" t="s">
        <v>191</v>
      </c>
      <c r="F40" s="15"/>
    </row>
    <row r="41" spans="2:7" ht="15" x14ac:dyDescent="0.25">
      <c r="B41" s="30">
        <v>39</v>
      </c>
      <c r="C41" s="4" t="s">
        <v>37</v>
      </c>
      <c r="D41" s="5" t="s">
        <v>5</v>
      </c>
      <c r="E41" s="19" t="s">
        <v>191</v>
      </c>
      <c r="F41" s="16"/>
    </row>
    <row r="42" spans="2:7" ht="15" x14ac:dyDescent="0.25">
      <c r="B42" s="31">
        <v>40</v>
      </c>
      <c r="C42" s="3" t="s">
        <v>38</v>
      </c>
      <c r="D42" s="5" t="s">
        <v>5</v>
      </c>
      <c r="E42" s="19" t="s">
        <v>191</v>
      </c>
      <c r="F42" s="15"/>
    </row>
    <row r="43" spans="2:7" ht="22.5" customHeight="1" x14ac:dyDescent="0.25">
      <c r="B43" s="30">
        <v>41</v>
      </c>
      <c r="C43" s="4" t="s">
        <v>39</v>
      </c>
      <c r="D43" s="5" t="s">
        <v>11</v>
      </c>
      <c r="E43" s="19" t="s">
        <v>191</v>
      </c>
      <c r="F43" s="16"/>
    </row>
    <row r="44" spans="2:7" ht="15" x14ac:dyDescent="0.25">
      <c r="B44" s="31">
        <v>42</v>
      </c>
      <c r="C44" s="3" t="s">
        <v>40</v>
      </c>
      <c r="D44" s="13" t="s">
        <v>17</v>
      </c>
      <c r="E44" s="19" t="s">
        <v>191</v>
      </c>
      <c r="F44" s="15"/>
    </row>
    <row r="45" spans="2:7" ht="32.25" customHeight="1" x14ac:dyDescent="0.25">
      <c r="B45" s="30">
        <v>43</v>
      </c>
      <c r="C45" s="4" t="s">
        <v>41</v>
      </c>
      <c r="D45" s="5" t="s">
        <v>2</v>
      </c>
      <c r="E45" s="19" t="s">
        <v>191</v>
      </c>
      <c r="F45" s="15"/>
      <c r="G45" s="32"/>
    </row>
    <row r="46" spans="2:7" ht="22.5" customHeight="1" x14ac:dyDescent="0.25">
      <c r="B46" s="31">
        <v>44</v>
      </c>
      <c r="C46" s="3" t="s">
        <v>42</v>
      </c>
      <c r="D46" s="5" t="s">
        <v>5</v>
      </c>
      <c r="E46" s="19" t="s">
        <v>191</v>
      </c>
      <c r="F46" s="15"/>
    </row>
    <row r="47" spans="2:7" ht="37.5" customHeight="1" x14ac:dyDescent="0.25">
      <c r="B47" s="30">
        <v>45</v>
      </c>
      <c r="C47" s="4" t="s">
        <v>43</v>
      </c>
      <c r="D47" s="5" t="s">
        <v>4</v>
      </c>
      <c r="E47" s="19" t="s">
        <v>191</v>
      </c>
      <c r="F47" s="15"/>
      <c r="G47" s="32"/>
    </row>
    <row r="48" spans="2:7" ht="22.5" customHeight="1" x14ac:dyDescent="0.25">
      <c r="B48" s="31">
        <v>46</v>
      </c>
      <c r="C48" s="3" t="s">
        <v>44</v>
      </c>
      <c r="D48" s="11" t="s">
        <v>8</v>
      </c>
      <c r="E48" s="19" t="s">
        <v>191</v>
      </c>
      <c r="F48" s="15"/>
    </row>
    <row r="49" spans="2:6" ht="22.5" customHeight="1" x14ac:dyDescent="0.25">
      <c r="B49" s="30">
        <v>47</v>
      </c>
      <c r="C49" s="4" t="s">
        <v>45</v>
      </c>
      <c r="D49" s="5" t="s">
        <v>19</v>
      </c>
      <c r="E49" s="19" t="s">
        <v>191</v>
      </c>
      <c r="F49" s="16"/>
    </row>
    <row r="50" spans="2:6" ht="22.5" customHeight="1" x14ac:dyDescent="0.25">
      <c r="B50" s="31">
        <v>48</v>
      </c>
      <c r="C50" s="3" t="s">
        <v>46</v>
      </c>
      <c r="D50" s="13" t="s">
        <v>6</v>
      </c>
      <c r="E50" s="19" t="s">
        <v>191</v>
      </c>
      <c r="F50" s="15"/>
    </row>
    <row r="51" spans="2:6" ht="22.5" customHeight="1" x14ac:dyDescent="0.25">
      <c r="B51" s="30">
        <v>49</v>
      </c>
      <c r="C51" s="4" t="s">
        <v>20</v>
      </c>
      <c r="D51" s="5" t="s">
        <v>2</v>
      </c>
      <c r="E51" s="19" t="s">
        <v>191</v>
      </c>
      <c r="F51" s="16"/>
    </row>
    <row r="52" spans="2:6" ht="37.5" customHeight="1" x14ac:dyDescent="0.25">
      <c r="B52" s="31">
        <v>50</v>
      </c>
      <c r="C52" s="3" t="s">
        <v>47</v>
      </c>
      <c r="D52" s="5" t="s">
        <v>18</v>
      </c>
      <c r="E52" s="19" t="s">
        <v>191</v>
      </c>
      <c r="F52" s="15"/>
    </row>
    <row r="53" spans="2:6" ht="27.75" customHeight="1" x14ac:dyDescent="0.25">
      <c r="B53" s="30">
        <v>51</v>
      </c>
      <c r="C53" s="4" t="s">
        <v>48</v>
      </c>
      <c r="D53" s="5" t="s">
        <v>18</v>
      </c>
      <c r="E53" s="19" t="s">
        <v>191</v>
      </c>
      <c r="F53" s="16"/>
    </row>
    <row r="54" spans="2:6" ht="30" x14ac:dyDescent="0.25">
      <c r="B54" s="31">
        <v>52</v>
      </c>
      <c r="C54" s="3" t="s">
        <v>49</v>
      </c>
      <c r="D54" s="1" t="s">
        <v>9</v>
      </c>
      <c r="E54" s="19" t="s">
        <v>191</v>
      </c>
      <c r="F54" s="15"/>
    </row>
    <row r="55" spans="2:6" ht="30" customHeight="1" x14ac:dyDescent="0.25">
      <c r="B55" s="30">
        <v>53</v>
      </c>
      <c r="C55" s="4" t="s">
        <v>50</v>
      </c>
      <c r="D55" s="5" t="s">
        <v>51</v>
      </c>
      <c r="E55" s="19" t="s">
        <v>191</v>
      </c>
      <c r="F55" s="16"/>
    </row>
    <row r="56" spans="2:6" ht="22.5" customHeight="1" x14ac:dyDescent="0.25">
      <c r="B56" s="31">
        <v>54</v>
      </c>
      <c r="C56" s="3" t="s">
        <v>52</v>
      </c>
      <c r="D56" s="1" t="s">
        <v>7</v>
      </c>
      <c r="E56" s="19" t="s">
        <v>191</v>
      </c>
      <c r="F56" s="15"/>
    </row>
    <row r="57" spans="2:6" ht="22.5" customHeight="1" x14ac:dyDescent="0.25">
      <c r="B57" s="30">
        <v>55</v>
      </c>
      <c r="C57" s="4" t="s">
        <v>53</v>
      </c>
      <c r="D57" s="5" t="s">
        <v>6</v>
      </c>
      <c r="E57" s="19" t="s">
        <v>191</v>
      </c>
      <c r="F57" s="16"/>
    </row>
    <row r="58" spans="2:6" ht="32.25" customHeight="1" thickBot="1" x14ac:dyDescent="0.3">
      <c r="B58" s="33">
        <v>56</v>
      </c>
      <c r="C58" s="8" t="s">
        <v>54</v>
      </c>
      <c r="D58" s="2" t="s">
        <v>6</v>
      </c>
      <c r="E58" s="21" t="s">
        <v>191</v>
      </c>
      <c r="F58" s="17"/>
    </row>
    <row r="59" spans="2:6" ht="22.5" customHeight="1" x14ac:dyDescent="0.25">
      <c r="B59" s="27"/>
      <c r="C59" s="26"/>
      <c r="D59" s="26"/>
      <c r="E59" s="27"/>
      <c r="F59" s="27" t="s">
        <v>16</v>
      </c>
    </row>
    <row r="60" spans="2:6" ht="22.5" customHeight="1" thickBot="1" x14ac:dyDescent="0.3">
      <c r="B60" s="27"/>
      <c r="C60" s="27"/>
      <c r="D60" s="7" t="s">
        <v>16</v>
      </c>
      <c r="E60" s="27" t="s">
        <v>16</v>
      </c>
      <c r="F60" s="27"/>
    </row>
    <row r="61" spans="2:6" ht="22.5" customHeight="1" x14ac:dyDescent="0.25">
      <c r="B61" s="27"/>
      <c r="C61" s="22" t="s">
        <v>191</v>
      </c>
      <c r="D61" s="28">
        <f>COUNTIF($E$3:$E$58,C61)</f>
        <v>53</v>
      </c>
      <c r="E61" s="27" t="s">
        <v>16</v>
      </c>
      <c r="F61" s="27"/>
    </row>
    <row r="62" spans="2:6" ht="22.5" customHeight="1" x14ac:dyDescent="0.25">
      <c r="B62" s="27"/>
      <c r="C62" s="23" t="s">
        <v>190</v>
      </c>
      <c r="D62" s="20">
        <f>COUNTIF($E$3:$E$58,C62)</f>
        <v>3</v>
      </c>
      <c r="E62" s="27" t="s">
        <v>16</v>
      </c>
      <c r="F62" s="27"/>
    </row>
    <row r="63" spans="2:6" ht="22.5" customHeight="1" thickBot="1" x14ac:dyDescent="0.3">
      <c r="B63" s="27"/>
      <c r="C63" s="24" t="s">
        <v>15</v>
      </c>
      <c r="D63" s="29">
        <f>COUNTIF($E$3:$E$58,C63)</f>
        <v>0</v>
      </c>
      <c r="E63" s="27" t="s">
        <v>16</v>
      </c>
      <c r="F63" s="27"/>
    </row>
    <row r="64" spans="2:6" ht="22.5" customHeight="1" thickBot="1" x14ac:dyDescent="0.3">
      <c r="B64" s="27"/>
      <c r="C64" s="25" t="s">
        <v>26</v>
      </c>
      <c r="D64" s="25">
        <f>SUM(D61:D63)</f>
        <v>56</v>
      </c>
      <c r="E64" s="27"/>
      <c r="F64" s="27" t="s">
        <v>16</v>
      </c>
    </row>
    <row r="65" spans="4:6" ht="22.5" customHeight="1" x14ac:dyDescent="0.25">
      <c r="D65" s="6" t="s">
        <v>16</v>
      </c>
      <c r="F65" s="6" t="s">
        <v>16</v>
      </c>
    </row>
    <row r="66" spans="4:6" ht="22.5" customHeight="1" x14ac:dyDescent="0.25">
      <c r="D66" s="6" t="s">
        <v>16</v>
      </c>
      <c r="F66" s="6" t="s">
        <v>16</v>
      </c>
    </row>
    <row r="67" spans="4:6" ht="22.5" customHeight="1" x14ac:dyDescent="0.25">
      <c r="D67" s="6" t="s">
        <v>16</v>
      </c>
      <c r="F67" s="6" t="s">
        <v>16</v>
      </c>
    </row>
    <row r="68" spans="4:6" ht="22.5" customHeight="1" x14ac:dyDescent="0.25">
      <c r="D68" s="6" t="s">
        <v>16</v>
      </c>
      <c r="F68" s="6" t="s">
        <v>16</v>
      </c>
    </row>
    <row r="69" spans="4:6" ht="22.5" customHeight="1" x14ac:dyDescent="0.25">
      <c r="D69" s="6" t="s">
        <v>16</v>
      </c>
      <c r="F69" s="6" t="s">
        <v>16</v>
      </c>
    </row>
    <row r="70" spans="4:6" ht="22.5" customHeight="1" x14ac:dyDescent="0.25">
      <c r="D70" s="6" t="s">
        <v>16</v>
      </c>
      <c r="F70" s="6" t="s">
        <v>16</v>
      </c>
    </row>
    <row r="71" spans="4:6" ht="22.5" customHeight="1" x14ac:dyDescent="0.25">
      <c r="D71" s="6" t="s">
        <v>16</v>
      </c>
      <c r="F71" s="6" t="s">
        <v>16</v>
      </c>
    </row>
    <row r="72" spans="4:6" ht="22.5" customHeight="1" x14ac:dyDescent="0.25">
      <c r="D72" s="6" t="s">
        <v>16</v>
      </c>
      <c r="F72" s="6" t="s">
        <v>16</v>
      </c>
    </row>
    <row r="73" spans="4:6" ht="22.5" customHeight="1" x14ac:dyDescent="0.25">
      <c r="D73" s="6" t="s">
        <v>16</v>
      </c>
      <c r="F73" s="6" t="s">
        <v>16</v>
      </c>
    </row>
    <row r="74" spans="4:6" ht="22.5" customHeight="1" x14ac:dyDescent="0.25">
      <c r="D74" s="6" t="s">
        <v>16</v>
      </c>
      <c r="F74" s="6" t="s">
        <v>16</v>
      </c>
    </row>
    <row r="75" spans="4:6" ht="22.5" customHeight="1" x14ac:dyDescent="0.25">
      <c r="D75" s="6" t="s">
        <v>16</v>
      </c>
      <c r="F75" s="6" t="s">
        <v>16</v>
      </c>
    </row>
    <row r="76" spans="4:6" ht="22.5" customHeight="1" x14ac:dyDescent="0.25">
      <c r="D76" s="6" t="s">
        <v>16</v>
      </c>
      <c r="F76" s="6" t="s">
        <v>16</v>
      </c>
    </row>
    <row r="77" spans="4:6" ht="22.5" customHeight="1" x14ac:dyDescent="0.25">
      <c r="D77" s="6" t="s">
        <v>16</v>
      </c>
      <c r="F77" s="6" t="s">
        <v>16</v>
      </c>
    </row>
    <row r="78" spans="4:6" ht="22.5" customHeight="1" x14ac:dyDescent="0.25">
      <c r="D78" s="6" t="s">
        <v>16</v>
      </c>
      <c r="F78" s="6" t="s">
        <v>16</v>
      </c>
    </row>
    <row r="79" spans="4:6" ht="22.5" customHeight="1" x14ac:dyDescent="0.25">
      <c r="D79" s="6" t="s">
        <v>16</v>
      </c>
      <c r="F79" s="6" t="s">
        <v>16</v>
      </c>
    </row>
    <row r="80" spans="4:6" ht="22.5" customHeight="1" x14ac:dyDescent="0.25">
      <c r="D80" s="6" t="s">
        <v>16</v>
      </c>
      <c r="F80" s="6" t="s">
        <v>16</v>
      </c>
    </row>
    <row r="81" spans="4:6" ht="22.5" customHeight="1" x14ac:dyDescent="0.25">
      <c r="D81" s="6" t="s">
        <v>16</v>
      </c>
      <c r="F81" s="6" t="s">
        <v>16</v>
      </c>
    </row>
    <row r="82" spans="4:6" ht="22.5" customHeight="1" x14ac:dyDescent="0.25">
      <c r="D82" s="6" t="s">
        <v>16</v>
      </c>
      <c r="F82" s="6" t="s">
        <v>16</v>
      </c>
    </row>
    <row r="83" spans="4:6" ht="22.5" customHeight="1" x14ac:dyDescent="0.25">
      <c r="D83" s="6" t="s">
        <v>16</v>
      </c>
      <c r="F83" s="6" t="s">
        <v>16</v>
      </c>
    </row>
    <row r="84" spans="4:6" ht="22.5" customHeight="1" x14ac:dyDescent="0.25">
      <c r="D84" s="6" t="s">
        <v>16</v>
      </c>
      <c r="F84" s="6" t="s">
        <v>16</v>
      </c>
    </row>
    <row r="85" spans="4:6" ht="22.5" customHeight="1" x14ac:dyDescent="0.25">
      <c r="D85" s="6" t="s">
        <v>16</v>
      </c>
      <c r="F85" s="6" t="s">
        <v>16</v>
      </c>
    </row>
    <row r="86" spans="4:6" ht="22.5" customHeight="1" x14ac:dyDescent="0.25">
      <c r="D86" s="6" t="s">
        <v>16</v>
      </c>
      <c r="F86" s="6" t="s">
        <v>16</v>
      </c>
    </row>
    <row r="87" spans="4:6" ht="22.5" customHeight="1" x14ac:dyDescent="0.25">
      <c r="D87" s="6" t="s">
        <v>16</v>
      </c>
    </row>
  </sheetData>
  <conditionalFormatting sqref="E31:E32">
    <cfRule type="cellIs" dxfId="11" priority="28" operator="equal">
      <formula>"CUMPLE"</formula>
    </cfRule>
    <cfRule type="cellIs" dxfId="10" priority="29" operator="equal">
      <formula>"SUBSANAR"</formula>
    </cfRule>
    <cfRule type="cellIs" dxfId="9" priority="30" operator="equal">
      <formula>"NO CUMPLE"</formula>
    </cfRule>
  </conditionalFormatting>
  <conditionalFormatting sqref="G47 G45">
    <cfRule type="cellIs" dxfId="8" priority="16" operator="equal">
      <formula>"CUMPLE"</formula>
    </cfRule>
    <cfRule type="cellIs" dxfId="7" priority="17" operator="equal">
      <formula>"SUBSANAR"</formula>
    </cfRule>
    <cfRule type="cellIs" dxfId="6" priority="18" operator="equal">
      <formula>"NO CUMPLE"</formula>
    </cfRule>
  </conditionalFormatting>
  <conditionalFormatting sqref="E3:E30">
    <cfRule type="cellIs" dxfId="5" priority="4" operator="equal">
      <formula>"CUMPLE"</formula>
    </cfRule>
    <cfRule type="cellIs" dxfId="4" priority="5" operator="equal">
      <formula>"SUBSANAR"</formula>
    </cfRule>
    <cfRule type="cellIs" dxfId="3" priority="6" operator="equal">
      <formula>"NO CUMPLE"</formula>
    </cfRule>
  </conditionalFormatting>
  <conditionalFormatting sqref="E33:E58">
    <cfRule type="cellIs" dxfId="2" priority="1" operator="equal">
      <formula>"CUMPLE"</formula>
    </cfRule>
    <cfRule type="cellIs" dxfId="1" priority="2" operator="equal">
      <formula>"SUBSANAR"</formula>
    </cfRule>
    <cfRule type="cellIs" dxfId="0" priority="3" operator="equal">
      <formula>"NO CUMPLE"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(2)</vt:lpstr>
      <vt:lpstr>Resultado</vt:lpstr>
      <vt:lpstr>Resultado!Área_de_impresión</vt:lpstr>
      <vt:lpstr>Resultado!Títulos_a_imprimir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2019-11-28T13:55:00Z</cp:lastPrinted>
  <dcterms:created xsi:type="dcterms:W3CDTF">2019-11-14T13:33:42Z</dcterms:created>
  <dcterms:modified xsi:type="dcterms:W3CDTF">2019-11-28T21:43:08Z</dcterms:modified>
</cp:coreProperties>
</file>