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firstSheet="1" activeTab="1"/>
  </bookViews>
  <sheets>
    <sheet name="PRESP (2)" sheetId="1" state="hidden" r:id="rId1"/>
    <sheet name="1.Listado de items" sheetId="2" r:id="rId2"/>
  </sheets>
  <definedNames>
    <definedName name="_xlnm._FilterDatabase" localSheetId="0" hidden="1">'PRESP (2)'!$B$11:$I$132</definedName>
    <definedName name="_xlnm.Print_Area" localSheetId="1">'1.Listado de items'!$A$1:$L$1320</definedName>
    <definedName name="OLE_LINK1" localSheetId="1">'1.Listado de items'!#REF!</definedName>
    <definedName name="_xlnm.Print_Titles" localSheetId="1">'1.Listado de items'!$C:$E,'1.Listado de items'!$6:$8</definedName>
  </definedNames>
  <calcPr fullCalcOnLoad="1"/>
</workbook>
</file>

<file path=xl/comments2.xml><?xml version="1.0" encoding="utf-8"?>
<comments xmlns="http://schemas.openxmlformats.org/spreadsheetml/2006/main">
  <authors>
    <author>FFIE</author>
  </authors>
  <commentList>
    <comment ref="D1278" authorId="0">
      <text>
        <r>
          <rPr>
            <b/>
            <sz val="9"/>
            <rFont val="Tahoma"/>
            <family val="2"/>
          </rPr>
          <t>FFIE:</t>
        </r>
        <r>
          <rPr>
            <sz val="9"/>
            <rFont val="Tahoma"/>
            <family val="2"/>
          </rPr>
          <t xml:space="preserve">
NO INCLUYE TRANSPORTE. PLANTA UBICADA EN CARTAGENA DE INDIAS.</t>
        </r>
      </text>
    </comment>
    <comment ref="D1300" authorId="0">
      <text>
        <r>
          <rPr>
            <b/>
            <sz val="9"/>
            <rFont val="Tahoma"/>
            <family val="2"/>
          </rPr>
          <t>FFIE:</t>
        </r>
        <r>
          <rPr>
            <sz val="9"/>
            <rFont val="Tahoma"/>
            <family val="2"/>
          </rPr>
          <t xml:space="preserve">
Kit armado y entregado en bogota. No incluye transporte fletes hacia otras ciudades</t>
        </r>
      </text>
    </comment>
    <comment ref="D1318" authorId="0">
      <text>
        <r>
          <rPr>
            <b/>
            <sz val="9"/>
            <rFont val="Tahoma"/>
            <family val="2"/>
          </rPr>
          <t>FFIE:</t>
        </r>
        <r>
          <rPr>
            <sz val="9"/>
            <rFont val="Tahoma"/>
            <family val="2"/>
          </rPr>
          <t xml:space="preserve">
NO INCLUYE TRANSPORTE. PLANTA UBICADA EN RISARALDA</t>
        </r>
      </text>
    </comment>
  </commentList>
</comments>
</file>

<file path=xl/sharedStrings.xml><?xml version="1.0" encoding="utf-8"?>
<sst xmlns="http://schemas.openxmlformats.org/spreadsheetml/2006/main" count="3761" uniqueCount="2572">
  <si>
    <t>ELEMENTOS VARIOS EN CONCRETO</t>
  </si>
  <si>
    <t>4.4.1</t>
  </si>
  <si>
    <t>ENCHAPE SOBRE MUROS</t>
  </si>
  <si>
    <t>DEMOLICIONES VARIAS EN CONCRETO Y MAMPOSTERIA</t>
  </si>
  <si>
    <t>DESMONTE VENTANAS O PUERTAS METÁLICAS (INC. RETIRO DE SOBRANTES)</t>
  </si>
  <si>
    <t>MARCOS CAJAS TAPAS DE INSPECCIÓN</t>
  </si>
  <si>
    <t>MURO EN LADRILLO TOLETE PRENSADO e = 12CM</t>
  </si>
  <si>
    <t>MURO EN LADRILLO TOLETE PRENSADO e = 25CM</t>
  </si>
  <si>
    <t>ESTRUCTURA</t>
  </si>
  <si>
    <t>ELEMENTOS VERTICALES EN CONCRETO</t>
  </si>
  <si>
    <t>4.1.1</t>
  </si>
  <si>
    <t>4.1.2</t>
  </si>
  <si>
    <t>ELEMENTOS HORIZONTALES EN CONCRETO</t>
  </si>
  <si>
    <t>4.2.1</t>
  </si>
  <si>
    <t>4.2.2</t>
  </si>
  <si>
    <t>4.2.3</t>
  </si>
  <si>
    <t>LOSAS DE ENTREPSIO EN CONCRETO</t>
  </si>
  <si>
    <t>15.1.15</t>
  </si>
  <si>
    <t>MEDIA CAÑA EN CEMENTO MORTERO 1:3</t>
  </si>
  <si>
    <t>MEDIA CAÑA EN GRANITO H = 0.065</t>
  </si>
  <si>
    <t>GRADAS</t>
  </si>
  <si>
    <t>10.4.3</t>
  </si>
  <si>
    <t>GRADAS EN GRANITO PULIDO DE 0.30</t>
  </si>
  <si>
    <t>10.4.4</t>
  </si>
  <si>
    <t>GRADAS EN GRAVILLA LAVADA DE 0.30</t>
  </si>
  <si>
    <t>10.4.5</t>
  </si>
  <si>
    <t>GRADAS EN TABLETA GRES Y GRAVILLA 0.30</t>
  </si>
  <si>
    <t>10.4.7</t>
  </si>
  <si>
    <t>GRADAS TABLETA GRES 0.30. MORTERO 1:4</t>
  </si>
  <si>
    <t>10.5.1</t>
  </si>
  <si>
    <t>CENEFAS EN CONCRETO DE 0.30 - 3000 PSI</t>
  </si>
  <si>
    <t>10.5.2</t>
  </si>
  <si>
    <t>CENEFAS EN GRANITO PULIDO DE 0.25</t>
  </si>
  <si>
    <t>10.5.3</t>
  </si>
  <si>
    <t>DILATACIONES LADRILLO 0.25 MORTERO 1:4</t>
  </si>
  <si>
    <t>IMPERMEABILIZACIONES Y AISLAMIENTOS</t>
  </si>
  <si>
    <t>11.1.1</t>
  </si>
  <si>
    <t>11.1.2</t>
  </si>
  <si>
    <t>IMPERMEABILIZACION CANALES MANTO ASFALTICO Y FOIL ALUMINIO</t>
  </si>
  <si>
    <t>MEDIA CAÑA MORTERO DE PENDIENTE</t>
  </si>
  <si>
    <t>CUBIERTAS</t>
  </si>
  <si>
    <t>CANTIDAD</t>
  </si>
  <si>
    <t>VALOR
PARCIAL</t>
  </si>
  <si>
    <t>COSTO DIRECTO</t>
  </si>
  <si>
    <t xml:space="preserve">A. I. U. </t>
  </si>
  <si>
    <t xml:space="preserve">COSTO TOTAL </t>
  </si>
  <si>
    <t>11.2.40</t>
  </si>
  <si>
    <t xml:space="preserve">CUBIERTAS E IMPERMEABILIZACIONES </t>
  </si>
  <si>
    <t>MUROS LADRILLO TOLETE FINO PERFORADO E=12 cm</t>
  </si>
  <si>
    <t>MUROS LADRILLO TOLETE FINO PERFORADO E=25 cm</t>
  </si>
  <si>
    <t>PREFABRICADOS EN CONCRETO Y OTROS</t>
  </si>
  <si>
    <t>ELEMENTOS PREFABRICADOS EN CONCRETO</t>
  </si>
  <si>
    <t>6.1.4</t>
  </si>
  <si>
    <t>6.1.5</t>
  </si>
  <si>
    <t>6.1.6</t>
  </si>
  <si>
    <t>DINTEL PREFABRICADO EN CONCRETO 15 x 30 cm</t>
  </si>
  <si>
    <t>6.1.7</t>
  </si>
  <si>
    <t>DINTEL PREFABRICADO EN CONCRETO 20 x 20 cm</t>
  </si>
  <si>
    <t>6.1.8</t>
  </si>
  <si>
    <t>DINTEL PREFABRICADO EN CONCRETO 25 x 30 cm</t>
  </si>
  <si>
    <t>6.1.13</t>
  </si>
  <si>
    <t>DIVISIONES P´BAÑOS EN LOSETAS DE CONCRETO E= 6 cm.</t>
  </si>
  <si>
    <t>ELEMENTOS CONCRETO FUNDIDOS SITIO</t>
  </si>
  <si>
    <t>6.2.3</t>
  </si>
  <si>
    <t>MESONES EN CONCRETO DE 40 cm</t>
  </si>
  <si>
    <t>6.2.4</t>
  </si>
  <si>
    <t>MESONES EN CONCRETO DE 60 cm</t>
  </si>
  <si>
    <t>INSTALACIÓN HIDRAULICA SANITARIA Y DE GAS</t>
  </si>
  <si>
    <t>ACOMETIDA</t>
  </si>
  <si>
    <t>7.1.1</t>
  </si>
  <si>
    <t>ACOMETIDA GALVANIZADA Ø 1/2" - 5 MT</t>
  </si>
  <si>
    <t>7.1.2</t>
  </si>
  <si>
    <t>ACOMETIDA PVC Ø 1/2" - 5 MT</t>
  </si>
  <si>
    <t>7.1.3</t>
  </si>
  <si>
    <t>ACOMETIDA PVC Ø 3/4" - 5 MT</t>
  </si>
  <si>
    <t>CONEXION A TANQUES</t>
  </si>
  <si>
    <t>7.2.1</t>
  </si>
  <si>
    <t>CONEXIÓN COMPLETA A TANQUE ELEVADO EN Ø PVC</t>
  </si>
  <si>
    <t>7.2.2</t>
  </si>
  <si>
    <t>CONEXIÓN COMPLETA A TANQUE ELEVADO EN Ø GALVANIZADO</t>
  </si>
  <si>
    <t>RED GENERAL DE AGUA FRIA</t>
  </si>
  <si>
    <t>7.4.1</t>
  </si>
  <si>
    <t>ACCESORIOS PVC-P Ø 1/2"</t>
  </si>
  <si>
    <t>7.4.2</t>
  </si>
  <si>
    <t>BAJANTES - VENTILACIONES - REVENTILACIONES A.N.</t>
  </si>
  <si>
    <t>BAJANTE A.N.  PVC Ø 3" (INC. ACCESORIOS)</t>
  </si>
  <si>
    <t>BAJANTE A.N.  PVC Ø 4" (INC. ACCESORIOS)</t>
  </si>
  <si>
    <t>BAJANTE A.N.  PVC Ø 6" (INC. ACCESORIOS)</t>
  </si>
  <si>
    <t>VENTILACION Y REVENTILACION PVC Ø 2" (INC. ACCESORIOS)</t>
  </si>
  <si>
    <t>VENTILACION Y REVENTILACION PVC Ø 3" (INC. ACCESORIOS)</t>
  </si>
  <si>
    <t>BAJANTE A.LL. PVC Ø 4" (INC. ACCESORIOS)</t>
  </si>
  <si>
    <t>RED DE GAS</t>
  </si>
  <si>
    <t>ACOMETIDA DE GAS UNIFAMILIAR</t>
  </si>
  <si>
    <t>CAJA MEDIDOR GAS 140x45</t>
  </si>
  <si>
    <t>CAJA MEDIDOR GAS 45x45</t>
  </si>
  <si>
    <t>CAJA MEDIDOR GAS 72x45</t>
  </si>
  <si>
    <t>ADAPTADOR MACHO COBRE COBRE Ø 1/2"</t>
  </si>
  <si>
    <t>ADAPTADOR MACHO COBRE COBRE Ø 3/4"</t>
  </si>
  <si>
    <t xml:space="preserve">BUSHING HG 3/4" x 1/2" </t>
  </si>
  <si>
    <t xml:space="preserve">BUSHING HG 1" x 1/2" </t>
  </si>
  <si>
    <t xml:space="preserve">CODO HG Ø 1/2" </t>
  </si>
  <si>
    <t xml:space="preserve">CODO HG Ø 3/4" </t>
  </si>
  <si>
    <t xml:space="preserve">CODO DE COBRE Ø 3/4" </t>
  </si>
  <si>
    <t>CONDUCTO EVACUACION GAS 15 x 22</t>
  </si>
  <si>
    <t xml:space="preserve">COPA DE COBRE 3/4" x 1/2" </t>
  </si>
  <si>
    <t xml:space="preserve">COPA DE COBRE 1" x 1/2" </t>
  </si>
  <si>
    <t xml:space="preserve">COPA DE COBRE 1" x 3/4" </t>
  </si>
  <si>
    <t>INSTALACION INTERNA PUNTO PRINCIPAL 15 m</t>
  </si>
  <si>
    <t>INSTALACION INTERNA PUNTO ADICIONAL 6 m</t>
  </si>
  <si>
    <t xml:space="preserve">ELEVADOR DE GAS Ø 1/2" </t>
  </si>
  <si>
    <t xml:space="preserve">MANGUERA DE CONEXION FLEXIBLE </t>
  </si>
  <si>
    <t>MEDIDOR GAS 2.5</t>
  </si>
  <si>
    <t>CIELOS RASOS Y DIVISIONES</t>
  </si>
  <si>
    <t>PINTURA</t>
  </si>
  <si>
    <t>8.9.2</t>
  </si>
  <si>
    <t>8.1.14</t>
  </si>
  <si>
    <t>8.1.15</t>
  </si>
  <si>
    <t>8.1.16</t>
  </si>
  <si>
    <t>SALIDA FLOTADOR - PVC</t>
  </si>
  <si>
    <t>8.1.17</t>
  </si>
  <si>
    <t>SALIDA FOTOCELDA - PVC</t>
  </si>
  <si>
    <t>8.1.18</t>
  </si>
  <si>
    <t>8.1.19</t>
  </si>
  <si>
    <t>8.1.20</t>
  </si>
  <si>
    <t>8.1.21</t>
  </si>
  <si>
    <t>SALIDA PARA CONTACTOR - PVC</t>
  </si>
  <si>
    <t>8.1.22</t>
  </si>
  <si>
    <t>8.1.23</t>
  </si>
  <si>
    <t>BANDEJAS DE DISTRIBUCION</t>
  </si>
  <si>
    <t>8.2.1</t>
  </si>
  <si>
    <t>8.2.2</t>
  </si>
  <si>
    <t>8.2.3</t>
  </si>
  <si>
    <t>8.2.4</t>
  </si>
  <si>
    <t>DUCTOS VERTICALES 30 x 8 INCLUYE ACCESORIOS CON PINTURA ELECTROSTATICA</t>
  </si>
  <si>
    <t>8.3</t>
  </si>
  <si>
    <t>ACOMETIDAS Y CONDUCTORES</t>
  </si>
  <si>
    <t>20.3.1</t>
  </si>
  <si>
    <t>20.3.2</t>
  </si>
  <si>
    <t>CERRAMIENTO TUBO Y MALLA ONDULADA</t>
  </si>
  <si>
    <t>20.3.3</t>
  </si>
  <si>
    <t>20.3.4</t>
  </si>
  <si>
    <t>20.3.5</t>
  </si>
  <si>
    <t>20.3.6</t>
  </si>
  <si>
    <t>ZONAS VERDES</t>
  </si>
  <si>
    <t>20.4.1</t>
  </si>
  <si>
    <t>ARBOLES</t>
  </si>
  <si>
    <t>20.4.2</t>
  </si>
  <si>
    <t>20.4.3</t>
  </si>
  <si>
    <t>JARDINES ORNAMENTALES</t>
  </si>
  <si>
    <t>20.4.4</t>
  </si>
  <si>
    <t>8.3.12</t>
  </si>
  <si>
    <t>8.3.13</t>
  </si>
  <si>
    <t>CAJA DE PASO 60X50 MAMPOSTERIA</t>
  </si>
  <si>
    <t>M2</t>
  </si>
  <si>
    <t>1.1.2</t>
  </si>
  <si>
    <t>1.1.3</t>
  </si>
  <si>
    <t>1.1.4</t>
  </si>
  <si>
    <t>LIMPIEZA, DESCAPOTE, RETIRO SOBR. - MECANICO</t>
  </si>
  <si>
    <t>M3</t>
  </si>
  <si>
    <t>LOCALIZACIÓN Y REPLANTEO TOPOGRAFICO</t>
  </si>
  <si>
    <t>REPLANTEO Y NIVELACIÓN DE TERRENO NATURAL</t>
  </si>
  <si>
    <t>INSTALACION SERVICIOS PROVISIONALES</t>
  </si>
  <si>
    <t>1.2.1</t>
  </si>
  <si>
    <t>INSTALACIÓN PROVISIONAL DE REDES DE ACUEDUCTO Y ALCANTARILLADO</t>
  </si>
  <si>
    <t>1.2.2</t>
  </si>
  <si>
    <t>INSTALACION PROVISIONAL DE REDES DE ENERGIA ELECTRICA</t>
  </si>
  <si>
    <t>1.2.3</t>
  </si>
  <si>
    <t>INSTALACION PROVISIONAL DE RED TELEFONICA</t>
  </si>
  <si>
    <t>DEMOLICIONES - DESMONTES - RETIROS</t>
  </si>
  <si>
    <t>1.3.1</t>
  </si>
  <si>
    <t>DEMOLICION CIELO RASO FALSO (INC. RETIRO DE SOBR.)</t>
  </si>
  <si>
    <t>1.3.2</t>
  </si>
  <si>
    <t>DEMOLICION CIMIENTOS (INC. RETIRO DE SOBR.)</t>
  </si>
  <si>
    <t>1.3.3</t>
  </si>
  <si>
    <t>DEMOLICIÓN DE ESTRUCTURAS EN CONCRETO (INC. RETIRO DE SOBR.)</t>
  </si>
  <si>
    <t>1.3.4</t>
  </si>
  <si>
    <t>DEMOLICIÓN DE CONSTRUCCIONES EXISTENTES (INC. RETIRO DE SOBR.)</t>
  </si>
  <si>
    <t>8.4.3</t>
  </si>
  <si>
    <t>8.4.4</t>
  </si>
  <si>
    <t>8.4.5</t>
  </si>
  <si>
    <t>8.4.6</t>
  </si>
  <si>
    <t>8.4.7</t>
  </si>
  <si>
    <t>8.4.8</t>
  </si>
  <si>
    <t>8.4.9</t>
  </si>
  <si>
    <t>8.4.10</t>
  </si>
  <si>
    <t>8.4.11</t>
  </si>
  <si>
    <t>8.4.12</t>
  </si>
  <si>
    <t>8.4.13</t>
  </si>
  <si>
    <t>8.4.14</t>
  </si>
  <si>
    <t>8.4.15</t>
  </si>
  <si>
    <t>8.4.16</t>
  </si>
  <si>
    <t>8.4.17</t>
  </si>
  <si>
    <t>8.4.18</t>
  </si>
  <si>
    <t>8.4.19</t>
  </si>
  <si>
    <t>8.4.20</t>
  </si>
  <si>
    <t>8.4.21</t>
  </si>
  <si>
    <t>ASEO Y VARIOS</t>
  </si>
  <si>
    <t>21.1.1</t>
  </si>
  <si>
    <t>21.1.2</t>
  </si>
  <si>
    <t>21.1.3</t>
  </si>
  <si>
    <t>CARGUE Y RETIRO DE ESCOMBROS Y/O MATERIAL DE EXCAVACIÓN</t>
  </si>
  <si>
    <t>8.3.14</t>
  </si>
  <si>
    <t>8.3.15</t>
  </si>
  <si>
    <t>8.3.16</t>
  </si>
  <si>
    <t>8.3.17</t>
  </si>
  <si>
    <t>8.3.18</t>
  </si>
  <si>
    <t>8.3.19</t>
  </si>
  <si>
    <t>8.3.20</t>
  </si>
  <si>
    <t>8.3.21</t>
  </si>
  <si>
    <t>8.3.22</t>
  </si>
  <si>
    <t>8.3.23</t>
  </si>
  <si>
    <t>8.3.24</t>
  </si>
  <si>
    <t>8.3.25</t>
  </si>
  <si>
    <t>8.3.26</t>
  </si>
  <si>
    <t>8.3.27</t>
  </si>
  <si>
    <t>8.3.28</t>
  </si>
  <si>
    <t>8.3.29</t>
  </si>
  <si>
    <t>8.3.30</t>
  </si>
  <si>
    <t>8.3.31</t>
  </si>
  <si>
    <t>8.3.32</t>
  </si>
  <si>
    <t>8.3.33</t>
  </si>
  <si>
    <t>8.3.34</t>
  </si>
  <si>
    <t>8.3.35</t>
  </si>
  <si>
    <t>8.3.36</t>
  </si>
  <si>
    <t>8.3.37</t>
  </si>
  <si>
    <t>8.3.38</t>
  </si>
  <si>
    <t>8.3.39</t>
  </si>
  <si>
    <t>8.3.40</t>
  </si>
  <si>
    <t>8.13.1</t>
  </si>
  <si>
    <t>REVISIÓN GENERAL ELÉCTRICA</t>
  </si>
  <si>
    <t>REVISIÓN Y REPARACIÓN DE PUNTO ELÉCTRICO (INC. CAMBIO DE APARATOS)</t>
  </si>
  <si>
    <t>BOTON TIMBRE AVE 605</t>
  </si>
  <si>
    <t>CERAMICA 33 X 33</t>
  </si>
  <si>
    <t>TABLETA GRES DE 10 x 10. MORT. 1:4</t>
  </si>
  <si>
    <t>TABLETA GRES LISO DE 33 x 33 MORTERO 1:4</t>
  </si>
  <si>
    <t>VINISOL RESIDENCIAL 1.6 mm</t>
  </si>
  <si>
    <t>GUARDAESCOBAS</t>
  </si>
  <si>
    <t>DESAGÜES E INSTALACIONES SUBTERRANEAS</t>
  </si>
  <si>
    <t>DESAGÜES PARA AGUAS NEGRAS</t>
  </si>
  <si>
    <t>PRADIZACION jardines (INC. TIERRA NEGRA)</t>
  </si>
  <si>
    <t>2.1.5</t>
  </si>
  <si>
    <t>2.1.6</t>
  </si>
  <si>
    <t>2.1.7</t>
  </si>
  <si>
    <t>2.1.8</t>
  </si>
  <si>
    <t>CONCRETO PARA MUROS DE CONTENCION 3000 PSI</t>
  </si>
  <si>
    <t>KG</t>
  </si>
  <si>
    <t xml:space="preserve">PAÑETE BAJO MALLA 1:3 </t>
  </si>
  <si>
    <t>9.2.2</t>
  </si>
  <si>
    <t xml:space="preserve">PAÑETE BAJO MALLA 1:4 </t>
  </si>
  <si>
    <t>9.2.3</t>
  </si>
  <si>
    <t xml:space="preserve">PAÑETE BAJO MALLA 1:5 </t>
  </si>
  <si>
    <t>9.2.4</t>
  </si>
  <si>
    <t xml:space="preserve">PAÑETE LISO BAJO PLACAS 1:4 </t>
  </si>
  <si>
    <t>9.2.5</t>
  </si>
  <si>
    <t xml:space="preserve">PAÑETE LISO BAJO PLACAS 1:5 </t>
  </si>
  <si>
    <t>9.2.6</t>
  </si>
  <si>
    <t xml:space="preserve">PAÑETE RUSTICO BAJO PLACAS 1:5 </t>
  </si>
  <si>
    <t>BASES PISOS Y AFINADOS</t>
  </si>
  <si>
    <t>10.1.1</t>
  </si>
  <si>
    <t>AFINADO ENDURECIDO MORTERO 1:3 H=4</t>
  </si>
  <si>
    <t>10.1.2</t>
  </si>
  <si>
    <t>AFINADO IMPERMEABILIZADO MORTERO 1:3 H=4</t>
  </si>
  <si>
    <t>10.1.3</t>
  </si>
  <si>
    <t>AFINADO PISOS VINISOL MORTERO 1:4 H=4 cm</t>
  </si>
  <si>
    <t>10.1.4</t>
  </si>
  <si>
    <t>AFINADO TERRAZAS MORTERO 1:4 H=8 cm</t>
  </si>
  <si>
    <t>10.1.5</t>
  </si>
  <si>
    <t>CEMENTO ESMALTADO MORTERO 1:4 H=1.5 cm</t>
  </si>
  <si>
    <t>10.1.6</t>
  </si>
  <si>
    <t>CONCRETO BASE MUEBLE. H = 0.10. 2500 PSI</t>
  </si>
  <si>
    <t>10.1.7</t>
  </si>
  <si>
    <t>CONCRETO ESCOBEADO H = 0.10. 2500 PSI</t>
  </si>
  <si>
    <t>ACABADOS PISOS</t>
  </si>
  <si>
    <t xml:space="preserve">TUBERIA GRES D=6" DRENAJE UNION DE CAUCHO (Incluye Suministro e Instalación)  </t>
  </si>
  <si>
    <t>2.5.15</t>
  </si>
  <si>
    <t>CARPINTERIA EN ALUMINIO</t>
  </si>
  <si>
    <t>12.1.3</t>
  </si>
  <si>
    <t>12.1.4</t>
  </si>
  <si>
    <t>12.1.5</t>
  </si>
  <si>
    <t>VENTANAS SERIE 5020 ALUMINIO</t>
  </si>
  <si>
    <t>12.1.6</t>
  </si>
  <si>
    <t>VENTANAS SERIE 8025 ALUMINIO</t>
  </si>
  <si>
    <t>12.1.8</t>
  </si>
  <si>
    <t>12.1.7</t>
  </si>
  <si>
    <t>4.3.7</t>
  </si>
  <si>
    <t>LOSA MACIZA ENTREPISO H = 10 cm - CONCRETO 3000 PSI</t>
  </si>
  <si>
    <t>4.3.8</t>
  </si>
  <si>
    <t>LOSA MACIZA ENTREPISO H = 12 cm - CONCRETO 3000 PSI</t>
  </si>
  <si>
    <t>4.3.9</t>
  </si>
  <si>
    <t>LOSA MACIZA ENTREPISO H = 15 cm - CONCRETO 3000 PSI</t>
  </si>
  <si>
    <t>VARIOS - MAMPOSTERIA</t>
  </si>
  <si>
    <t>5.6.3</t>
  </si>
  <si>
    <t>CHAZOS PARA CARPINTERIA</t>
  </si>
  <si>
    <t>5.6.4</t>
  </si>
  <si>
    <t>DIRECCIÓN DE CONSTRUCCIÓN y CONSERVACIÓN 
DE ESTABLECIMIENTOS EDUCATIVOS</t>
  </si>
  <si>
    <t>VALOR
SUBCAPÍTULOS</t>
  </si>
  <si>
    <t>VALOR
CAPÍTULOS</t>
  </si>
  <si>
    <t>OBJETO: __________________________________________________</t>
  </si>
  <si>
    <t>ANEXO TÉCNICO No. 1</t>
  </si>
  <si>
    <t>PRECIO UNITARIO 
COSTO DIRECTO</t>
  </si>
  <si>
    <t>COLEGIO DISTRITAL __________________________________  -  CPF  _____</t>
  </si>
  <si>
    <t>3.2.13</t>
  </si>
  <si>
    <t>3.2.14</t>
  </si>
  <si>
    <t>CONSTRUCCIONES EN MAMPOSTERIA</t>
  </si>
  <si>
    <t>3.4.1</t>
  </si>
  <si>
    <t>3.4.2</t>
  </si>
  <si>
    <t>3.4.3</t>
  </si>
  <si>
    <t>3.4.4</t>
  </si>
  <si>
    <t>3.4.5</t>
  </si>
  <si>
    <t>3.4.6</t>
  </si>
  <si>
    <t>3.4.7</t>
  </si>
  <si>
    <t>15.1.1</t>
  </si>
  <si>
    <t>15.1.2</t>
  </si>
  <si>
    <t>15.1.3</t>
  </si>
  <si>
    <t>15.1.4</t>
  </si>
  <si>
    <t>15.1.5</t>
  </si>
  <si>
    <t>15.1.6</t>
  </si>
  <si>
    <t>15.1.7</t>
  </si>
  <si>
    <t>15.1.8</t>
  </si>
  <si>
    <t>15.1.9</t>
  </si>
  <si>
    <t>15.1.10</t>
  </si>
  <si>
    <t>15.1.11</t>
  </si>
  <si>
    <t>15.1.12</t>
  </si>
  <si>
    <t>15.1.13</t>
  </si>
  <si>
    <t>15.1.14</t>
  </si>
  <si>
    <t xml:space="preserve">LAMPARA P´ALUMBRADO PUBLICO SODIO  250W - 208V  TIPO CALIMA II, ALUMBRADO PERIMETRAL POSTE METALICO 9 m.   </t>
  </si>
  <si>
    <t xml:space="preserve">FAROL ORNAMENTAL 150 W SODIO EN POSTE METALICO, 6 m X 3", SIMILAR A LA DJK DE ROY ALPHA (ZONAS VERDES) </t>
  </si>
  <si>
    <t>APARATOS SANITARIOS Y ACCESORIOS</t>
  </si>
  <si>
    <t>APARATOS SANITARIOS</t>
  </si>
  <si>
    <t>15.4.1</t>
  </si>
  <si>
    <t xml:space="preserve">SALIDA PARA LAMPARA SODIO 250W ALUMBRADO EXTERIOR </t>
  </si>
  <si>
    <t>15.4.2</t>
  </si>
  <si>
    <t xml:space="preserve">SALIDA LAMPARA  ORNAMENTAL 150W SODIO TIPO DJK CON POSTE REDONDO O SIMILAR </t>
  </si>
  <si>
    <t>15.4.3</t>
  </si>
  <si>
    <t>15.4.4</t>
  </si>
  <si>
    <t>MAMPOSTERIA</t>
  </si>
  <si>
    <t>MAMPOSTERIA EN BLOQUE DE CONCRETO</t>
  </si>
  <si>
    <t>5.1.1</t>
  </si>
  <si>
    <t>MURO EN BLOQUE CONCRETO - E = 10 cm</t>
  </si>
  <si>
    <t>5.1.2</t>
  </si>
  <si>
    <t>MURO EN BLOQUE CONCRETO - E = 20 cm</t>
  </si>
  <si>
    <t>MAMPOSTERIA EN LADRILLO TOLETE Y HUECO</t>
  </si>
  <si>
    <t>ELEMENTOS EN MAMPOSTERIA</t>
  </si>
  <si>
    <t>ALFAJIAS LADRILLO PRENSADO</t>
  </si>
  <si>
    <t>ALFAJIAS LADRILLO TOLETE COMUN</t>
  </si>
  <si>
    <t>ENCHAPES LADRILLO PRENSADO</t>
  </si>
  <si>
    <t>REMATES LADRILLO PORTANTE PRENSADO</t>
  </si>
  <si>
    <t>REMATES LADRILLO TOLETE  PRENSADO</t>
  </si>
  <si>
    <t>REMATES LADRILLO TOLETE COMUN</t>
  </si>
  <si>
    <t>ELEMENTOS ESTRUCTURALES Y NO ESTRUCTURALES</t>
  </si>
  <si>
    <t>ACCESORIOS PVC-P Ø 2"</t>
  </si>
  <si>
    <t>7.4.7</t>
  </si>
  <si>
    <t>7.4.8</t>
  </si>
  <si>
    <t>7.4.9</t>
  </si>
  <si>
    <t>7.4.10</t>
  </si>
  <si>
    <t>7.4.11</t>
  </si>
  <si>
    <t>7.4.12</t>
  </si>
  <si>
    <t>7.4.13</t>
  </si>
  <si>
    <t>7.4.14</t>
  </si>
  <si>
    <t>7.4.15</t>
  </si>
  <si>
    <t>7.4.16</t>
  </si>
  <si>
    <t>7.4.17</t>
  </si>
  <si>
    <t>7.4.18</t>
  </si>
  <si>
    <t>7.4.19</t>
  </si>
  <si>
    <t>7.4.20</t>
  </si>
  <si>
    <t>7.4.21</t>
  </si>
  <si>
    <t>7.4.22</t>
  </si>
  <si>
    <t>7.4.23</t>
  </si>
  <si>
    <t>7.4.24</t>
  </si>
  <si>
    <t>REGISTRO DE BOLA 200 Lb. -  Ø 1/2"</t>
  </si>
  <si>
    <t>7.4.25</t>
  </si>
  <si>
    <t>7.4.26</t>
  </si>
  <si>
    <t>7.4.27</t>
  </si>
  <si>
    <t>7.4.28</t>
  </si>
  <si>
    <t>8.3.1</t>
  </si>
  <si>
    <t>8.3.2</t>
  </si>
  <si>
    <t>8.3.3</t>
  </si>
  <si>
    <t>8.3.4</t>
  </si>
  <si>
    <t>8.3.5</t>
  </si>
  <si>
    <t>8.3.6</t>
  </si>
  <si>
    <t>8.3.8</t>
  </si>
  <si>
    <t>8.3.9</t>
  </si>
  <si>
    <t>8.3.10</t>
  </si>
  <si>
    <t>8.3.11</t>
  </si>
  <si>
    <t>8.10.3</t>
  </si>
  <si>
    <t>8.10.4</t>
  </si>
  <si>
    <t>8.10.5</t>
  </si>
  <si>
    <t>8.3.47</t>
  </si>
  <si>
    <t>8.3.48</t>
  </si>
  <si>
    <t>8.3.49</t>
  </si>
  <si>
    <t>8.3.50</t>
  </si>
  <si>
    <t>8.3.51</t>
  </si>
  <si>
    <t>8.3.52</t>
  </si>
  <si>
    <t>TELEVISION Y TELEFONOS</t>
  </si>
  <si>
    <t>8.11.4</t>
  </si>
  <si>
    <t>CERRADURAS Y VIDRIOS</t>
  </si>
  <si>
    <t>CERRADURAS</t>
  </si>
  <si>
    <t>19.1.1</t>
  </si>
  <si>
    <t>19.1.2</t>
  </si>
  <si>
    <t>19.1.3</t>
  </si>
  <si>
    <t>19.1.4</t>
  </si>
  <si>
    <t>19.1.5</t>
  </si>
  <si>
    <t>19.1.6</t>
  </si>
  <si>
    <t>19.1.7</t>
  </si>
  <si>
    <t>19.1.8</t>
  </si>
  <si>
    <t>ACCESORIOS PVC-P Ø 3/4"</t>
  </si>
  <si>
    <t>7.4.3</t>
  </si>
  <si>
    <t>ACCESORIOS PVC-P Ø 1"</t>
  </si>
  <si>
    <t>7.4.4</t>
  </si>
  <si>
    <t>ACCESORIOS PVC-P Ø 1 1/4"</t>
  </si>
  <si>
    <t>7.4.5</t>
  </si>
  <si>
    <t>ACCESORIOS PVC-P Ø 1 1/2"</t>
  </si>
  <si>
    <t>7.4.6</t>
  </si>
  <si>
    <t>7.4.29</t>
  </si>
  <si>
    <t>7.4.30</t>
  </si>
  <si>
    <t>7.4.31</t>
  </si>
  <si>
    <t>7.4.32</t>
  </si>
  <si>
    <t>7.4.33</t>
  </si>
  <si>
    <t>PUNTOS HIDRAULICOS</t>
  </si>
  <si>
    <t>PUNTO AGUA FRIA  PVC (INC. ACCESORIOS)</t>
  </si>
  <si>
    <t>SALIDAS SANITARIAS</t>
  </si>
  <si>
    <t>PUNTO DESAGUE PVC Ø 2"</t>
  </si>
  <si>
    <t>REGULADOR 143 E-METER</t>
  </si>
  <si>
    <t>REGULADOR RP 40</t>
  </si>
  <si>
    <t xml:space="preserve">TAPON DE COBRE Ø 1/2" </t>
  </si>
  <si>
    <t xml:space="preserve">TAPON DE COBRE Ø 3/4" </t>
  </si>
  <si>
    <t xml:space="preserve">TAPON DE COBRE Ø 1" </t>
  </si>
  <si>
    <t xml:space="preserve">TAPON HG Ø 1/2" </t>
  </si>
  <si>
    <t xml:space="preserve">TAPON HG Ø 3/4" </t>
  </si>
  <si>
    <t xml:space="preserve">TAPON HG Ø 1" </t>
  </si>
  <si>
    <t xml:space="preserve">TEE DE COBRE Ø 1/2" </t>
  </si>
  <si>
    <t xml:space="preserve">TEE DE COBRE Ø 3/4" </t>
  </si>
  <si>
    <t xml:space="preserve">TEE DE COBRE Ø 1" </t>
  </si>
  <si>
    <t xml:space="preserve">TEE HG Ø 1/2" </t>
  </si>
  <si>
    <t xml:space="preserve">TEE HG Ø 3/4" </t>
  </si>
  <si>
    <t xml:space="preserve">TEE HG Ø 1" </t>
  </si>
  <si>
    <t xml:space="preserve">TEE REDUCIDA EN POLIETILENO 1" x 1/2" </t>
  </si>
  <si>
    <t>TUBERIA DE ACERO GALVANIZADO Ø 3/4"  (INC. ACCESORIOS)</t>
  </si>
  <si>
    <t xml:space="preserve">TUBERIA DE POLIETILENO Ø 1/2" </t>
  </si>
  <si>
    <t xml:space="preserve">TUBERIA DE POLIETILENO Ø 3/4" </t>
  </si>
  <si>
    <t xml:space="preserve">TUBERIA DE POLIETILENO Ø 1" </t>
  </si>
  <si>
    <t xml:space="preserve">UNION DE COBRE Ø 3/4" </t>
  </si>
  <si>
    <t xml:space="preserve">UNIVERSAL DE COBRE Ø 1/2" </t>
  </si>
  <si>
    <t xml:space="preserve">UNIVERSAL DE COBRE Ø 3/4" </t>
  </si>
  <si>
    <t xml:space="preserve">UNIVERSAL HG Ø 1/2" </t>
  </si>
  <si>
    <t xml:space="preserve">UNIVERSAL HG Ø 3/4" </t>
  </si>
  <si>
    <t>VALVULA DE BOLA Ø 1/2" HNPT</t>
  </si>
  <si>
    <t>VALVULA DE BOLA PARA MEDIDOR GAS</t>
  </si>
  <si>
    <t>SALIDAS PARA ALUMBRADO Y TOMAS</t>
  </si>
  <si>
    <t>8.1.1</t>
  </si>
  <si>
    <t>8.1.2</t>
  </si>
  <si>
    <t>8.1.3</t>
  </si>
  <si>
    <t>8.1.4</t>
  </si>
  <si>
    <t>8.1.5</t>
  </si>
  <si>
    <t>8.1.6</t>
  </si>
  <si>
    <t>8.1.7</t>
  </si>
  <si>
    <t>8.1.8</t>
  </si>
  <si>
    <t>8.1.9</t>
  </si>
  <si>
    <t>8.1.10</t>
  </si>
  <si>
    <t>8.1.11</t>
  </si>
  <si>
    <t>8.1.12</t>
  </si>
  <si>
    <t>8.1.13</t>
  </si>
  <si>
    <t xml:space="preserve">VIDRIO GRABADO INCOLORO - 4 mm </t>
  </si>
  <si>
    <t>OBRAS EXTERIORES</t>
  </si>
  <si>
    <t>8.3.41</t>
  </si>
  <si>
    <t>8.3.42</t>
  </si>
  <si>
    <t>8.3.43</t>
  </si>
  <si>
    <t>8.3.44</t>
  </si>
  <si>
    <t>8.3.45</t>
  </si>
  <si>
    <t>8.3.46</t>
  </si>
  <si>
    <t>TABLEROS E INTERRUPTORES</t>
  </si>
  <si>
    <t>8.4.1</t>
  </si>
  <si>
    <t>8.4.2</t>
  </si>
  <si>
    <t>OBRAS PRELIMINARES</t>
  </si>
  <si>
    <t>1.1.1</t>
  </si>
  <si>
    <t>PAÑETES SOBRE MUROS</t>
  </si>
  <si>
    <t>9.1.2</t>
  </si>
  <si>
    <t xml:space="preserve">PAÑETE IMPERMEABILIZADO S/MUROS 1:3. </t>
  </si>
  <si>
    <t>9.1.3</t>
  </si>
  <si>
    <t xml:space="preserve">PAÑETE IMPERMEABILIZADO S/MUROS 1:4. </t>
  </si>
  <si>
    <t>9.1.4</t>
  </si>
  <si>
    <t xml:space="preserve">PAÑETE LISO CULATAS 1:3  </t>
  </si>
  <si>
    <t>9.1.5</t>
  </si>
  <si>
    <t xml:space="preserve">PAÑETE LISO CULATAS 1:4  </t>
  </si>
  <si>
    <t>9.1.6</t>
  </si>
  <si>
    <t xml:space="preserve">PAÑETE LISO CULATAS 1:5  </t>
  </si>
  <si>
    <t>9.1.7</t>
  </si>
  <si>
    <t xml:space="preserve">PAÑETE LISO SOBRE MUROS 1:4  </t>
  </si>
  <si>
    <t>9.1.8</t>
  </si>
  <si>
    <t xml:space="preserve">PAÑETE LISO SOBRE MUROS 1:5  </t>
  </si>
  <si>
    <t>9.1.9</t>
  </si>
  <si>
    <t xml:space="preserve">PAÑETE RUSTICO SOBRE MUROS 1:5 </t>
  </si>
  <si>
    <t>PAÑETES BAJO PLACAS</t>
  </si>
  <si>
    <t>9.2.1</t>
  </si>
  <si>
    <t>1.3.16</t>
  </si>
  <si>
    <t>DEMOLICION PLACA ALIGERADA H = 0.45 (INC. RETIRO DE SOBR.)</t>
  </si>
  <si>
    <t>1.3.17</t>
  </si>
  <si>
    <t>DEMOLICION PLACA MACIZA H = 0.10 (INC. RETIRO DE SOBR.)</t>
  </si>
  <si>
    <t>1.3.18</t>
  </si>
  <si>
    <t>DEMOLICION PLACA MACIZA H= 0.15 (INC. RETIRO DE SOBR.)</t>
  </si>
  <si>
    <t>1.3.19</t>
  </si>
  <si>
    <t>DEMOLICION PLACA MACIZA H = 0.30 (INC. RETIRO DE SOBR.)</t>
  </si>
  <si>
    <t>1.3.20</t>
  </si>
  <si>
    <t>1.3.21</t>
  </si>
  <si>
    <t>DESMONTE APARATOS SANITARIOS (INC. RETIRO DE SOBR.)</t>
  </si>
  <si>
    <t>1.3.22</t>
  </si>
  <si>
    <t>1.3.24</t>
  </si>
  <si>
    <t>1.3.27</t>
  </si>
  <si>
    <t>DESMONTE PUERTAS CON MARCOS (INC. RETIRO DE SOBR.)</t>
  </si>
  <si>
    <t>DESMONTE VENTANAS Y VIDRIOS (INC. RETIRO DE SOBR.)</t>
  </si>
  <si>
    <t>1.3.31</t>
  </si>
  <si>
    <t>ESCARIFICAR PAÑETES (INC. RETIRO DE SOBR.)</t>
  </si>
  <si>
    <t>1.3.32</t>
  </si>
  <si>
    <t>DEMOLICION MESÓN CORRIDO (INC. RETIRO DE SOBR.)</t>
  </si>
  <si>
    <t>1.3.36</t>
  </si>
  <si>
    <t>1.3.45</t>
  </si>
  <si>
    <t>TIERRA SUBESTACION CAPSULADA CON TRES VARILLAS CW Y DEMAS ACCESORIOS</t>
  </si>
  <si>
    <t>8.8.4</t>
  </si>
  <si>
    <t>TIERRA SUBESTACION LOCAL O PEDESTAL CON TRES VARILLAS CW Y DEMAS ACCESORIOS</t>
  </si>
  <si>
    <t>8.8.5</t>
  </si>
  <si>
    <t>8.10</t>
  </si>
  <si>
    <t>8.10.1</t>
  </si>
  <si>
    <t>8.10.2</t>
  </si>
  <si>
    <t>CAMARAS DE INSPECCION</t>
  </si>
  <si>
    <t>8.11.1</t>
  </si>
  <si>
    <t>8.11.2</t>
  </si>
  <si>
    <t>8.11.3</t>
  </si>
  <si>
    <t>POSTES DE CONCRETO</t>
  </si>
  <si>
    <t>8.12.1</t>
  </si>
  <si>
    <t>2.1.2</t>
  </si>
  <si>
    <t>2.1.4</t>
  </si>
  <si>
    <t>DEMOLICIÓN DE ORINAL Ó LAVAMANOS CORRIDO (INC. RETIRO DE SOBR.)</t>
  </si>
  <si>
    <t>1.3.7</t>
  </si>
  <si>
    <t>DEMOLICION MUROS EN BLOQUE; E = 12 cm (INC. RETIRO DE SOBR.)</t>
  </si>
  <si>
    <t>1.3.8</t>
  </si>
  <si>
    <t>DEMOLICION MUROS PANELES PREFABRICADOS (INC. RETIRO DE SOBR.)</t>
  </si>
  <si>
    <t>1.3.9</t>
  </si>
  <si>
    <t>DEMOLICIÓN DE MUROS TOLETE E=12 CM. (INC. RETIRO DE SOBR.)</t>
  </si>
  <si>
    <t>1.3.10</t>
  </si>
  <si>
    <t>DEMOLICIÓN DE MUROS TOLETE E=25 CM. (INC. RETIRO DE SOBR.)</t>
  </si>
  <si>
    <t>1.3.11</t>
  </si>
  <si>
    <t>DEMOLICION PAÑETES (INC. RETIRO DE SOBR.)</t>
  </si>
  <si>
    <t>1.3.12</t>
  </si>
  <si>
    <t>DEMOLICION PAVIMENTO ASFALTICO (INC. RETIRO DE SOBR.)</t>
  </si>
  <si>
    <t>1.3.13</t>
  </si>
  <si>
    <t>DEMOLICIÓN DE PISOS EN BALDOSÍN (INC. RETIRO DE SOBR.)</t>
  </si>
  <si>
    <t>1.3.14</t>
  </si>
  <si>
    <t>DEMOLICION PISOS EN TABLON (INC. RETIRO DE SOBR.)</t>
  </si>
  <si>
    <t>1.3.15</t>
  </si>
  <si>
    <t>DEMOLICION PLACA ALIGERADA H = 0.25 (INC. RETIRO DE SOBR.)</t>
  </si>
  <si>
    <t>8.5.1</t>
  </si>
  <si>
    <t>8.5.2</t>
  </si>
  <si>
    <t>STRIP TELEFONICO 10 PARES, CON CAJA STRIP 30X30X15 Y REGLETA 10 PARES</t>
  </si>
  <si>
    <t>8.5.3</t>
  </si>
  <si>
    <t>8.5.4</t>
  </si>
  <si>
    <t>CAJA DE PASO 10X10</t>
  </si>
  <si>
    <t>8.5.5</t>
  </si>
  <si>
    <t>CABLE TELEFONICO 2 PARES</t>
  </si>
  <si>
    <t>8.5.6</t>
  </si>
  <si>
    <t>8.5.7</t>
  </si>
  <si>
    <t>CABLEADO ESTRUCTURADO, VOZ Y DATOS</t>
  </si>
  <si>
    <t>8.7.1</t>
  </si>
  <si>
    <t>8.7.2</t>
  </si>
  <si>
    <t>8.7.3</t>
  </si>
  <si>
    <t>8.7.4</t>
  </si>
  <si>
    <t>8.7.5</t>
  </si>
  <si>
    <t>8.7.6</t>
  </si>
  <si>
    <t>GABINETE 60X60 HOMOLOGADO</t>
  </si>
  <si>
    <t>8.7.7</t>
  </si>
  <si>
    <t>GABINETE 90X90 HOMOLOGADO INCLUYE VENTILADOR Y MULTITOMA</t>
  </si>
  <si>
    <t>8.7.8</t>
  </si>
  <si>
    <t>PATCH PANEL 24 PUERTOS CATEGORIA 6</t>
  </si>
  <si>
    <t>8.7.9</t>
  </si>
  <si>
    <t>PATCH PANEL 48 PUERTOS CATEGORIA 6</t>
  </si>
  <si>
    <t>8.7.10</t>
  </si>
  <si>
    <t>SWITCH 24 PUERTOS MARCA 3COM O EQUIVALENTE</t>
  </si>
  <si>
    <t>8.7.11</t>
  </si>
  <si>
    <t>SWITCH 48 PUERTOS MARCA 3COM O EQUIVALENTE</t>
  </si>
  <si>
    <t>8.7.12</t>
  </si>
  <si>
    <t>ACCES POINT 3COM O EQUIVALENTE</t>
  </si>
  <si>
    <t>8.7.13</t>
  </si>
  <si>
    <t>REGULADOR TRIFASICO DE 5 KVA</t>
  </si>
  <si>
    <t>8.7.14</t>
  </si>
  <si>
    <t>REGULADOR TRIFASICO DE 10 KVA</t>
  </si>
  <si>
    <t>8.7.15</t>
  </si>
  <si>
    <t>REGULADOR TRIFASICO DE 15 KVA</t>
  </si>
  <si>
    <t>8.8.1</t>
  </si>
  <si>
    <t>TIERRA ARMARIO MEDIDORES 1 VARILLA Y CABLE No. 2</t>
  </si>
  <si>
    <t>8.8.2</t>
  </si>
  <si>
    <t>TIERRA TABLERO GRAL. DIST. 1 VARILLA Y CABLE 1/0</t>
  </si>
  <si>
    <t>8.8.3</t>
  </si>
  <si>
    <t>CONCRETO DE LIMPIEZA 1500 PSI</t>
  </si>
  <si>
    <t>CONCRETO PARA VIGAS DE CIMENTACIÓN 3000 PSI</t>
  </si>
  <si>
    <t>CONCRETO PARA ESCALERAS 3000 PSI</t>
  </si>
  <si>
    <t>ALCALDÍA MAYOR DE BOGOTÁ D.C.</t>
  </si>
  <si>
    <t>SECRETARÍA DE EDUCACIÓN DISTRITAL</t>
  </si>
  <si>
    <t xml:space="preserve"> LISTADO DE PRECIOS DE REFERENCIA DE ACTIVIDADES DE OBRA</t>
  </si>
  <si>
    <t xml:space="preserve">ITEM </t>
  </si>
  <si>
    <t>DESCRIPCIÓN</t>
  </si>
  <si>
    <t>UN</t>
  </si>
  <si>
    <t>PRELIMINARES</t>
  </si>
  <si>
    <t>CARPINTERIA EN LAMINA</t>
  </si>
  <si>
    <t>REJA BANCARIA (ANTIC - ESMALTE)</t>
  </si>
  <si>
    <t>REJAS LAMINA (ANTIC - ESMALTE)</t>
  </si>
  <si>
    <t>RECONSTRUCCIÓN DE REJAS DE PROTECCIÓN (ANTIC - ESMALTE)</t>
  </si>
  <si>
    <t>MARCOS Y PUERTAS</t>
  </si>
  <si>
    <t>3.2.9</t>
  </si>
  <si>
    <t>3.2.10</t>
  </si>
  <si>
    <t>3.2.11</t>
  </si>
  <si>
    <t>3.2.12</t>
  </si>
  <si>
    <t>11.2.39</t>
  </si>
  <si>
    <t>ADOQUIN CONCRETO PEATONAL 6 CM</t>
  </si>
  <si>
    <t>ADOQUIN CERAMICO ARCILLA  A-25</t>
  </si>
  <si>
    <t>VARIOS - PRELIMINARES</t>
  </si>
  <si>
    <t>1.4.2</t>
  </si>
  <si>
    <t>RETIRO DE SOBRANTES CARGUE TRANSPORTE Y DISPOSICION FINAL DE ESCOMBROS A SITIO AUTORIZADO</t>
  </si>
  <si>
    <t>CIMENTACION</t>
  </si>
  <si>
    <t>EXCAVACIONES, RELLENOS Y REEMPLAZOS</t>
  </si>
  <si>
    <t>GUARDAESCOBA CEDRO 6 CM</t>
  </si>
  <si>
    <t>GUARDAESCOBA CEDRO 8 CM</t>
  </si>
  <si>
    <t>GUARDAESCOBA EN GRANITO H = 0.065</t>
  </si>
  <si>
    <t>GUARDAESCOBA EN GRAVILLA LAVADA</t>
  </si>
  <si>
    <t>GUARDAESCOBA EN VINISOL</t>
  </si>
  <si>
    <t>11.1.4</t>
  </si>
  <si>
    <t>11.1.5</t>
  </si>
  <si>
    <t>ZONAS DURAS Y PLAZOLETAS</t>
  </si>
  <si>
    <t>ESCALERA EN CONCRETO AFINADO : SOBRE TERRENO (VER PLANOS y ESPECIFICACION)</t>
  </si>
  <si>
    <t>1.3.6</t>
  </si>
  <si>
    <t>1.3.29</t>
  </si>
  <si>
    <t xml:space="preserve">OBRAS DE MITIGACION Y ESTABILIZACION </t>
  </si>
  <si>
    <t xml:space="preserve">PISOS </t>
  </si>
  <si>
    <t>CARPINTERIA DE MADERA</t>
  </si>
  <si>
    <t>1.1</t>
  </si>
  <si>
    <t>M</t>
  </si>
  <si>
    <t xml:space="preserve">LIMPIEZA, DESCAPOTE, RETIRO SOBR. - MANUAL   H = 0,20 mts </t>
  </si>
  <si>
    <t>1.2</t>
  </si>
  <si>
    <t>1.3</t>
  </si>
  <si>
    <t>1.3.5</t>
  </si>
  <si>
    <t>DEMOLICIÓN DE ENCHAPES CERÁMICOS (INC. RETIRO DE SOBR.)</t>
  </si>
  <si>
    <t>DESMONTE CANALES Y BAJANTES (INC. RETIRO DE SOBR.)</t>
  </si>
  <si>
    <t>1.3.23</t>
  </si>
  <si>
    <t>DESMONTE CUBIERTAS ASBESTO CEMENTO (INC. RETIRO DE SOBR.)</t>
  </si>
  <si>
    <t>DESMONTE, TRASLADO Y REUBICACIÓN DE CASETAS PREFABRICADAS</t>
  </si>
  <si>
    <t>1.3.25</t>
  </si>
  <si>
    <t>DESMONTE CERRAMIENTOS EN MALLA TIPO ONDULADA Ó ESLABONADA (INC. RETIRO DE SOBR.)</t>
  </si>
  <si>
    <t>1.3.26</t>
  </si>
  <si>
    <t>DESMONTE REJAS (INC. RETIRO DE SOBR.)</t>
  </si>
  <si>
    <t>1.3.28</t>
  </si>
  <si>
    <t>DESMONTE TEJA DE BARRO (INC. RETIRO DE SOBR.)</t>
  </si>
  <si>
    <t>1.3.30</t>
  </si>
  <si>
    <t>DEMOLICION AFINADOS DE PISO E=5 cm (INCLUYE CARGUE, RETIRO, DISPOSICION DE ESCOMBROS)</t>
  </si>
  <si>
    <t>1.3.33</t>
  </si>
  <si>
    <t>RETIRO DE MANTOS ASFALTICOS (INC. RETIRO DE SOBR.)</t>
  </si>
  <si>
    <t>1.3.34</t>
  </si>
  <si>
    <t>DESMONTE Y RETIRO DE CERRAMIENTO EN LÁMINA H=2.00</t>
  </si>
  <si>
    <t>1.3.35</t>
  </si>
  <si>
    <t>DESMONTE TANQUES ELEVADOS CON R. SOB. (INC. CONEXIONES)</t>
  </si>
  <si>
    <t>1.3.37</t>
  </si>
  <si>
    <t>SUSPENSIÓN DE SALIDA SANITARIA (INC. RETIRO DE SOBR.)</t>
  </si>
  <si>
    <t>1.3.38</t>
  </si>
  <si>
    <t>SUSPENSIÓN DE SALIDA HIDRÁULICA (INC. RETIRO DE SOBR.)</t>
  </si>
  <si>
    <t>1.3.39</t>
  </si>
  <si>
    <t>CAMBIO DE ACOPLE SANITARIO</t>
  </si>
  <si>
    <t>1.3.40</t>
  </si>
  <si>
    <t>INSTALACION TANQUE PARA SANITARIO (M.O.)</t>
  </si>
  <si>
    <t>1.3.41</t>
  </si>
  <si>
    <t>REVISIÓN y REPARACION TANQUE PARA SANITARIO (LAVADO, CAMBIO  FLOTADOR y ACCESORIOS)</t>
  </si>
  <si>
    <t>1.3.42</t>
  </si>
  <si>
    <t>REVISION Y REPARACION DE BAJANTES (INC. RETIRO DE SOBR.)</t>
  </si>
  <si>
    <t>1.3.43</t>
  </si>
  <si>
    <t>REPARACIÓN DE DOMOS ACRÍLICOS (INC. SOPORTES METÁLICOS)</t>
  </si>
  <si>
    <t>1.3.44</t>
  </si>
  <si>
    <t>DEMOLICION ESCALERAS EN CONCRETO REFORZADO (INC. RETIRO DE SOBRANTES)</t>
  </si>
  <si>
    <t>DESMONTE Y RETIRO DE DIVISIONES METALICAS PARA BAÑOS</t>
  </si>
  <si>
    <t>1.3.46</t>
  </si>
  <si>
    <t>DESMONTE Y RETIRO DE DIVISIONES MODULARES</t>
  </si>
  <si>
    <t>1.3.47</t>
  </si>
  <si>
    <t xml:space="preserve">DEMOLICION PLACA CONTRAPISO 0.10 (INC. RETIRO DE SOBRANTES) </t>
  </si>
  <si>
    <t>1.3.48</t>
  </si>
  <si>
    <t xml:space="preserve">DEMOLICION PLACA CONTRAPISO 0.15 (INC. RETIRO DE SOBRANTES) </t>
  </si>
  <si>
    <t>1.3.49</t>
  </si>
  <si>
    <t>DESMONTE DE LAMPARAS 2X32. INCLUYE RETIRO DE SOBRANTES</t>
  </si>
  <si>
    <t>1.4</t>
  </si>
  <si>
    <t>1.4.1</t>
  </si>
  <si>
    <t>DESMONTE CANCHA MULTIPLE (INC. RETIRO DE SOBR.)</t>
  </si>
  <si>
    <t>1.4.3</t>
  </si>
  <si>
    <t>TRASIEGO CARRETILLA UNICAMENTE PARA PROYECTOS ESPECIALES AVALADOS POR LA INTERVENTORIA A UNA DISTANCIA DE 0 - 100 M.</t>
  </si>
  <si>
    <t>2.1</t>
  </si>
  <si>
    <t>2.1.1</t>
  </si>
  <si>
    <t>EXCAVACION EN ROCA CON EQUIPO NEUMÁTICO (INC. CARGUE, TRANSPORTE Y DISPOSICION FINAL)</t>
  </si>
  <si>
    <t>EXCAVACION MANUAL EN RECEBO COMPACTADO (INC. CARGUE, TRANSPORTE Y DISPOSICION FINAL)</t>
  </si>
  <si>
    <t>EXCAVACION MANUAL TIERRA H=2.50-3.50 m. (INC. CARGUE, TRANSPORTE Y DISPOSICION FINAL)</t>
  </si>
  <si>
    <t>EXCAVACION MANUAL TIERRA H=3.50-5.00 m (INC. CARGUE, TRANSPORTE Y DISPOSICION FINAL)</t>
  </si>
  <si>
    <t xml:space="preserve">EXCAVACION MANUAL EN MATERIAL COMUN (incluye cargue y retiro) </t>
  </si>
  <si>
    <t>EXCAVACION MANUAL EN MATERIAL COMUN (No incluye Cargue ni Retiro de Sobrantes)</t>
  </si>
  <si>
    <t>CARGUE Y RETIRO DE MATERIAL DE EXCAVACIÓN</t>
  </si>
  <si>
    <t>2.1.9</t>
  </si>
  <si>
    <t>EXCAVACION MECÁNICA (INC. CARGUE, TRANSPORTE Y DISPOSICION FINAL)</t>
  </si>
  <si>
    <t>2.1.10</t>
  </si>
  <si>
    <t>RELLENO SUBBASE GRANULAR B-200 (Suministro, Extendido, Nivelación, Humedecimiento y Compactación).</t>
  </si>
  <si>
    <t>2.1.11</t>
  </si>
  <si>
    <t xml:space="preserve">RELLENO EN RECEBO COMUN (Suministro, Extendido, Humedecimiento y Compactación)  </t>
  </si>
  <si>
    <t>2.1.12</t>
  </si>
  <si>
    <t xml:space="preserve">RELLENO EN SUB-BASE GRANULAR B-400 (Suministro, Extendido, Humedecimiento y Compactación)  </t>
  </si>
  <si>
    <t>2.1.13</t>
  </si>
  <si>
    <t xml:space="preserve">RELLENO EN SUB-BASE GRANULAR TIPO B-600 (Suministro, Extendido, Humedecimiento y Compactación)  </t>
  </si>
  <si>
    <t>2.1.14</t>
  </si>
  <si>
    <t>RELLENOS COMPACTOS EN MATERIAL SELECCIONADO PROVENIENTE DE LA EXCAVACIÓN (INC. MANIPULACION, TRASIEGO E INSTALACION)</t>
  </si>
  <si>
    <t>2.1.15</t>
  </si>
  <si>
    <t>RELLENOS EN TRITURADO Ø 2 1/2"</t>
  </si>
  <si>
    <t>2.1.16</t>
  </si>
  <si>
    <t xml:space="preserve">RELLENOS COMPACTOS TIERRA RECEBO 1:1 </t>
  </si>
  <si>
    <t>2.2</t>
  </si>
  <si>
    <t>CONCRETOS PARA CIMENTACION</t>
  </si>
  <si>
    <t>2.2.1</t>
  </si>
  <si>
    <t>CONCRETO CICLOPEO - 40% CONC. 2500 PSI</t>
  </si>
  <si>
    <t>2.2.2</t>
  </si>
  <si>
    <t>CONCRETO CICLOPEO - 40% CONC. 3000 PSI</t>
  </si>
  <si>
    <t>2.2.3</t>
  </si>
  <si>
    <t>CONCRETO CICLOPEO - 60% CONC. 2500 PSI</t>
  </si>
  <si>
    <t>2.2.4</t>
  </si>
  <si>
    <t>CONCRETO CICLOPEO - 60% CONC. 3000 PSI</t>
  </si>
  <si>
    <t>2.2.5</t>
  </si>
  <si>
    <t>2.2.6</t>
  </si>
  <si>
    <t>2.2.7</t>
  </si>
  <si>
    <t>CONCRETO PARA ZAPATAS 3000 PSI</t>
  </si>
  <si>
    <t>2.2.8</t>
  </si>
  <si>
    <t>2.2.9</t>
  </si>
  <si>
    <t>PLACA CONTRAPISO DE 8 cm - CONCRETO 3000 PSI. INCLUYE CORTE Y DILATACION</t>
  </si>
  <si>
    <t>2.2.10</t>
  </si>
  <si>
    <t>PLACA CONTRAPISO DE 10 cm - CONCRETO 3000 PSI. INCLUYE CORTE Y DILATACION</t>
  </si>
  <si>
    <t>2.2.11</t>
  </si>
  <si>
    <t>PLACA CONTRAPISO DE 12 cm - CONCRETO 3000 PSI. INCLUYE CORTE Y DILATACION</t>
  </si>
  <si>
    <t>2.2.12</t>
  </si>
  <si>
    <t>PLACA CONTRAPISO DE 15 cm - CONCRETO 3000 PSI.  INCLUYE CORTE Y DILATACION</t>
  </si>
  <si>
    <t>2.2.13</t>
  </si>
  <si>
    <t>PLACA CONTRAPISO DE 12 cm - CONCRETO 3500 PSI.  INCLUYE CORTE Y DILATACION</t>
  </si>
  <si>
    <t>2.2.14</t>
  </si>
  <si>
    <t>PLACA CONTRAPISO DE 12 cm - CONCRETO 4000 PSI.  INCLUYE CORTE Y DILATACION</t>
  </si>
  <si>
    <t>2.3</t>
  </si>
  <si>
    <t>ACERO DE REFUERZO PARA CIMENTACION - ESTRUCTURA - MAMPOSTERIA Y OTROS</t>
  </si>
  <si>
    <t>2.3.5</t>
  </si>
  <si>
    <t>PROCESO ACERO DE REFUERZO PARA PILOTES PRE-EXCAVADOS</t>
  </si>
  <si>
    <t>2.3.6</t>
  </si>
  <si>
    <t>GROUTING CONCRETO FLUIDO</t>
  </si>
  <si>
    <t>2.4</t>
  </si>
  <si>
    <t>VARIOS - CIMENTACION</t>
  </si>
  <si>
    <t>2.4.1</t>
  </si>
  <si>
    <t>DEMOLICION CABEZAS PILOTES</t>
  </si>
  <si>
    <t>2.4.2</t>
  </si>
  <si>
    <t>2.4.3</t>
  </si>
  <si>
    <t>ICOPOR AISLAMIENTO 1 CM</t>
  </si>
  <si>
    <t>2.5</t>
  </si>
  <si>
    <t>2.5.1</t>
  </si>
  <si>
    <t>2.5.2</t>
  </si>
  <si>
    <t>2.5.3</t>
  </si>
  <si>
    <t>2.5.4</t>
  </si>
  <si>
    <t>2.5.5</t>
  </si>
  <si>
    <t>2.5.6</t>
  </si>
  <si>
    <t>2.5.7</t>
  </si>
  <si>
    <t>2.5.11</t>
  </si>
  <si>
    <t>2.5.13</t>
  </si>
  <si>
    <t>3.1</t>
  </si>
  <si>
    <t>DESAGÜES PARA AGUAS LLUVIAS</t>
  </si>
  <si>
    <t>3.1.1</t>
  </si>
  <si>
    <t>TUBERIA PVC-L Ø 2" (INC. ACCESORIOS)</t>
  </si>
  <si>
    <t>3.1.2</t>
  </si>
  <si>
    <t xml:space="preserve">TUBERIA PVC CORRUGADA PARA FILTRO DIAMETRO 4" </t>
  </si>
  <si>
    <t>3.1.3</t>
  </si>
  <si>
    <t>TUBERIA PVC-L Ø 3" (INC. ACCESORIOS)</t>
  </si>
  <si>
    <t>3.1.4</t>
  </si>
  <si>
    <t>TUBERIA PVC-L Ø 4" (INC. ACCESORIOS)</t>
  </si>
  <si>
    <t>3.2</t>
  </si>
  <si>
    <t>3.2.1</t>
  </si>
  <si>
    <t>ACCESORIO PVC-S Ø 2"</t>
  </si>
  <si>
    <t>3.2.2</t>
  </si>
  <si>
    <t>ACCESORIO PVC-S Ø 3"</t>
  </si>
  <si>
    <t>3.2.3</t>
  </si>
  <si>
    <t>ACCESORIO PVC-S Ø 4"</t>
  </si>
  <si>
    <t>3.2.4</t>
  </si>
  <si>
    <t>ACCESORIO PVC-S Ø 6"</t>
  </si>
  <si>
    <t>3.2.5</t>
  </si>
  <si>
    <t>TUBERIA PVC SANITARIA DE 2" (incluye atraque en concreto)</t>
  </si>
  <si>
    <t>3.2.6</t>
  </si>
  <si>
    <t>TUBERIA PVC SANITARIA DE 3" (incluye atraque en concreto)</t>
  </si>
  <si>
    <t>3.2.7</t>
  </si>
  <si>
    <t>TUBERIA PVC SANITARIA DE 4" (incluye atraque en concreto)</t>
  </si>
  <si>
    <t>3.2.8</t>
  </si>
  <si>
    <t>TUBERIA PVC SANITARIA DE 6" (incluye atraque en concreto)</t>
  </si>
  <si>
    <t>PUNTO DESAGUE PVC Ø 3" - Ø 4"</t>
  </si>
  <si>
    <t>TUBERIA NOVAFORT - D = 110 MM - EQ  Ø 4" - (INC. HIDROSELLOS y ACCESORIOS).</t>
  </si>
  <si>
    <t xml:space="preserve">TUBERIA NOVAFORT - D = 160 MM - EQ  Ø 6" - (INC. HIDROSELLOS y ACCESORIOS) </t>
  </si>
  <si>
    <t>TUBERIA NOVAFORT - D = 200 MM - EQ  Ø 8" - (INC. HIDROSELLOS y ACCESORIOS)</t>
  </si>
  <si>
    <t>TUBERIA NOVAFORT - D = 250 MM - EQ  Ø 10" - (INC. HIDROSELLOS y ACCESORIOS)</t>
  </si>
  <si>
    <t>3.2.15</t>
  </si>
  <si>
    <t>TUBERIA NOVAFORT - D = 315 MM - EQ  Ø 12" - (INC. HIDROSELLOS y ACCESORIOS)</t>
  </si>
  <si>
    <t>3.2.16</t>
  </si>
  <si>
    <t>TUBERIA NOVAFORT - D = 356 MM - EQ  Ø 14" - (INC. HIDROSELLOS y ACCESORIOS)</t>
  </si>
  <si>
    <t>3.2.17</t>
  </si>
  <si>
    <t>TUBERIA NOVAFORT - D = 450 MM - EQ  Ø 18" - (INC. HIDROSELLOS y ACCESORIOS)</t>
  </si>
  <si>
    <t>3.3</t>
  </si>
  <si>
    <t>DRENAJES</t>
  </si>
  <si>
    <t>3.3.1</t>
  </si>
  <si>
    <t>RELLENO GRAVILLA DE RIO</t>
  </si>
  <si>
    <t>3.3.2</t>
  </si>
  <si>
    <t xml:space="preserve">Filtro  Geodren  45x45  con tuberia filtro  de D=100 mm  (inlcuye geotextil y gravilla) </t>
  </si>
  <si>
    <t>3.3.3</t>
  </si>
  <si>
    <t>GEOTEXTIL NT 1600 (Incluye Suministro e Instalación).</t>
  </si>
  <si>
    <t>3.3.4</t>
  </si>
  <si>
    <t>GEOTEXTIL NT 2500 (Incluye Suministro e Instalación).</t>
  </si>
  <si>
    <t>3.4</t>
  </si>
  <si>
    <t>CAJAS INSPECCION  40 x 60 x 45 cm (INC. BASE y CAÑUELA Y TAPA CON MARCO METALICO)</t>
  </si>
  <si>
    <t>CAJA INSPECCION  60 x 60 x 60 cm (INC. BASE y CAÑUELA Y TAPA CON MARCO METALICO)</t>
  </si>
  <si>
    <t>CAJA INSPECCION  80 x 80 x 95 cm (INC. BASE y CAÑUELA Y TAPA CON MARCO METALICO)</t>
  </si>
  <si>
    <t>CAJA INSPECCION  100 x 100 x 100 cm (INC. BASE y CAÑUELA Y TAPA CON MARCO METALICO)</t>
  </si>
  <si>
    <t xml:space="preserve">TRAMPA DE GRASAS 1.2 X 1.5 M </t>
  </si>
  <si>
    <t>DESARENADOR 1.00 X 1.06 M</t>
  </si>
  <si>
    <t>3.4.8</t>
  </si>
  <si>
    <t>CILINDRO POZO INSPECCION EN MAMPOSTERIA E=0.25m (Inc. Sumin. y Const, Acero para Escaleras, Geotextil y Pañete Impermeab.)</t>
  </si>
  <si>
    <t>3.4.9</t>
  </si>
  <si>
    <t>CILINDRO POZO INSPECCION EN MAMPOSTERIA E=0.37m (Inc. Sumin. y Const, Acero para Escaleras, Geotextil y Pañete Impermeab.)</t>
  </si>
  <si>
    <t>3.4.10</t>
  </si>
  <si>
    <t>CONO POZO INSPECCION PREFABRICADO H=0.25m - E=0.10m (Inc. Sum e Inst, Aro-Tapa, Tapa en Concreto y Aro de Ajuste)</t>
  </si>
  <si>
    <t>3.4.11</t>
  </si>
  <si>
    <t xml:space="preserve">SUMIDERO LATERAL SL-100, H=1.25m (Fundido en Sitio, Concreto Hecho en Obra. Incl. Sumin, Form, Ref. y Const. Incl. Tapa) </t>
  </si>
  <si>
    <t>3.4.13</t>
  </si>
  <si>
    <t>CAJA PARA MEDIDOR DE 1" - SEGÚN ESPECIF. EAAB 1020 X 1020 X 950 (mm)</t>
  </si>
  <si>
    <t>3.4.14</t>
  </si>
  <si>
    <t>CAJA PARA MEDIDOR DE 1 1/2" - SEGÚN ESPECIF. EAAB 1440 X 1020 * 950 (mm)</t>
  </si>
  <si>
    <t>3.4.15</t>
  </si>
  <si>
    <t>CAJA PARA MEDIDOR DE 2" - SEGÚN ESPECIF. EAAB 1840 X 1020 X 950 (mm)</t>
  </si>
  <si>
    <t>3.6</t>
  </si>
  <si>
    <t>VARIOS - DESAGÜES</t>
  </si>
  <si>
    <t>3.6.1</t>
  </si>
  <si>
    <t xml:space="preserve">CAJA MEDIDOR MAMPOSTERIA CON TAPA </t>
  </si>
  <si>
    <t>3.6.2</t>
  </si>
  <si>
    <t xml:space="preserve">CAJA CONTADOR AGUA FIBRIT. </t>
  </si>
  <si>
    <t>3.6.4</t>
  </si>
  <si>
    <t>3.6.5</t>
  </si>
  <si>
    <t>3.6.6</t>
  </si>
  <si>
    <t>3.6.7</t>
  </si>
  <si>
    <t>CINTA SIKA PVC O-22 O SIMILAR</t>
  </si>
  <si>
    <t>4.1</t>
  </si>
  <si>
    <t>COLUMNAS EN CONCRETO DE 3000 PSI</t>
  </si>
  <si>
    <t>MUROS DE CONTENCION EN CONCRETO DE 3000 PSI</t>
  </si>
  <si>
    <t>4.1.4</t>
  </si>
  <si>
    <t>COLUMNAS CIRCULARES U OVALADAS EN CONCRETO DE 3000 PSI</t>
  </si>
  <si>
    <t>4.1.5</t>
  </si>
  <si>
    <t>PANTALLAS EN CONCRETO DE  3000 PSI</t>
  </si>
  <si>
    <t>4.2</t>
  </si>
  <si>
    <t>VIGAS AÉREAS EN CONCRETO DE 3000 PSI</t>
  </si>
  <si>
    <t>VIGAS DE ENTREPISO EN CONCRETO DE 3000 PSI</t>
  </si>
  <si>
    <t>VIGAS CANALES EN CONCRETO DE 3000 PSI</t>
  </si>
  <si>
    <t>4.3</t>
  </si>
  <si>
    <t>4.3.1</t>
  </si>
  <si>
    <t>LOSA ALIGERADA ENTREPISO H = 30 cm - CONCRETO 3000 PSI</t>
  </si>
  <si>
    <t>4.3.2</t>
  </si>
  <si>
    <t>LOSA ALIGERADA ENTREPISO H = 35 cm - CONCRETO 3000 PSI</t>
  </si>
  <si>
    <t>4.3.3</t>
  </si>
  <si>
    <t>LOSA ALIGERADA ENTREPISO H = 40 cm - CONCRETO 3000 PSI</t>
  </si>
  <si>
    <t>4.3.4</t>
  </si>
  <si>
    <t>LOSA ALIGERADA ENTREPISO H = 45 cm - CONCRETO 3000 PSI</t>
  </si>
  <si>
    <t>4.3.5</t>
  </si>
  <si>
    <t>LOSA ALIGERADA ENTREPISO H = 50 cm - CONCRETO 3000 PSI</t>
  </si>
  <si>
    <t>4.3.6</t>
  </si>
  <si>
    <t>LOSA ALIGERADA ENTREPISO H = 55 cm - CONCRETO 3000 PSI</t>
  </si>
  <si>
    <t>4.3.10</t>
  </si>
  <si>
    <t>LOSA STEELDECK 2" CAL 22  - E = 10 cm (INC. CONCRETO 3000 PSI y MALLA ELECTROSOLDADA Ø 5mm - 15x15)</t>
  </si>
  <si>
    <t>4.3.11</t>
  </si>
  <si>
    <t>LOSA STEELDECK 3" CAL 22  - E = 12 cm (INC. CONCRETO 3000 PSI y MALLA ELECTROSOLDADA Ø 5mm - 15x15)</t>
  </si>
  <si>
    <t>4.3.13</t>
  </si>
  <si>
    <t>RAMPA - LOSA MACIZA CONCRETO 3000 PSI - H = 15 cm</t>
  </si>
  <si>
    <t>4.4</t>
  </si>
  <si>
    <t>4.4.2</t>
  </si>
  <si>
    <t>CONCRETO IMPERMEABILIZADO PARA TANQUE SUBTERRANEO 3500 PSI</t>
  </si>
  <si>
    <t>4.4.4</t>
  </si>
  <si>
    <t>LUCERNARIOS EN CONCRETO DE 3000 PSI E=0.10</t>
  </si>
  <si>
    <t>5.1</t>
  </si>
  <si>
    <t>5.2</t>
  </si>
  <si>
    <t>5.2.1</t>
  </si>
  <si>
    <t>5.2.2</t>
  </si>
  <si>
    <t>5.2.4</t>
  </si>
  <si>
    <t>CORTE LADRILLO</t>
  </si>
  <si>
    <t>5.2.7</t>
  </si>
  <si>
    <t>5.2.8</t>
  </si>
  <si>
    <t>5.2.9</t>
  </si>
  <si>
    <t>MURO EN BLOQUE No. 4  E=15 cm</t>
  </si>
  <si>
    <t>5.2.10</t>
  </si>
  <si>
    <t>MURO EN BLOQUE No. 5  E=15 cm</t>
  </si>
  <si>
    <t>5.2.13</t>
  </si>
  <si>
    <t>MURO EN LADRILLO TOLETE COMUN E=7 cm</t>
  </si>
  <si>
    <t>5.2.14</t>
  </si>
  <si>
    <t>MURO EN LADRILLO TOLETE COMÚN E=15 cm</t>
  </si>
  <si>
    <t>5.2.15</t>
  </si>
  <si>
    <t>MURO EN LADRILLO TOLETE COMÚN E=25 cm</t>
  </si>
  <si>
    <t>5.2.16</t>
  </si>
  <si>
    <t>SOBRECIMIENTO LADRILLO TOLETE 12 x 25</t>
  </si>
  <si>
    <t>5.2.17</t>
  </si>
  <si>
    <t>SOBRECIMIENTO LADRILLO TOLETE 25 x 25</t>
  </si>
  <si>
    <t>5.2.18</t>
  </si>
  <si>
    <t>MURO EN LADRILLO TOLETE RECOCIDO E=15 cm</t>
  </si>
  <si>
    <t>5.2.19</t>
  </si>
  <si>
    <t>MURO EN LADRILLO TOLETE RECOCIDO E=25 cm</t>
  </si>
  <si>
    <t>5.2.20</t>
  </si>
  <si>
    <t>MURO EN LADRILLO ESTRUCTURAL  E=30 CM. NO INCLUYE REFUERZO</t>
  </si>
  <si>
    <t>5.2.21</t>
  </si>
  <si>
    <t>MURO EN LADRILLO ESTRUCTURAL  E=15 CM. NO INCLUYE REFUERZO</t>
  </si>
  <si>
    <t>5.3</t>
  </si>
  <si>
    <t>5.3.1</t>
  </si>
  <si>
    <t>5.3.2</t>
  </si>
  <si>
    <t>5.3.3</t>
  </si>
  <si>
    <t>DINTEL LADRILLO HUECO No. 4</t>
  </si>
  <si>
    <t>5.3.4</t>
  </si>
  <si>
    <t>DINTEL LADRILLO HUECO No. 5</t>
  </si>
  <si>
    <t>5.3.5</t>
  </si>
  <si>
    <t>5.3.6</t>
  </si>
  <si>
    <t>5.3.7</t>
  </si>
  <si>
    <t>5.3.8</t>
  </si>
  <si>
    <t>5.4</t>
  </si>
  <si>
    <t>5.4.1</t>
  </si>
  <si>
    <t>ANCLAJE PARA REFORZAMIENTO EN CONCRETO Y EPOXICO PARA Ø 3/8" - 9 cm. DE PROFUNDIDAD ESTÁNDAR (PERFORACIÓN - LIMPIEZA - EPÓXICO)</t>
  </si>
  <si>
    <t>CM</t>
  </si>
  <si>
    <t>5.4.2</t>
  </si>
  <si>
    <t>ANCLAJE PARA REFORZAMIENTO EN CONCRETO Y EPOXICO PARA Ø 1/2" - 11 cm. DE PROFUNDIDAD ESTÁNDAR (PERFORACIÓN - LIMPIEZA - EPÓXICO)</t>
  </si>
  <si>
    <t>5.4.3</t>
  </si>
  <si>
    <t>ANCLAJE PARA REFORZAMIENTO EN CONCRETO Y EPOXICO PARA Ø 5/8" - 14 cm. DE PROFUNDIDAD ESTÁNDAR (PERFORACIÓN - LIMPIEZA - EPÓXICO)</t>
  </si>
  <si>
    <t>5.4.4</t>
  </si>
  <si>
    <t>ANCLAJE PARA REFORZAMIENTO EN CONCRETO Y EPOXICO PARA Ø 3/4" - 17 cm. DE PROFUNDIDAD ESTÁNDAR (PERFORACIÓN - LIMPIEZA - EPÓXICO)</t>
  </si>
  <si>
    <t>5.4.5</t>
  </si>
  <si>
    <t>ANCLAJE PARA REFORZAMIENTO EN CONCRETO Y EPOXICO PARA Ø 7/8" - 20 cm. DE PROFUNDIDAD ESTÁNDAR (PERFORACIÓN - LIMPIEZA - EPÓXICO)</t>
  </si>
  <si>
    <t>5.4.6</t>
  </si>
  <si>
    <t>ANCLAJE PARA REFORZAMIENTO EN CONCRETO Y EPOXICO PARA Ø 1" - 23 cm. DE PROFUNDIDAD ESTÁNDAR (PERFORACIÓN - LIMPIEZA - EPÓXICO)</t>
  </si>
  <si>
    <t>5.4.8</t>
  </si>
  <si>
    <t>JUNTA DILATACION ICOPOR 2 CM. H = 0.50</t>
  </si>
  <si>
    <t>5.4.9</t>
  </si>
  <si>
    <t>ESCARIFICADO DE SUPERFICIES EN CONCRETO</t>
  </si>
  <si>
    <t>5.6</t>
  </si>
  <si>
    <t>5.6.1</t>
  </si>
  <si>
    <t>BORDILLO PARA ASEOS. H = 0.40 M</t>
  </si>
  <si>
    <t>5.6.2</t>
  </si>
  <si>
    <t>BORDILLO PARA DUCHAS. H = 0.20 MS (SIN ENCHAPE)</t>
  </si>
  <si>
    <t xml:space="preserve">MURO EN DRY WALL DE 12 MM  INCLUYE ESTRUCTURA METALICA , MASILLA , CINTA Y PRIMERA MANO DE PINTURA , VISTO DOS CARAS  E=12 cms </t>
  </si>
  <si>
    <t>5.6.6</t>
  </si>
  <si>
    <t>BORDILLO PARA DUCHAS. H = 20 cm (CON ENCHAPE)</t>
  </si>
  <si>
    <t>6.1</t>
  </si>
  <si>
    <t>6.1.1</t>
  </si>
  <si>
    <t>BORDILLO PREFABRICADO EN CONCRETO A - 50</t>
  </si>
  <si>
    <t>6.1.2</t>
  </si>
  <si>
    <t>SARDINEL TIPO A10 (Suministro e Instalación. Incluye 3 cm Mortero 2000 PSI)  (3HUECOS)</t>
  </si>
  <si>
    <t>6.1.3</t>
  </si>
  <si>
    <t>LOSETA PREFABRICADA A50 (Suministro e Instalación. Incluye Base 4cm Mortero 1:5 y Arena de Sello).</t>
  </si>
  <si>
    <t>DINTEL CONCRETO 0,15M X 0,10 M</t>
  </si>
  <si>
    <t>DINTEL CONCRETO 0,30M X 0,10 M</t>
  </si>
  <si>
    <t>DINTEL CONCRETO 0,30M X 0,50 M</t>
  </si>
  <si>
    <t>6.1.9</t>
  </si>
  <si>
    <t>6.1.10</t>
  </si>
  <si>
    <t>6.1.11</t>
  </si>
  <si>
    <t>6.1.12</t>
  </si>
  <si>
    <t>PANELES PREFABRICADOS E =  7 cm</t>
  </si>
  <si>
    <t>PASOS PREFABRICADOS ESCALERA B = 30 cm</t>
  </si>
  <si>
    <t>6.1.14</t>
  </si>
  <si>
    <t>6.1.15</t>
  </si>
  <si>
    <t>PROTECTOR EN CONCRETO JUNTA ESTRUCTURAL 30 X 3 cm.</t>
  </si>
  <si>
    <t>6.2</t>
  </si>
  <si>
    <t>6.2.1</t>
  </si>
  <si>
    <t>SARDINEL H=0.40m, e=0.15m CONCRETO 3000 PSI (Fundido en Sitio, Concreto Premezclado. Inc. Sumin, Formalet. y Const.)</t>
  </si>
  <si>
    <t>6.2.2</t>
  </si>
  <si>
    <t>BANCA EN CONCRETO TIPO M30 (Suministro e Instalación. No Incluye material de base).</t>
  </si>
  <si>
    <t>BANCA EN CONCRETO TIPO M31 (Suministro e Instalación).</t>
  </si>
  <si>
    <t>6.2.5</t>
  </si>
  <si>
    <t>7.1</t>
  </si>
  <si>
    <t>7.1.4</t>
  </si>
  <si>
    <t xml:space="preserve">ACOMETIDA PVC-P 1 1/2"   </t>
  </si>
  <si>
    <t>7.1.5</t>
  </si>
  <si>
    <t xml:space="preserve">INSTALACIÓN ACOMETIDA DE 2" (MANO DE OBRA) </t>
  </si>
  <si>
    <t>7.1.6</t>
  </si>
  <si>
    <t>7.2</t>
  </si>
  <si>
    <t>7.4</t>
  </si>
  <si>
    <t xml:space="preserve">ACCESORIOS PVC-P DE 2 1/2" </t>
  </si>
  <si>
    <t xml:space="preserve">ACCESORIOS Ø 3" PVC-P </t>
  </si>
  <si>
    <t xml:space="preserve">ACCESORIOS PVCP DE 4" </t>
  </si>
  <si>
    <t>RED SUMINISTRO PVCP DE 1/2" (INC. ACCESORIOS)</t>
  </si>
  <si>
    <t>RED SUMINISTRO PVCP DE 3/4" (INC. ACCESORIOS).</t>
  </si>
  <si>
    <t>RED SUMINISTRO PVCP DE 1" (INC. ACCESORIOS)</t>
  </si>
  <si>
    <t>RED SUMINISTRO PVCP DE 1 1/2" (INC. ACCESORIOS)</t>
  </si>
  <si>
    <t>RED SUMINISTRO PVCP DE 2" (INC. ACCESORIOS)</t>
  </si>
  <si>
    <t>RED SUMINISTRO CPVC DE 1/2" (INC. ACCESORIOS)</t>
  </si>
  <si>
    <t>RED SUMINISTRO CPVC DE 3/4" (INC. ACCESORIOS)</t>
  </si>
  <si>
    <t>RED SUMINISTRO GALV. DE 1/2" (INC. ACCESORIOS)</t>
  </si>
  <si>
    <t>RED SUMINISTRO GALV. DE 3/4" (INC. ACCESORIOS)</t>
  </si>
  <si>
    <t>RED SUMINISTRO GALV. DE 1" (INC. ACCESORIOS)</t>
  </si>
  <si>
    <t xml:space="preserve">TUBERIA HG DE 1 1/2" </t>
  </si>
  <si>
    <t xml:space="preserve">TUBERIA HG DE 2" </t>
  </si>
  <si>
    <t xml:space="preserve">TUBERIA HG DE 3" </t>
  </si>
  <si>
    <t xml:space="preserve">TUBERIA HG DE 4" </t>
  </si>
  <si>
    <t>REGISTRO P/D RED WHITE  Ø 1/2" ó EQUIVALENTE</t>
  </si>
  <si>
    <t>REGISTRO P/D RED WHITE  Ø 3/4" ó EQUIVALENTE</t>
  </si>
  <si>
    <t>REGISTRO P/D RED WHITE  Ø 1" ó EQUIVALENTE</t>
  </si>
  <si>
    <t>REGISTRO PASO DIRECTO RED WHITE DE 1 1/4"</t>
  </si>
  <si>
    <t xml:space="preserve">REGISTRO PASO DIRECTO DE 1 1/2"" KITZ O SIMILAR </t>
  </si>
  <si>
    <t xml:space="preserve">REGISTRO RED WHITE DE 1 1/2" O EQUIVALENTE </t>
  </si>
  <si>
    <t>REGISTRO P/D RED WHITE  Ø 2" ó EQUIVALENTE</t>
  </si>
  <si>
    <t xml:space="preserve">REGISTRO PASO DIRECTO DE 2" KITZ O SIMILAR </t>
  </si>
  <si>
    <t xml:space="preserve">REGISTRO PASO DIRECTO DE 3" KITZ O SIMILAR </t>
  </si>
  <si>
    <t>7.4.34</t>
  </si>
  <si>
    <t>CHEQUE P/D RED WHITE  Ø 1/2" ó EQUIVALENTE</t>
  </si>
  <si>
    <t>7.4.35</t>
  </si>
  <si>
    <t>CHEQUE P/D RED WHITE  Ø 3/4" ó EQUIVALENTE</t>
  </si>
  <si>
    <t>7.4.36</t>
  </si>
  <si>
    <t>CHEQUE P/D RED WHITE  Ø 1" ó EQUIVALENTE</t>
  </si>
  <si>
    <t>7.4.37</t>
  </si>
  <si>
    <t>CHEQUE P/D RED WHITE  Ø 1 1/2" ó EQUIVALENTE</t>
  </si>
  <si>
    <t>7.4.38</t>
  </si>
  <si>
    <t>CHEQUE P/D RED WHITE  Ø 2" ó EQUIVALENTE</t>
  </si>
  <si>
    <t>7.4.39</t>
  </si>
  <si>
    <t xml:space="preserve">CHEQUE CORTINA HIERRO 4" </t>
  </si>
  <si>
    <t>7.4.40</t>
  </si>
  <si>
    <t xml:space="preserve">CHEQUE HIDRO DE 2" </t>
  </si>
  <si>
    <t>7.4.41</t>
  </si>
  <si>
    <t xml:space="preserve">CHEQUE HIDRO DE 2" HFVC HELBERT O SIMILAR </t>
  </si>
  <si>
    <t>7.4.42</t>
  </si>
  <si>
    <t xml:space="preserve">CHEQUE HIDRO DE 3" </t>
  </si>
  <si>
    <t>7.4.43</t>
  </si>
  <si>
    <t xml:space="preserve">CHEQUE HIDRO DE 4" </t>
  </si>
  <si>
    <t>7.4.44</t>
  </si>
  <si>
    <t xml:space="preserve">CHEQUE RED WHITE ROSCADO DE 4" </t>
  </si>
  <si>
    <t>7.4.45</t>
  </si>
  <si>
    <t>TUBERIA PVCP 315 PSI DE 1/2"</t>
  </si>
  <si>
    <t>7.4.46</t>
  </si>
  <si>
    <t>TUBERIA PVCP RDE 9 DE 1/2"</t>
  </si>
  <si>
    <t>7.4.47</t>
  </si>
  <si>
    <t>TUBERIA PVCP RDE 11 DE 3/4"</t>
  </si>
  <si>
    <t>7.4.48</t>
  </si>
  <si>
    <t>TUBERIA PVCP RDE 21 DE 3/4".</t>
  </si>
  <si>
    <t>7.4.49</t>
  </si>
  <si>
    <t>TUBERIA PVCP RDE 13.5 DE 1"</t>
  </si>
  <si>
    <t>7.4.50</t>
  </si>
  <si>
    <t xml:space="preserve">TUBERIA PVCP RDE 21 Ø 1" </t>
  </si>
  <si>
    <t>7.4.51</t>
  </si>
  <si>
    <t>TUBERIA PVCP RDE 21 Ø 1 1/4"</t>
  </si>
  <si>
    <t>7.4.52</t>
  </si>
  <si>
    <t>TUBERIA PVCP RDE 21 Ø 1 1/2"</t>
  </si>
  <si>
    <t>7.4.53</t>
  </si>
  <si>
    <t>TUBERIA PVCP RDE 21 Ø 2"</t>
  </si>
  <si>
    <t>7.4.54</t>
  </si>
  <si>
    <t>TUBERIA PVCP RDE-21 Ø 2 1/2"</t>
  </si>
  <si>
    <t>7.4.55</t>
  </si>
  <si>
    <t>TUBERIA PVCP RDE-21Ø 3"</t>
  </si>
  <si>
    <t>7.4.56</t>
  </si>
  <si>
    <t xml:space="preserve">TUBERIA PVC-P DE Ø  4" </t>
  </si>
  <si>
    <t>7.4.57</t>
  </si>
  <si>
    <t>ACCESORIO HG DE 4"</t>
  </si>
  <si>
    <t>7.4.58</t>
  </si>
  <si>
    <t>ACCESORIO HG 3"</t>
  </si>
  <si>
    <t>7.4.59</t>
  </si>
  <si>
    <t>ACCESORIO HG 1 1/2"</t>
  </si>
  <si>
    <t>7.4.60</t>
  </si>
  <si>
    <t xml:space="preserve">ACCESORIO HG DE 1" </t>
  </si>
  <si>
    <t>7.4.61</t>
  </si>
  <si>
    <t xml:space="preserve">ACCESORIO HG DE 2" </t>
  </si>
  <si>
    <t>7.4.62</t>
  </si>
  <si>
    <t xml:space="preserve">TUBERIA HG DE Ø 1" </t>
  </si>
  <si>
    <t>7.5</t>
  </si>
  <si>
    <t>RED AGUA CALIENTE</t>
  </si>
  <si>
    <t>7.5.1</t>
  </si>
  <si>
    <t xml:space="preserve">ACCESORIOS CPVC DE 1/2" </t>
  </si>
  <si>
    <t>7.5.2</t>
  </si>
  <si>
    <t xml:space="preserve">ACCESORIOS CPVC DE 3/4" </t>
  </si>
  <si>
    <t>7.5.3</t>
  </si>
  <si>
    <t>TUBERIA CPVC DE 1/2"</t>
  </si>
  <si>
    <t>7.5.4</t>
  </si>
  <si>
    <t xml:space="preserve">TUBERIA CPVC DE 3/4" </t>
  </si>
  <si>
    <t>7.6</t>
  </si>
  <si>
    <t>7.6.1</t>
  </si>
  <si>
    <t>PUNTO SUMINISTRO GALVANIZADO (INC. ACCESORIOS)</t>
  </si>
  <si>
    <t>7.6.2</t>
  </si>
  <si>
    <t xml:space="preserve">PUNTO HIDRÁULICO AGUA CALIENTE  </t>
  </si>
  <si>
    <t>7.6.3</t>
  </si>
  <si>
    <t>7.6.4</t>
  </si>
  <si>
    <t>REPARACIONES HIDRÁULICAS PVC DE 1/2" - 3/4" Y 1"</t>
  </si>
  <si>
    <t>7.6.5</t>
  </si>
  <si>
    <t xml:space="preserve">REUBICACIÓN PUNTO HIDRÁULICO AGUA CALIENTE </t>
  </si>
  <si>
    <t>7.6.6</t>
  </si>
  <si>
    <t xml:space="preserve">REUBICACIÓN PUNTO HIDRÁULICO AGUA FRIA </t>
  </si>
  <si>
    <t>7.7</t>
  </si>
  <si>
    <t>7.7.1</t>
  </si>
  <si>
    <t>7.7.2</t>
  </si>
  <si>
    <t>7.7.3</t>
  </si>
  <si>
    <t xml:space="preserve">REPARACIONES SANITARIAS EN 2" </t>
  </si>
  <si>
    <t>7.7.4</t>
  </si>
  <si>
    <t xml:space="preserve">REPARACIONES TUBERIA PVC SANITARIA DE 3" </t>
  </si>
  <si>
    <t>7.7.5</t>
  </si>
  <si>
    <t xml:space="preserve">REPARACIONES TUBERIA PVC SANITARIA DE 4" </t>
  </si>
  <si>
    <t>7.7.6</t>
  </si>
  <si>
    <t xml:space="preserve">REUBICACIÓN SALIDA SANITARIA </t>
  </si>
  <si>
    <t>7.8</t>
  </si>
  <si>
    <t>7.8.1</t>
  </si>
  <si>
    <t>7.8.2</t>
  </si>
  <si>
    <t>7.8.3</t>
  </si>
  <si>
    <t>7.8.4</t>
  </si>
  <si>
    <t>7.8.5</t>
  </si>
  <si>
    <t>7.9</t>
  </si>
  <si>
    <t>7.9.1</t>
  </si>
  <si>
    <t xml:space="preserve">ACCESORIO DE COBRE DE 1 1/4" </t>
  </si>
  <si>
    <t>7.9.2</t>
  </si>
  <si>
    <t xml:space="preserve">ACCESORIO DE COBRE DE 1" </t>
  </si>
  <si>
    <t>7.9.3</t>
  </si>
  <si>
    <t xml:space="preserve">ACCESORIO DE COBRE DE 3/4" </t>
  </si>
  <si>
    <t>7.9.4</t>
  </si>
  <si>
    <t>7.9.5</t>
  </si>
  <si>
    <t>7.9.6</t>
  </si>
  <si>
    <t>7.9.7</t>
  </si>
  <si>
    <t>7.9.8</t>
  </si>
  <si>
    <t>7.9.9</t>
  </si>
  <si>
    <t>7.9.10</t>
  </si>
  <si>
    <t>7.9.11</t>
  </si>
  <si>
    <t>7.9.12</t>
  </si>
  <si>
    <t>7.9.13</t>
  </si>
  <si>
    <t>7.9.14</t>
  </si>
  <si>
    <t>7.9.15</t>
  </si>
  <si>
    <t>7.9.16</t>
  </si>
  <si>
    <t xml:space="preserve">ACCESORIOS DE COBRE DE 1/2" </t>
  </si>
  <si>
    <t>7.9.17</t>
  </si>
  <si>
    <t>7.9.18</t>
  </si>
  <si>
    <t xml:space="preserve">ACCESORIOS DE COBRE DE 1" </t>
  </si>
  <si>
    <t>7.9.19</t>
  </si>
  <si>
    <t>7.9.20</t>
  </si>
  <si>
    <t>7.9.21</t>
  </si>
  <si>
    <t>7.9.22</t>
  </si>
  <si>
    <t>7.9.23</t>
  </si>
  <si>
    <t>7.9.24</t>
  </si>
  <si>
    <t>7.9.25</t>
  </si>
  <si>
    <t>7.9.26</t>
  </si>
  <si>
    <t>7.9.27</t>
  </si>
  <si>
    <t>7.9.28</t>
  </si>
  <si>
    <t>7.9.29</t>
  </si>
  <si>
    <t>7.9.30</t>
  </si>
  <si>
    <t>7.9.31</t>
  </si>
  <si>
    <t>7.9.32</t>
  </si>
  <si>
    <t>7.9.33</t>
  </si>
  <si>
    <t>7.9.34</t>
  </si>
  <si>
    <t>7.9.35</t>
  </si>
  <si>
    <t>7.9.36</t>
  </si>
  <si>
    <t>7.9.37</t>
  </si>
  <si>
    <t>7.9.38</t>
  </si>
  <si>
    <t>7.9.39</t>
  </si>
  <si>
    <t>7.9.40</t>
  </si>
  <si>
    <t>7.9.41</t>
  </si>
  <si>
    <t>7.9.42</t>
  </si>
  <si>
    <t>7.9.43</t>
  </si>
  <si>
    <t>TUBERIA HIERRO GALVANIZADO DE 1/2"</t>
  </si>
  <si>
    <t>7.9.44</t>
  </si>
  <si>
    <t>7.9.45</t>
  </si>
  <si>
    <t>7.9.46</t>
  </si>
  <si>
    <t xml:space="preserve">TUBERIA DE COBRE TIPO L DE 1/2" </t>
  </si>
  <si>
    <t>7.9.47</t>
  </si>
  <si>
    <t>TUBERIA DE COBRE TIPO L DE 1/2" (INCLUYE ACCESORIOS)</t>
  </si>
  <si>
    <t>7.9.48</t>
  </si>
  <si>
    <t xml:space="preserve">TUBERIA DE COBRE TIPO L DE 3/4" </t>
  </si>
  <si>
    <t>7.9.49</t>
  </si>
  <si>
    <t>TUBERIA DE COBRE TIPO L DE 3/4" (INCLUYE ACCESORIOS)</t>
  </si>
  <si>
    <t>7.9.50</t>
  </si>
  <si>
    <t xml:space="preserve">TUBERIA DE COBRE TIPO L DE 1" </t>
  </si>
  <si>
    <t>7.9.51</t>
  </si>
  <si>
    <t xml:space="preserve">TUBERIA DE COBRE TIPO L DE 1 1/4" </t>
  </si>
  <si>
    <t>7.9.52</t>
  </si>
  <si>
    <t>7.9.53</t>
  </si>
  <si>
    <t>7.9.54</t>
  </si>
  <si>
    <t>7.9.55</t>
  </si>
  <si>
    <t>7.9.56</t>
  </si>
  <si>
    <t>7.9.57</t>
  </si>
  <si>
    <t>7.9.58</t>
  </si>
  <si>
    <t>7.9.59</t>
  </si>
  <si>
    <t>7.9.60</t>
  </si>
  <si>
    <t>7.9.61</t>
  </si>
  <si>
    <t xml:space="preserve">UNIVERSAL HG DE Ø 1 1/2" </t>
  </si>
  <si>
    <t>7.9.62</t>
  </si>
  <si>
    <t xml:space="preserve">UNIVERSAL HG DE Ø 1" </t>
  </si>
  <si>
    <t>7.9.63</t>
  </si>
  <si>
    <t xml:space="preserve">UNIVERSAL HG DE Ø 2" </t>
  </si>
  <si>
    <t>7.9.64</t>
  </si>
  <si>
    <t xml:space="preserve">UNIVERSAL HG DE Ø 3" </t>
  </si>
  <si>
    <t>7.9.65</t>
  </si>
  <si>
    <t>7.9.66</t>
  </si>
  <si>
    <t>7.9.67</t>
  </si>
  <si>
    <t xml:space="preserve">ENCAÑUELADO DE 1 1/4" </t>
  </si>
  <si>
    <t>7.9.68</t>
  </si>
  <si>
    <t xml:space="preserve">ENCAÑUELADO DE 1" </t>
  </si>
  <si>
    <t>7.9.69</t>
  </si>
  <si>
    <t>ENCAÑUELADO DE 1/2"</t>
  </si>
  <si>
    <t>7.9.70</t>
  </si>
  <si>
    <t xml:space="preserve">ENCAÑUELADO DE 3/4" </t>
  </si>
  <si>
    <t>7.9.71</t>
  </si>
  <si>
    <t xml:space="preserve">PUNTO DE GAS DE 1" </t>
  </si>
  <si>
    <t>7.9.72</t>
  </si>
  <si>
    <t xml:space="preserve">PUNTO DE GAS DE 1/2" </t>
  </si>
  <si>
    <t>7.9.73</t>
  </si>
  <si>
    <t xml:space="preserve">PUNTO DE GAS DE 3/4" </t>
  </si>
  <si>
    <t>7.9.74</t>
  </si>
  <si>
    <t xml:space="preserve">REGISTRO DE BOLA PARA GAS 1/2" </t>
  </si>
  <si>
    <t>7.9.75</t>
  </si>
  <si>
    <t xml:space="preserve">REGISTRO DE BOLA PARA GAS DE 3/4" </t>
  </si>
  <si>
    <t>7.9.76</t>
  </si>
  <si>
    <t xml:space="preserve">REGISTRO DE BOLA PARA GAS DE 1" </t>
  </si>
  <si>
    <t>7.10</t>
  </si>
  <si>
    <t>TUBERIA PVC UNION MECANICA</t>
  </si>
  <si>
    <t>7.10.1</t>
  </si>
  <si>
    <t>ACCESORIO PVC U.M DE 3"</t>
  </si>
  <si>
    <t>7.10.2</t>
  </si>
  <si>
    <t xml:space="preserve">ACCESORIOS PVC U.M DE 4" </t>
  </si>
  <si>
    <t>7.10.3</t>
  </si>
  <si>
    <t xml:space="preserve">TUBERIA PVC U.M DE 2" </t>
  </si>
  <si>
    <t>7.10.4</t>
  </si>
  <si>
    <t xml:space="preserve">TUBERIA PVC U.M DE 3" </t>
  </si>
  <si>
    <t>7.10.5</t>
  </si>
  <si>
    <t xml:space="preserve">TUBERIA PVC U.M DE 4" </t>
  </si>
  <si>
    <t>7.11</t>
  </si>
  <si>
    <t>TANQUE ALMACENAMIENTO EN CONCRETO</t>
  </si>
  <si>
    <t>7.11.1</t>
  </si>
  <si>
    <t>7.11.2</t>
  </si>
  <si>
    <t>7.11.3</t>
  </si>
  <si>
    <t xml:space="preserve">FLOTADOR MECANICO DE 2" </t>
  </si>
  <si>
    <t>7.11.4</t>
  </si>
  <si>
    <t>7.11.5</t>
  </si>
  <si>
    <t>7.12</t>
  </si>
  <si>
    <t>7.12.1</t>
  </si>
  <si>
    <t>7.12.2</t>
  </si>
  <si>
    <t>7.12.3</t>
  </si>
  <si>
    <t>7.12.4</t>
  </si>
  <si>
    <t>7.12.5</t>
  </si>
  <si>
    <t>7.12.6</t>
  </si>
  <si>
    <t>7.12.7</t>
  </si>
  <si>
    <t>7.12.8</t>
  </si>
  <si>
    <t>7.12.9</t>
  </si>
  <si>
    <t>7.12.10</t>
  </si>
  <si>
    <t>INSTALACIÓN ELECTRICA, TELEFÓNICA Y COMUNICACIONES</t>
  </si>
  <si>
    <t xml:space="preserve"> </t>
  </si>
  <si>
    <t>8.1</t>
  </si>
  <si>
    <t>SALIDA + INTERRUPTOR SENCILLO LUMINEX O EQUIVALENTE - PVC</t>
  </si>
  <si>
    <t>SALIDA + INTERRUPTOR DOBLE LUMINEX O EQUIVALENTE - PVC</t>
  </si>
  <si>
    <t>SALIDA + INTERRUPTOR TRIPLE LUMINEX O EQUIVALENTE- PVC</t>
  </si>
  <si>
    <t>SALIDA + BOTON TIMBRE - PVC</t>
  </si>
  <si>
    <t>SALIDA + CAMPANA TIMBRE - PVC</t>
  </si>
  <si>
    <t>SALIDA PARA LAMPARA FLUORESCENTE - PVC</t>
  </si>
  <si>
    <t>SALIDA PARA LAMPARA INCANDESCENTE (INCLUYE ROSETA) - PVC</t>
  </si>
  <si>
    <t>SALIDA + TOMACORRIENTE DOBLE MONOFASICA - PVC</t>
  </si>
  <si>
    <t>SALIDA SONIDO EN 3/4 L=3M</t>
  </si>
  <si>
    <t>SALIDA SONIDO EN 3/4 L=5M</t>
  </si>
  <si>
    <t>SALIDA SONIDO EN 3/4 L=5M CON CABLE POLARIZADO 2X14</t>
  </si>
  <si>
    <t>SALIDA SONIDO EN 3/4 L=8M</t>
  </si>
  <si>
    <t>SALIDA SONIDO EN 3/4 L=15M</t>
  </si>
  <si>
    <t>SALIDA + TOMA BIFASICA 20 A 250V (GFCI) - PVC</t>
  </si>
  <si>
    <t>SALIDA + TRIFASICA NEMA 14-30R 208 V (3fases + tierra) - PVC</t>
  </si>
  <si>
    <t>SALIDA PARA LAMPARA INCANDESCENTE (INCLUYE ROSETA) - EMT</t>
  </si>
  <si>
    <t>SALIDA PARA LAMPARA FLUORESCENTE - EMT</t>
  </si>
  <si>
    <t>SALIDA + INTERRUPTOR SENCILLO CONMUTABLE - PVC</t>
  </si>
  <si>
    <t>SALIDA PARA TEMPORIZADOR - PVC</t>
  </si>
  <si>
    <t>8.2</t>
  </si>
  <si>
    <t>CABLEADO 1#12</t>
  </si>
  <si>
    <t>CABLEADO 1#10</t>
  </si>
  <si>
    <t>CABLEADO 2#12</t>
  </si>
  <si>
    <t>CABLEADO 2#10</t>
  </si>
  <si>
    <t>CABLEADO 2#8</t>
  </si>
  <si>
    <t>CABLEADO 3#10</t>
  </si>
  <si>
    <t>CABLEADO 3#8</t>
  </si>
  <si>
    <t>CABLEADO 2#8 + 1#10</t>
  </si>
  <si>
    <t>CABLEADO 4#10</t>
  </si>
  <si>
    <t>CABLEADO 5#10</t>
  </si>
  <si>
    <t>CABLEADO 4#8</t>
  </si>
  <si>
    <t>CABLEADO 2#6 + 1#10</t>
  </si>
  <si>
    <t>CABLEADO 3#8 + 1#10</t>
  </si>
  <si>
    <t>CABLEADO  1#8 + 1#10 + 1#12T</t>
  </si>
  <si>
    <t>CABLEADO 3#8 + 2#10</t>
  </si>
  <si>
    <t>CABLEADO 2#6 + 1#6</t>
  </si>
  <si>
    <t>CABLEADO 2#8 + 1#10 + 1#12T</t>
  </si>
  <si>
    <t>CABLEADO 3#6 + 1#10</t>
  </si>
  <si>
    <t>CABLEADO 1#6 + 1#8 + 1#10T</t>
  </si>
  <si>
    <t>CABLEADO 3#8 + 1#6 + 2#10</t>
  </si>
  <si>
    <t>CABLEADO 3#8 + 1#10 + 1#12T</t>
  </si>
  <si>
    <t>CABLEADO 2#6 + 1#8 + 1#10T</t>
  </si>
  <si>
    <t>CABLEADO 3#6 + 1#8 + 1#10T</t>
  </si>
  <si>
    <t>CABLEADO 3#6 + 1#8 + 2#10T</t>
  </si>
  <si>
    <t>CABLEADO 1#4 + 1#6 + 1#8T</t>
  </si>
  <si>
    <t>CABLEADO 3#8 + 1#4 + 1#8</t>
  </si>
  <si>
    <t>CABLEADO 2#4 + 1#6 + 1#8T</t>
  </si>
  <si>
    <t>CABLEADO 3#4 + 1#6 + 1#8T</t>
  </si>
  <si>
    <t>CABLEADO 3#6 + 1#4 + 2#6T</t>
  </si>
  <si>
    <t>CABLEADO 3#4 + 1#6 + 1#6T</t>
  </si>
  <si>
    <t>CABLEADO 3#2 + 1#8</t>
  </si>
  <si>
    <t>CABLEADO 3#4 + 1#2 + 2#6T</t>
  </si>
  <si>
    <t>CABLEADO 3#2 + 1#4 + 1#8</t>
  </si>
  <si>
    <t>CABLEADO 3#2 + 1#4 + 1#6T</t>
  </si>
  <si>
    <t>CABLEADO 3#4 + 1#1/0 + 1#4T</t>
  </si>
  <si>
    <t>CABLEADO 3#2 + 1#2/0 + 1#2</t>
  </si>
  <si>
    <t>CABLEADO 3#2 + 1#1/0 + 2#6T</t>
  </si>
  <si>
    <t>CABLEADO 3#1/0 + 1#2 + 1#6</t>
  </si>
  <si>
    <t>CABLEADO 3#1/0 + 1#2 + 1#4T</t>
  </si>
  <si>
    <t>8.3.53</t>
  </si>
  <si>
    <t>CABLEADO 3#2/0 + 1#1/0 + 1#6</t>
  </si>
  <si>
    <t>8.4</t>
  </si>
  <si>
    <t>TABLERO DE AUTOMÁTICOS DE 12 CIRCUITOS TIPO PESADO CON PUERTA Y CERRADURA DE CIERRE, CERRADURA Y ESPACIO TOTALIZADOR INDUSTRIAL NTQ-412T Y BARRAJE DE TIERRA AISLADA.</t>
  </si>
  <si>
    <t>TABLERO DE AUTOMÁTICOS DE 18 CIRCUITOS TIPO PESADO CON PUERTA Y CERRADURA DE CIERRE, CERRADURA Y ESPACIO TOTALIZADOR INDUSTRIAL NTQ-412T Y BARRAJE DE TIERRA AISLADA.</t>
  </si>
  <si>
    <t>TABLERO DE AUTOMÁTICOS DE 24 CIRCUITOS TIPO PESADO CON PUERTA Y CERRADURA DE CIERRE, CERRADURA Y ESPACIO TOTALIZADOR INDUSTRIAL NTQ-412T Y BARRAJE DE TIERRA AISLADA.</t>
  </si>
  <si>
    <t>TABLERO DE AUTOMÁTICOS DE 30 CIRCUITOS TIPO PESADO CON PUERTA Y CERRADURA DE CIERRE, CERRADURA Y ESPACIO TOTALIZADOR INDUSTRIAL NTQ-412T Y BARRAJE DE TIERRA AISLADA.</t>
  </si>
  <si>
    <t>TABLERO DE AUTOMÁTICOS DE 36 CIRCUITOS TIPO PESADO CON PUERTA Y CERRADURA DE CIERRE, CERRADURA Y ESPACIO TOTALIZADOR INDUSTRIAL NTQ-412T Y BARRAJE DE TIERRA AISLADA.</t>
  </si>
  <si>
    <t>TABLERO DE AUTOMÁTICOS DE 42 CIRCUITOS TIPO PESADO CON PUERTA Y CERRADURA DE CIERRE, CERRADURA Y ESPACIO TOTALIZADOR INDUSTRIAL NTQ-412T Y BARRAJE DE TIERRA AISLADA.</t>
  </si>
  <si>
    <t>INTERRUPTOR AUTOMATICO ENCHUFABLE 1 POLO 15/60 A</t>
  </si>
  <si>
    <t>INTERRUPTOR AUTOMATICO ENCHUFABLE 2 POLO 15/30 A</t>
  </si>
  <si>
    <t>INTERRUPTOR AUTOMATICO ENCHUFABLE 2 POLO 40/60 A</t>
  </si>
  <si>
    <t>INTERRUPTOR AUTOMATICO ENCHUFABLE 2 POLO 70/100 A</t>
  </si>
  <si>
    <t>INTERRUPTOR AUTOMATICO ENCHUFABLE 3 POLO 15/60 A</t>
  </si>
  <si>
    <t>INTERRUPTOR AUTOMATICO ENCHUFABLE 3 POLO 70/100 A</t>
  </si>
  <si>
    <t>BREAKER INDUSTRIAL 3 X 15/60 A</t>
  </si>
  <si>
    <t>BREAKER INDUSTRIAL 3 X 75/100 A</t>
  </si>
  <si>
    <t>BREAKER INDUSTRIAL 3 X 125/225 A</t>
  </si>
  <si>
    <t>BREAKER INDUSTRIAL 3 X 250/400 A</t>
  </si>
  <si>
    <t>BREAKER INDUSTRIAL 3 X 500/600 A</t>
  </si>
  <si>
    <t>BREAKER INDUSTRIAL 3 X 700/800 A</t>
  </si>
  <si>
    <t>BREAKER RIEL MONOPOLAR 1 X 6/63 A</t>
  </si>
  <si>
    <t>BREAKER RIEL BIPOLAR 2 X 20/50 A</t>
  </si>
  <si>
    <t>BREAKER RIEL TRIPOLAR 1 X 40/63 A</t>
  </si>
  <si>
    <t>8.5</t>
  </si>
  <si>
    <t>SALIDA TEL 1/2" PVC Y CABLE</t>
  </si>
  <si>
    <t>SALIDA PARA ANTENA DE TV EN TUBERÍA DE Ø 1/2" PVC (L=12M)</t>
  </si>
  <si>
    <t>MASTIL CON CAPACETE FI=1-1/4" X 3 MTS.</t>
  </si>
  <si>
    <t>8.5.8</t>
  </si>
  <si>
    <t>MASTIL CON CAPACETE FI=1" X 6 MTS.</t>
  </si>
  <si>
    <t>8.5.9</t>
  </si>
  <si>
    <t>CAJA Y AMPLIFICADOR  PARA ANTENA DE TV</t>
  </si>
  <si>
    <t>8.6</t>
  </si>
  <si>
    <t>8.6.1</t>
  </si>
  <si>
    <t>8.6.2</t>
  </si>
  <si>
    <t>PATCH CORD CATEGORIA 6 X 1 m CERTIFICADO</t>
  </si>
  <si>
    <t>8.6.3</t>
  </si>
  <si>
    <t>PATCH CORD CATEGORIA 6 X 3 m CERTIFICADO</t>
  </si>
  <si>
    <t>8.6.4</t>
  </si>
  <si>
    <t>SALIDA DE VOZ O DATOS EN CANALETA</t>
  </si>
  <si>
    <t>8.6.5</t>
  </si>
  <si>
    <t>SALIDA DE VOZ Y DATOS EN CANALETA</t>
  </si>
  <si>
    <t>8.6.6</t>
  </si>
  <si>
    <t>8.6.7</t>
  </si>
  <si>
    <t>8.6.8</t>
  </si>
  <si>
    <t>8.6.9</t>
  </si>
  <si>
    <t>SALIDA PARA TOMACORRIENTE DOBLE MONOFASICA EN CANALETA</t>
  </si>
  <si>
    <t>8.6.10</t>
  </si>
  <si>
    <t>TOMACORRIENTE DOBLE  POLO A TIERRA REGULADA COLOR NARANJA EN CANALETA</t>
  </si>
  <si>
    <t>8.6.11</t>
  </si>
  <si>
    <t>TOMACORRIENTE DOBLE POLO A TIERRA REGULADA</t>
  </si>
  <si>
    <t>8.6.12</t>
  </si>
  <si>
    <t>8.6.13</t>
  </si>
  <si>
    <t>8.6.14</t>
  </si>
  <si>
    <t>8.6.15</t>
  </si>
  <si>
    <t>8.6.16</t>
  </si>
  <si>
    <t>8.6.17</t>
  </si>
  <si>
    <t>8.6.18</t>
  </si>
  <si>
    <t>8.7</t>
  </si>
  <si>
    <t>PUESTA A TIERRA Y PROTECCIÓN CONTRA DESCARGAS ATMOSFÉRICAS</t>
  </si>
  <si>
    <t>ELECTRODO DE PUESTA A TIERRA EN CU DE 5/8"X 8' + CONECTOR</t>
  </si>
  <si>
    <t>SUMINISTRO  DE UN KIT DE MONTAJE PARA PUNTA CAPTADORA COMPUESTO DE LOS SIGUIENTES ELEMENTOS: BASE EN BRONCE CON TORNILLOS DE FIJACIÓN A LA SUPERFICIE DE CONCRETO. PUNTA CAPTADORA FRANKLIN DE 0.6 M. DE ALTURA. EN ACERO INOXIDABLE DE Ø 3/8 “ TIPO 1 “. ABRAZADERA PARA FIJACIÓN DE CABLE</t>
  </si>
  <si>
    <t>SUMINISTRO  DE UN KIT DE MONTAJE PARA PUNTA CAPTADORA COMPUESTO DE LOS SIGUIENTES ELEMENTOS: BASE EN BRONCE CON TORNILLOS DE FIJACIÓN A LA SUPERFICIE DE CONCRETO. PUNTA CAPTADORA FRANKLIN DE 0.80 M. DE ALTURA. EN ACERO INOXIDABLE DE Ø 3/8 “ TIPO 1 “. ABRA</t>
  </si>
  <si>
    <t>SUMINISTRO  DE UN KIT DE MONTAJE PARA PUNTA CAPTADORA COMPUESTO DE LOS SIGUIENTES ELEMENTOS: BASE EN BRONCE CON TORNILLOS DE FIJACIÓN A LA SUPERFICIE DE CONCRETO. PUNTA CAPTADORA FRANKLIN DE 1.00 M. DE ALTURA. EN ACERO INOXIDABLE DE Ø 3/8 “ TIPO 1 “. ABRA</t>
  </si>
  <si>
    <t>BAJANTE PARARRAYOS EN 3/4" X 3m GALVANIZADO Y CABLE #2 AWG  DESNUDO</t>
  </si>
  <si>
    <t>TENDIDO DE CONDUCTOR DE COBRE DESNUDO # 2 AWG, DESDE LA CUBIERTA HASTA EL TERRENO POR LAS BAJANTES.</t>
  </si>
  <si>
    <t>TENDIDO DE TUBERÍA Ø 1” GALVANIZADO IMC EMBEBIDO EN LAS COLUMNAS DE CONCRETO, DESDE LA CUBIERTA HASTA EL TERRENO.</t>
  </si>
  <si>
    <t>ABRAZADERAS DE BRONCE PARA SOPORTAR EL CABLE AL MURO DE CONCRETO APROBADAS PARA INTEMPERIE.</t>
  </si>
  <si>
    <t>GRAPA DERIVACIÓN EN T DE BRONCE PARA SOPORTAR EL CABLE AL MURO DE CONCRETO APROBADAS PARA INTEMPERIE.</t>
  </si>
  <si>
    <t>GRAPA CUADRADA DE BRONCE PARA SOPORTAR EL CABLE AL MURO DE CONCRETO APROBADAS PARA INTEMPERIE.</t>
  </si>
  <si>
    <t>CONEXIÓN EXOTÉRMICA VARILLA-CABLE CALIBRE #2 AWG. INCLUYE SUMINISTRO DE MOLDE FUNDENTE Y DEMÁS ACCESORIOS.</t>
  </si>
  <si>
    <t>8.7.16</t>
  </si>
  <si>
    <t>8.7.17</t>
  </si>
  <si>
    <t>MALLA A TIERRA PARA PARARRAYOS  COMPUESTA POR TRES (3) VARILLAS DE PUESTA A TIERRA DE COBRE DE 5/8X2.44 MTS, UNIDAS ENTRE SI CON CABLE NO. 2 DE CU DESNUDO. LA UNIÓN ENTRE VARILLA Y CABLE SERA CON SOLDADURA EXOTERMICA CAD WELD O SIMILAR</t>
  </si>
  <si>
    <t>8.8</t>
  </si>
  <si>
    <t>CANALIZACION ELECTRICA</t>
  </si>
  <si>
    <t>8.9</t>
  </si>
  <si>
    <t>8.9.3</t>
  </si>
  <si>
    <t>8.9.4</t>
  </si>
  <si>
    <t xml:space="preserve">SUMINISTRO, AHOYADO Y PLOMADA DE POSTE DE CONCRETO PRETENSADO DE 8 MTS- 510 KG </t>
  </si>
  <si>
    <t xml:space="preserve">SUMINISTRO, AHOYADO Y PLOMADA DE POSTE DE CONCRETO PRETENSADO DE 8 MTS- 750 KG </t>
  </si>
  <si>
    <t xml:space="preserve">SUMINISTRO, AHOYADO Y PLOMADA DE POSTE DE CONCRETO PRETENSADO DE 8 MTS-1050 KG </t>
  </si>
  <si>
    <t xml:space="preserve">SUMINISTRO, AHOYADO Y PLOMADA DE POSTE DE CONCRETO PRETENSADO DE 10 MTS- 510 KG </t>
  </si>
  <si>
    <t xml:space="preserve">SUMINISTRO, AHOYADO Y PLOMADA DE POSTE DE CONCRETO PRETENSADO DE 10 MTS- 750 KG </t>
  </si>
  <si>
    <t>8.10.6</t>
  </si>
  <si>
    <t xml:space="preserve">SUMINISTRO, AHOYADO Y PLOMADA DE POSTE DE CONCRETO PRETENSADO DE 10 MTS-1050 KG </t>
  </si>
  <si>
    <t>8.10.7</t>
  </si>
  <si>
    <t xml:space="preserve">SUMINISTRO, AHOYADO Y PLOMADA DE POSTE DE CONCRETO PRETENSADO DE 12 MTS- 510 KG </t>
  </si>
  <si>
    <t>8.10.8</t>
  </si>
  <si>
    <t xml:space="preserve">SUMINISTRO, AHOYADO Y PLOMADA DE POSTE DE CONCRETO PRETENSADO DE 12 MTS- 750 KG </t>
  </si>
  <si>
    <t>8.10.9</t>
  </si>
  <si>
    <t xml:space="preserve">SUMINISTRO, AHOYADO Y PLOMADA DE POSTE DE CONCRETO PRETENSADO DE 12 MTS-1050 KG </t>
  </si>
  <si>
    <t>8.11</t>
  </si>
  <si>
    <t>TRANSFORMADORES</t>
  </si>
  <si>
    <t>8.11.5</t>
  </si>
  <si>
    <t>8.11.6</t>
  </si>
  <si>
    <t>8.12</t>
  </si>
  <si>
    <t>8.13</t>
  </si>
  <si>
    <t>ARMARIOS Y EQUIPOS DE MEDIDA</t>
  </si>
  <si>
    <t>8.14</t>
  </si>
  <si>
    <t>APARATOS ELÉCTRICOS
(INCLUYE SUM E INSTALACIÓN)</t>
  </si>
  <si>
    <t>8.14.1</t>
  </si>
  <si>
    <t>8.14.2</t>
  </si>
  <si>
    <t>BOTON TIMBRE 800 PARA PISOS805</t>
  </si>
  <si>
    <t>8.14.3</t>
  </si>
  <si>
    <t>8.14.4</t>
  </si>
  <si>
    <t>TIMBRE CAMPANA + TAPA  MAX.</t>
  </si>
  <si>
    <t>8.14.5</t>
  </si>
  <si>
    <t>8.14.6</t>
  </si>
  <si>
    <t>8.14.7</t>
  </si>
  <si>
    <t>8.14.8</t>
  </si>
  <si>
    <t>8.14.9</t>
  </si>
  <si>
    <t>8.14.10</t>
  </si>
  <si>
    <t>INTERRUPTOR DOBLE 200211</t>
  </si>
  <si>
    <t>8.14.11</t>
  </si>
  <si>
    <t>INTERRUPTOR DOBLE 600 AVE611</t>
  </si>
  <si>
    <t>8.14.12</t>
  </si>
  <si>
    <t>INTERRUPTOR DOBLE ABITARE LUZ911 LP</t>
  </si>
  <si>
    <t>8.14.13</t>
  </si>
  <si>
    <t>INTERRUPTOR TRIPLE 600 AVE613</t>
  </si>
  <si>
    <t>8.14.14</t>
  </si>
  <si>
    <t>INTERRUPTOR TRIPLE FOSF AVE9913</t>
  </si>
  <si>
    <t>8.14.15</t>
  </si>
  <si>
    <t>INTERRUPTOR TRIPLE MARFIL LUZ913 LP</t>
  </si>
  <si>
    <t>8.14.16</t>
  </si>
  <si>
    <t>INTERRUPTOR SENC 600  AVE601</t>
  </si>
  <si>
    <t>8.14.17</t>
  </si>
  <si>
    <t>INTERRUPTOR SENC Clas.C      L/NEX   LX-010C</t>
  </si>
  <si>
    <t>8.14.18</t>
  </si>
  <si>
    <t>INTERRUPTOR SENC CON LUZ1001-LP</t>
  </si>
  <si>
    <t>8.14.19</t>
  </si>
  <si>
    <t>TOMA DOBLE AMERICANA 600 POLO666 -N</t>
  </si>
  <si>
    <t>8.14.20</t>
  </si>
  <si>
    <t>TOMA DOBLE AMERICANA ABITARE9966-N</t>
  </si>
  <si>
    <t>8.14.21</t>
  </si>
  <si>
    <t>TOMA DOBLE AMERICANA FOSF AVE9966</t>
  </si>
  <si>
    <t>PAÑETES</t>
  </si>
  <si>
    <t>9.1</t>
  </si>
  <si>
    <t>9.1.1</t>
  </si>
  <si>
    <t>FILOS Y DILATACIONES</t>
  </si>
  <si>
    <t>9.1.10</t>
  </si>
  <si>
    <t>RESANES GENERALES</t>
  </si>
  <si>
    <t>9.2</t>
  </si>
  <si>
    <t>10.1</t>
  </si>
  <si>
    <t>10.2</t>
  </si>
  <si>
    <t>10.2.1</t>
  </si>
  <si>
    <t>ADOQUIN NATURAL 15 X 15 MOORE O EQUIVALENTE</t>
  </si>
  <si>
    <t>10.2.2</t>
  </si>
  <si>
    <t>10.2.3</t>
  </si>
  <si>
    <t>10.2.4</t>
  </si>
  <si>
    <t>ADOQUIN ECOLÓGICO</t>
  </si>
  <si>
    <t>10.2.5</t>
  </si>
  <si>
    <t>ADOQUIN DE CONCRETO TR. LIVIANO 20x10x6cm (Suministro e Instalación. Incluye Base 4cm Arena Nivelación y Arena de Sello).</t>
  </si>
  <si>
    <t>10.2.6</t>
  </si>
  <si>
    <t>ADOQUIN DE CONCRETO TR. PESADO 20x10x8cm (Suministro e Instalación. Incluye Base 4cm Arena Nivelación y Arena de Sello).</t>
  </si>
  <si>
    <t>10.2.7</t>
  </si>
  <si>
    <t>ADOQUIN GRES 10x20x5.5 MOORE Ó SIMILAR</t>
  </si>
  <si>
    <t>10.2.8</t>
  </si>
  <si>
    <t>ADOQUIN LADRILLO MACIZO STA/FE Ó SIMILAR</t>
  </si>
  <si>
    <t>10.2.9</t>
  </si>
  <si>
    <t>10.2.10</t>
  </si>
  <si>
    <t>10.2.11</t>
  </si>
  <si>
    <t>10.2.12</t>
  </si>
  <si>
    <t>10.2.13</t>
  </si>
  <si>
    <t>10.2.14</t>
  </si>
  <si>
    <t>10.2.15</t>
  </si>
  <si>
    <t>LISTON M.H. AMARILLO</t>
  </si>
  <si>
    <t>10.2.16</t>
  </si>
  <si>
    <t>LISTON M.H. GUAYACAN</t>
  </si>
  <si>
    <t>10.2.17</t>
  </si>
  <si>
    <t>LOSETA PREFABRICADA CONCRETO TIPO A30 - 60 x 40 x 6 cm (Incluye Suministro e Instalación. Incluye Base 4cm Mortero 1:5, Hecho en Obra)</t>
  </si>
  <si>
    <t>10.2.18</t>
  </si>
  <si>
    <t>LOSETA PREFABRICADA CONCRETO TIPO A50 - 40 x 40 x 6 cm (Incluye Suministro e Instalación. Incluye Base 4cm Mortero 1:5, Hecho en Obra)</t>
  </si>
  <si>
    <t>10.2.19</t>
  </si>
  <si>
    <t>PARKET GUAYACAN</t>
  </si>
  <si>
    <t>10.2.20</t>
  </si>
  <si>
    <t>PISOPACK VINILO COMERCIAL 2 mm</t>
  </si>
  <si>
    <t>10.2.21</t>
  </si>
  <si>
    <t>PISOPACK RESIDENCIAL 1.6 mm</t>
  </si>
  <si>
    <t>10.2.22</t>
  </si>
  <si>
    <t>PISOPACK TRAFICO PESADO 3 mm</t>
  </si>
  <si>
    <t>10.2.23</t>
  </si>
  <si>
    <t>10.2.24</t>
  </si>
  <si>
    <t>PULIDA Y LACADA PISOS MADERA</t>
  </si>
  <si>
    <t>10.2.25</t>
  </si>
  <si>
    <t>TABLETA NATURAL 20 X 10 MOORE O EQUIVALENTE</t>
  </si>
  <si>
    <t>10.2.26</t>
  </si>
  <si>
    <t>10.2.27</t>
  </si>
  <si>
    <t>10.2.28</t>
  </si>
  <si>
    <t>TABLON 1/2-26 NATURAL MOORE O EQUIVALENTE</t>
  </si>
  <si>
    <t>10.2.29</t>
  </si>
  <si>
    <t>TABLON NATURAL 1/4-26-8 MOORE O EQUIVALENTE</t>
  </si>
  <si>
    <t>10.2.30</t>
  </si>
  <si>
    <t>10.2.31</t>
  </si>
  <si>
    <t>10.2.32</t>
  </si>
  <si>
    <t>10.2.33</t>
  </si>
  <si>
    <t>10.2.34</t>
  </si>
  <si>
    <t>10.2.35</t>
  </si>
  <si>
    <t>10,2,36</t>
  </si>
  <si>
    <t xml:space="preserve">SUMINISTRO E INSTALACION DE CINTA ANTIDESLIZANTE  PISOS ANCHO 5 CMS  INCLUYE MATERIALES Y MANO DE OAABRA </t>
  </si>
  <si>
    <t>10.3</t>
  </si>
  <si>
    <t>10.3.1</t>
  </si>
  <si>
    <t xml:space="preserve">GUARDAESCOBA GRANO MARMOL PRENSADO </t>
  </si>
  <si>
    <t>10.3.2</t>
  </si>
  <si>
    <t>10.3.3</t>
  </si>
  <si>
    <t>10.3.4</t>
  </si>
  <si>
    <t>GUARDAESCOBA EN CEMENTO MORTERO 1:4</t>
  </si>
  <si>
    <t>10.3.5</t>
  </si>
  <si>
    <t>10.3.6</t>
  </si>
  <si>
    <t>10.3.7</t>
  </si>
  <si>
    <t>GUARDAESCOBA EN PISOPACK</t>
  </si>
  <si>
    <t>10.3.8</t>
  </si>
  <si>
    <t>10.3.9</t>
  </si>
  <si>
    <t>GUARDAESCOBA VIROLA 6 CM</t>
  </si>
  <si>
    <t>10.3.10</t>
  </si>
  <si>
    <t>GUARDAESCOBA VIROLA 8 CM</t>
  </si>
  <si>
    <t>10.3.11</t>
  </si>
  <si>
    <t>10.3.12</t>
  </si>
  <si>
    <t>MEDIACAÑA EN GRANITO H = 0.10 m</t>
  </si>
  <si>
    <t>10.3.13</t>
  </si>
  <si>
    <t>10.3.14</t>
  </si>
  <si>
    <t>MEDIA CAÑA EN GRAVILLA LAVADA</t>
  </si>
  <si>
    <t>10.4</t>
  </si>
  <si>
    <t>10.4.1</t>
  </si>
  <si>
    <t>AFINADO ENDURECIDO P´PASOS ESCALERA MORTERO 1:3</t>
  </si>
  <si>
    <t>10.4.2</t>
  </si>
  <si>
    <t>CONCRETO BASE GRADAS DE 0.30 - 3000 PSI</t>
  </si>
  <si>
    <t>10.4.6</t>
  </si>
  <si>
    <t>GRADAS LADRILLO DE 0.30. MORTERO 1:5</t>
  </si>
  <si>
    <t>10.5</t>
  </si>
  <si>
    <t>CENEFAS, DILATACIONES Y PIRLANES</t>
  </si>
  <si>
    <t>10.5.4</t>
  </si>
  <si>
    <t>PIRLAN DE ALUMINIO</t>
  </si>
  <si>
    <t>11.1</t>
  </si>
  <si>
    <t>11.1.3</t>
  </si>
  <si>
    <t xml:space="preserve">SUMINISTRO E INSTALACION DE MANTO ASFALTICO 2.8 A 3.00 mm </t>
  </si>
  <si>
    <t>11.2</t>
  </si>
  <si>
    <t>11.2.1</t>
  </si>
  <si>
    <t>11.2.2</t>
  </si>
  <si>
    <t>11.2.3</t>
  </si>
  <si>
    <t>11.2.5</t>
  </si>
  <si>
    <t>11.2.6</t>
  </si>
  <si>
    <t>11.2.7</t>
  </si>
  <si>
    <t>11.2.8</t>
  </si>
  <si>
    <t>11.2.9</t>
  </si>
  <si>
    <t>11.2.10</t>
  </si>
  <si>
    <t>11.2.11</t>
  </si>
  <si>
    <t>11.2.12</t>
  </si>
  <si>
    <t>11.2.13</t>
  </si>
  <si>
    <t>11.2.14</t>
  </si>
  <si>
    <t>11.2.15</t>
  </si>
  <si>
    <t>11.2.16</t>
  </si>
  <si>
    <t>11.2.17</t>
  </si>
  <si>
    <t>11.2.18</t>
  </si>
  <si>
    <t>11.2.19</t>
  </si>
  <si>
    <t>11.2.20</t>
  </si>
  <si>
    <t>11.2.21</t>
  </si>
  <si>
    <t>ENTRAMADO TEJA DE BARRO</t>
  </si>
  <si>
    <t>ENTRAMADO TEJA ONDULADA</t>
  </si>
  <si>
    <t>DESMONTE CANALETA 43/90</t>
  </si>
  <si>
    <t>SUMINISTRO E INSTALACION DE CUBIERTA STEEL SSS SENCILLA EN ACERO ALUMINIZADO C. 26</t>
  </si>
  <si>
    <t>DESMONTE TEJA ACRILICA</t>
  </si>
  <si>
    <t xml:space="preserve">DESMONTE TEJA ONDULADA A.C. </t>
  </si>
  <si>
    <t>REUBICACION TEJA DE BARRO</t>
  </si>
  <si>
    <t>REPOSICION TEJA DE BARRO</t>
  </si>
  <si>
    <t>DESMONTE CERCHAS Y CORREAS</t>
  </si>
  <si>
    <t>RETIRO Y DISPOSICION FINAL DE MATERIAL TOXICO (ASBESTO CEMENTO)</t>
  </si>
  <si>
    <t>TEJA CINDU CLIMATIZADA. ANCHO 0.79</t>
  </si>
  <si>
    <t>TEJA DE BARRO TIPO MOORE</t>
  </si>
  <si>
    <t>TEJA ACRÍLICA CRISTACRY Ó EQUIVALENTE INCLUYE ESTRUCTURA METALICA - ANTICORROSIVO Y ESMALTE</t>
  </si>
  <si>
    <t>TEJA TRANSPARENTE TIPO AJOVER No 4</t>
  </si>
  <si>
    <t>TEJA TRANSPARENTE TIPO AJOVER No 6</t>
  </si>
  <si>
    <t>TEJA TRANSPARENTE TIPO AJOVER No 8</t>
  </si>
  <si>
    <t>SUMINISTRO E INSTALACION DE CUBIERTA ALVEOLAR DE 8 MM TRANSPARENTE (INC. ESTRUCTURA METALICA DE CUBIERTA, PARALES, ELEMENTOS DE FIJACIÓN Y DEMÁS ACCESORIOS NECESARIOS PARA SU CORRECTO FUNCIONAMIENTO)</t>
  </si>
  <si>
    <t>11.3</t>
  </si>
  <si>
    <t>ACCESORIOS Y OTROS</t>
  </si>
  <si>
    <t>11.3.1</t>
  </si>
  <si>
    <t>BAJANTE LAMINA GALVANIZADA 12 x 6 - CAL. 20</t>
  </si>
  <si>
    <t>11.3.2</t>
  </si>
  <si>
    <t>BAJANTE PVC DE 3" (RAINGO)</t>
  </si>
  <si>
    <t>11.3.3</t>
  </si>
  <si>
    <t>CANAL PVC DE 3" (RAINGO)</t>
  </si>
  <si>
    <t>11.3.4</t>
  </si>
  <si>
    <t>11.3.5</t>
  </si>
  <si>
    <t>11.3.6</t>
  </si>
  <si>
    <t>11.3.7</t>
  </si>
  <si>
    <t xml:space="preserve">FLANCHE LAMINA GALVANIZADA CL. 20  -  DS=20 cm. </t>
  </si>
  <si>
    <t>11.3.8</t>
  </si>
  <si>
    <t xml:space="preserve">FLANCHE LAMINA GALVANIZADA CL. 20  -  DS=30 cm. </t>
  </si>
  <si>
    <t>11.3.9</t>
  </si>
  <si>
    <t>TRAGANTES Ø 4"</t>
  </si>
  <si>
    <t>11.3.10</t>
  </si>
  <si>
    <t>TRAGANTES Ø 6"</t>
  </si>
  <si>
    <t>11.3.11</t>
  </si>
  <si>
    <t xml:space="preserve">FLANCHE LAMINA GALVANIZADA CL. 20  -  DS=50 cm. </t>
  </si>
  <si>
    <t>11.3.12</t>
  </si>
  <si>
    <t xml:space="preserve">FLANCHE LAMINA GALVANIZADA CL. 20  -  DS=80 cm. </t>
  </si>
  <si>
    <t>11.3.13</t>
  </si>
  <si>
    <t>11.3.14</t>
  </si>
  <si>
    <t xml:space="preserve">CARPINTERIA DE METÁLICA </t>
  </si>
  <si>
    <t>12.1</t>
  </si>
  <si>
    <t>12.1.1</t>
  </si>
  <si>
    <t>12.1.2</t>
  </si>
  <si>
    <t>VENTANAS SERIE 3831/5020 ALUMINIO</t>
  </si>
  <si>
    <t>PUERTA Y MARCO EN ALUMINIO ANODIZADO SERIE 3831/5020 - COLOR MATE NATURAL + VIDRIO CRISTAL TEMPLADO INCOLORO 5 mm</t>
  </si>
  <si>
    <t>12.2</t>
  </si>
  <si>
    <t>12.2.1</t>
  </si>
  <si>
    <t>CAJAS CONTADORES AGUA</t>
  </si>
  <si>
    <t>12.2.2</t>
  </si>
  <si>
    <t>12.2.3</t>
  </si>
  <si>
    <t>12.2.4</t>
  </si>
  <si>
    <t>12.2.5</t>
  </si>
  <si>
    <t>12.2.6</t>
  </si>
  <si>
    <t>PUERTAS VENTANAS LAMINA (ANTIC - ESMALTE)</t>
  </si>
  <si>
    <t>12.2.7</t>
  </si>
  <si>
    <t>12.2.8</t>
  </si>
  <si>
    <t>12.2.9</t>
  </si>
  <si>
    <t>REJILLAS PISO Ø 30 cm</t>
  </si>
  <si>
    <t>12.2.10</t>
  </si>
  <si>
    <t>VENTANAS LAMINA C.R. CAL 18. (ANTIC - ESMALTE)</t>
  </si>
  <si>
    <t>12.2.11</t>
  </si>
  <si>
    <t>VENTANA EN LÁMINA C.R. CAL. 20 TIPO PERSIANA PARA VENTILACIÓN (ANTIC - ESMALTE)</t>
  </si>
  <si>
    <t>12.2.12</t>
  </si>
  <si>
    <t>12.2.13</t>
  </si>
  <si>
    <t>RECONSTRUCCIÓN DE VENTANAS EN LÁMINA C.R. C18 (ANTIC - ESMALTE)</t>
  </si>
  <si>
    <t>12.2.14</t>
  </si>
  <si>
    <t>13.1</t>
  </si>
  <si>
    <t>13.1.1</t>
  </si>
  <si>
    <t>13.1.2</t>
  </si>
  <si>
    <t>13.1.3</t>
  </si>
  <si>
    <t>13.1.4</t>
  </si>
  <si>
    <t>HOJA PUERTA FORTEC PROVIDENZA -  B =  0.61</t>
  </si>
  <si>
    <t>13.1.5</t>
  </si>
  <si>
    <t>HOJA PUERTA FORTEC PROVIDENZA -  B =  0.81</t>
  </si>
  <si>
    <t>13.1.6</t>
  </si>
  <si>
    <t>HOJA PUERTA FORTEC PROVIDENZA -  B =  1.0</t>
  </si>
  <si>
    <t>13.1.7</t>
  </si>
  <si>
    <t>HOJA PUERTA FLORMORADO  -  B = 060</t>
  </si>
  <si>
    <t>13.1.8</t>
  </si>
  <si>
    <t>HOJA PUERTA FLORMORADO  -  B = 080</t>
  </si>
  <si>
    <t>13.1.9</t>
  </si>
  <si>
    <t>HOJA PUERTA FLORMORADO  -  B = 090</t>
  </si>
  <si>
    <t>13.3</t>
  </si>
  <si>
    <t>OTROS - CARP. MADERA</t>
  </si>
  <si>
    <t>13.3.1</t>
  </si>
  <si>
    <t>ENCHAPES MUROS EN TRIPLEX</t>
  </si>
  <si>
    <t>13.3.2</t>
  </si>
  <si>
    <t>ENCHAPES MUROS FLORMORADO</t>
  </si>
  <si>
    <t>13.3.3</t>
  </si>
  <si>
    <t>PASAMANOS FLORMORADO 15x.02</t>
  </si>
  <si>
    <t>13.3.4</t>
  </si>
  <si>
    <t>PASAMANOS CEDRO CAQUETA 15x.02</t>
  </si>
  <si>
    <t>13.3.5</t>
  </si>
  <si>
    <t xml:space="preserve">CLOSET FLORMORADO </t>
  </si>
  <si>
    <t>ENCHAPES</t>
  </si>
  <si>
    <t>14.1</t>
  </si>
  <si>
    <t>14.1.1</t>
  </si>
  <si>
    <t>ENCHAPE PARED EGEO 20.5 X 20.5(inc win y remate en aluminio)</t>
  </si>
  <si>
    <t>14.1.2</t>
  </si>
  <si>
    <t>ENCHAPE PARED 20 x 20 - ALFA LISO Ó EQUIVALENTE</t>
  </si>
  <si>
    <t>14.1.3</t>
  </si>
  <si>
    <t>ENCHAPE PARED 20 x 25 - ANALFI  ITALIA Ó EQUIVALENTE</t>
  </si>
  <si>
    <t>14.1.4</t>
  </si>
  <si>
    <t>ENCHAPE PARED 25 x 25 - MACEDONIA CORONA Ó EQUIVALENTE</t>
  </si>
  <si>
    <t>14.1.5</t>
  </si>
  <si>
    <t>ENCHAPE PARED 20 x 30 - CLASICA BARCELONA CORONA Ó EQUIVALENTE</t>
  </si>
  <si>
    <t>14.1.6</t>
  </si>
  <si>
    <t>ENCHAPE PARED 25 x 35 - MACEDONIA CORONA Ó EQUIVALENTE</t>
  </si>
  <si>
    <t>14.1.7</t>
  </si>
  <si>
    <t>JUEGO DE INCRUSTACIONES - LINEA ASTRO CORONA Ó EQUIVALENTE</t>
  </si>
  <si>
    <t>14.1.8</t>
  </si>
  <si>
    <t>JUEGO DE INCRUSTACIONES - LINEA TEMPO CORONA Ó EQUIVALENTE</t>
  </si>
  <si>
    <t>14.1.9</t>
  </si>
  <si>
    <t>JUEGO DE INCRUSTACIONES - LINEA ESPACIO CORONA Ó EQUIVALENTE</t>
  </si>
  <si>
    <t>14.2</t>
  </si>
  <si>
    <t>ENCHAPE SOBRE MESONES</t>
  </si>
  <si>
    <t>14.2.1</t>
  </si>
  <si>
    <t xml:space="preserve">ENCHAPE PARED EGEO 20.5 x 20.5 MESONES  </t>
  </si>
  <si>
    <t>14.2.2</t>
  </si>
  <si>
    <t xml:space="preserve">ENCHAPE MESONES B =  60 cm.  -  CERAMICA 20 x 20  </t>
  </si>
  <si>
    <t>14.2.3</t>
  </si>
  <si>
    <t>GRANITO PULIDO MESONES LABORATORIOS -  B =  60 cm.</t>
  </si>
  <si>
    <t>14.2.4</t>
  </si>
  <si>
    <t>GRANITO PULIDO MESONES LAVAMANOS -  B =  40 cm.</t>
  </si>
  <si>
    <t>14.2.5</t>
  </si>
  <si>
    <t>GRANITO PULIDO MESONES LAVAMANOS -  B =  60 cm.</t>
  </si>
  <si>
    <t>14.2.6</t>
  </si>
  <si>
    <t>GRANITO PULIDO MESONES  B = 60 cm INCLUYE SALPICADERO Y FALDÓN</t>
  </si>
  <si>
    <t>14.3</t>
  </si>
  <si>
    <t>VARIOS - ENCHAPES</t>
  </si>
  <si>
    <t>14.3.1</t>
  </si>
  <si>
    <t>ENCHAPES EN PIEDRA BLANCA</t>
  </si>
  <si>
    <t>14.3.2</t>
  </si>
  <si>
    <t>ENCHAPES EN PIEDRA MUÑECA</t>
  </si>
  <si>
    <t>14.3.3</t>
  </si>
  <si>
    <t>PIRLAN DUCHA ACUACER - MACEDONIA CORONA 25 x 35 Ó EQUIVALENTE</t>
  </si>
  <si>
    <t>14.3.4</t>
  </si>
  <si>
    <t>PIRLAN DUCHA ACUACER - MACEDONIA CORONA 20 x 30 Ó EQUIVALENTE</t>
  </si>
  <si>
    <t>14.3.5</t>
  </si>
  <si>
    <t>ENCHAPE EN MARMOL NEGRO CARACOL (PLACAS)</t>
  </si>
  <si>
    <t>14.3.6</t>
  </si>
  <si>
    <t>ENCHAPE EN MARMOL NEGRO SAN GIL 30 x 15 ALFA Ó EQUIVALENTE</t>
  </si>
  <si>
    <t>14.3.7</t>
  </si>
  <si>
    <t>WIN DE ALUMINIO</t>
  </si>
  <si>
    <t>14.3.8</t>
  </si>
  <si>
    <t>SUMINISTRO E INSTALACION DE BLOQUES DE VIDRIO VITROLUX PARALLEL 20 X 20.</t>
  </si>
  <si>
    <t>ILUMINACION</t>
  </si>
  <si>
    <t>15.1</t>
  </si>
  <si>
    <t>SUMINISTRO E INSTALACION DE LUMINARIAS</t>
  </si>
  <si>
    <t>15.4</t>
  </si>
  <si>
    <t>ALUMBRADO ORNAMENTAL P´EXTERIORES</t>
  </si>
  <si>
    <t>16.1</t>
  </si>
  <si>
    <t>16.1.1</t>
  </si>
  <si>
    <t>16.1.2</t>
  </si>
  <si>
    <t>DUCHA CALYPSO MEZCLADOR (SUM E INSTALACION)</t>
  </si>
  <si>
    <t>16.1.3</t>
  </si>
  <si>
    <t>GRIFERIA ANTIVANDALICA PARA LAVAMANOS PICO LARGO TIPO PUSH, CONEXION Ø 3/4" Ó 1/2", 24-AA-142006 DOCOL Ó SIMILAR.</t>
  </si>
  <si>
    <t>16.1.4</t>
  </si>
  <si>
    <t>KIT VÁLVULA DE DESCARGA ANTIVANDÁLICA  ALTA PRESIÓN P´ORINAL, CONEXIÓN Ø 3/4" Ó 1/2", 21-AA-950 DOCOL Ó SIMILAR</t>
  </si>
  <si>
    <t>16.1.5</t>
  </si>
  <si>
    <t>GRIFERIA LAVAMANOS TIPO GRIVAL Ó SIMIL. (SUM E INSTALACION)</t>
  </si>
  <si>
    <t>16.1.6</t>
  </si>
  <si>
    <t>GRIFERIA LAVAMANOS PRISMA 8" (SUM E INSTALACION)</t>
  </si>
  <si>
    <t>16.1.7</t>
  </si>
  <si>
    <t>GRIFERIA LAVAMANOS URANO 8" CR (SUM E INSTALACION)</t>
  </si>
  <si>
    <t>16.1.8</t>
  </si>
  <si>
    <t>GRIFERIA LAVAPLATOS IRIS HALCON (SUM E INSTALACION)</t>
  </si>
  <si>
    <t>16.1.9</t>
  </si>
  <si>
    <t>GRIFERIA LAVAPLATOS FLAMINGO SOBREPONER (SUM E INSTALACION)</t>
  </si>
  <si>
    <t>16.1.10</t>
  </si>
  <si>
    <t>GRIFERIA LAVAPLATOS PRISMA SOBREPONER (SUM E INSTALACION)</t>
  </si>
  <si>
    <t>16.1.11</t>
  </si>
  <si>
    <t>INSTALACION DE FLOTADOR PARA SANITARIOS</t>
  </si>
  <si>
    <t>16.1.12</t>
  </si>
  <si>
    <t>INSTALACION DE GRIFERIA LAVAMANOS</t>
  </si>
  <si>
    <t>16.1.13</t>
  </si>
  <si>
    <t>INSTALACION DE GRIFERIA LAVAPLATOS</t>
  </si>
  <si>
    <t>16.1.14</t>
  </si>
  <si>
    <t>INSTALACION DE GRIFERIA ORINAL</t>
  </si>
  <si>
    <t>16.1.15</t>
  </si>
  <si>
    <t>INSTALACION DE GRIFERIA SANITARIOS</t>
  </si>
  <si>
    <t>16.1.16</t>
  </si>
  <si>
    <t>INSTALACION DE LLAVES INDIVIDUALES</t>
  </si>
  <si>
    <t>16.1.17</t>
  </si>
  <si>
    <t>INSTALACIÓN APARATOS SANITARIOS (SÓLO PARA ATENCIÓN DE EMERGENCIAS CON DESMONTE DEL MISMO APARATO SANITARIO)</t>
  </si>
  <si>
    <t>16.1.18</t>
  </si>
  <si>
    <t>LAVAMANOS BLANCO ACUACER CON GRIFERIA (SUM E INSTALACION)</t>
  </si>
  <si>
    <t>16.1.19</t>
  </si>
  <si>
    <t>LAVAMANOS BLANCO ACUACER  (SUM E INSTALACION)</t>
  </si>
  <si>
    <t>16.1.20</t>
  </si>
  <si>
    <t>LAVAMANOS NOVA 734 + GRIF. 47110 (SUM E INSTALACION)</t>
  </si>
  <si>
    <t>16.1.21</t>
  </si>
  <si>
    <t>LAVAMANOS NOVA 734. (SUM E INSTALACION)</t>
  </si>
  <si>
    <t>16.1.22</t>
  </si>
  <si>
    <t>LAVAMANOS NOVA 738 + GRIF. 47110 (SUM E INSTALACION)</t>
  </si>
  <si>
    <t>16.1.23</t>
  </si>
  <si>
    <t>LAVAMANOS NOVA 738 (SUM E INSTALACION)</t>
  </si>
  <si>
    <t>16.1.24</t>
  </si>
  <si>
    <t>SUMINISTRO E INSTALACIÓN DE LAVAMANOS DE SOBREPONER.</t>
  </si>
  <si>
    <t>16.1.25</t>
  </si>
  <si>
    <t>ORINAL MEDIANO DE COLGAR INSTITUCIONAL COLOR BLANCO P´CONEXIÓN Ø 5/8" REF 21-AA-8860 MANCESA Ó SIMILAR.</t>
  </si>
  <si>
    <t>16.1.26</t>
  </si>
  <si>
    <t>16.1.27</t>
  </si>
  <si>
    <t>ORINAL MEDIANO DE COLGAR INSTITUCIONAL COLOR BLANCO PARA CONEXION Ø 5/8" REF 21-AA-8860 MANCESA Ó SIMILAR + KIT VÁLVULA DE DESCARGA ANTIVANDÁLICA ALTA PRESIÓN PARA ORINAL, CONEXION Ø 3/4" Ó 1/2", 21-AA-950 DOCOL Ó SIMILAR.</t>
  </si>
  <si>
    <t>16.1.28</t>
  </si>
  <si>
    <t>SANITARIO INSTITUCIONAL PARA DISCAPACITADOS COLOR BLANCO PARA CONEXION POSTERIOR DE ALTA PRESION TIPO MANCESA Ó SIMILAR CON GRIFERIA ANTIVANDALICA (SUM E INSTALACION).</t>
  </si>
  <si>
    <t>16.1.29</t>
  </si>
  <si>
    <t>SANITARIO DE TANQUE ACUARIO + ACCESORIOS (SUMINISTRO E INSTALACION).</t>
  </si>
  <si>
    <t>16.1.30</t>
  </si>
  <si>
    <t>SANITARIO ACUACER BLANCO CORONA (SUM E INSTALACION)</t>
  </si>
  <si>
    <t>16.1.31</t>
  </si>
  <si>
    <t xml:space="preserve">SUMINISTRO E INSTALACIÓN SANITARIO DE TANQUE AVANTI </t>
  </si>
  <si>
    <t>16.1.32</t>
  </si>
  <si>
    <t>SANITARIO INFANTIL MANCESA O SIMILAR + GRIFERIA (SUMINISTRO E INSTALACION).</t>
  </si>
  <si>
    <t>16.1.33</t>
  </si>
  <si>
    <t>ORINAL 06102 CON GRIFERIA 70700 (SUM E INSTALACION)</t>
  </si>
  <si>
    <t>16.1.34</t>
  </si>
  <si>
    <t xml:space="preserve">ORINAL MEDIANO DE COLGAR INSTITUCIONAL COLOR BLANCO + KIT VÁLVULA DE DESCARGA ANTIVÁNDÁLICA ALTA PRESIÓN PARA ORINAL </t>
  </si>
  <si>
    <t>16.1.35</t>
  </si>
  <si>
    <t>POCETA ACERO INOX. 35x40 + GRIFERIA (SUM E INSTALACION)</t>
  </si>
  <si>
    <t>16.1.36</t>
  </si>
  <si>
    <t>POCETA ACERO INOX. 35x40 (SUM E INSTALACION)</t>
  </si>
  <si>
    <t>16.1.37</t>
  </si>
  <si>
    <t>SANITARIO CON GRIFERIA ANTIVANDALICA (SUM E INSTALACION)</t>
  </si>
  <si>
    <t>16.1.38</t>
  </si>
  <si>
    <t>SANITARIO INFANTIL MANCESA 2634 (SUM E INSTALACION)</t>
  </si>
  <si>
    <t>16.1.39</t>
  </si>
  <si>
    <t>SANITARIO INSTITUCIONAL FLUXÓMETRO (SUM E INSTALACION)</t>
  </si>
  <si>
    <t>16.1.40</t>
  </si>
  <si>
    <t>SANITARIO MINUSV. FLUXÓMETRO (SUM E INSTALACION)</t>
  </si>
  <si>
    <t>16.1.41</t>
  </si>
  <si>
    <t>SANITARIO NOVA 30351 BLANCO (SUM E INSTALACION)</t>
  </si>
  <si>
    <t>16.1.42</t>
  </si>
  <si>
    <t>16.1.43</t>
  </si>
  <si>
    <t xml:space="preserve">SANITARIO INSTITUCIONAL COLOR BLANCO PARA CONEXIÓN SUPERIOR + KIT VÁLVULA DE DESCARGA ANTIVANDÁLICA DE ALTA PRESIÓN </t>
  </si>
  <si>
    <t>16.1.44</t>
  </si>
  <si>
    <t>16.1.45</t>
  </si>
  <si>
    <t xml:space="preserve">SUMINISTRO E INSTALACIÓN SANITARIO INFANTIL MANCESA O SIMILAR </t>
  </si>
  <si>
    <t>16.1.46</t>
  </si>
  <si>
    <t>SANITARIO INSTITUCIONAL P´DISCAPACITADOS COLOR BLANCO P´CONEXIÓN SUPERIOR REF 21-AA-2640 MANCESA Ó SIMILAR y KIT VÁLVULA DE DESCARGA ANTIVANDÁLICA  ALTA PRESIÓN P´SANITARIO DE CONEXIÓN SUPERIOR, BOTÓN DE ACCIONAMIENTO CON PALANCA PARA DISCAPACITADOS, SIN TORNILLOS A LA VISTA, METÁLICO CROMADO IMPORTADO, REF 4-AA-880 DOCOL Ó  SIMILAR</t>
  </si>
  <si>
    <t>16.2</t>
  </si>
  <si>
    <t>ACCESORIOS</t>
  </si>
  <si>
    <t>16.2.1</t>
  </si>
  <si>
    <t>BARRAS AYUDA MINUSVALIDOS (SUM E INSTALACION)</t>
  </si>
  <si>
    <t>16.2.2</t>
  </si>
  <si>
    <t>DISPENSADOR DE PAPEL A. INOXIDABLE.</t>
  </si>
  <si>
    <t>16.2.3</t>
  </si>
  <si>
    <t xml:space="preserve">DISPENSADOR JABON DE 36 ONZ ACERO INOX  </t>
  </si>
  <si>
    <t>16.2.4</t>
  </si>
  <si>
    <t>DISPENSADOR TOALLAS ACERO INOX. (SUM E INSTALACION)</t>
  </si>
  <si>
    <t>16.2.5</t>
  </si>
  <si>
    <t>JUEGO DE INCRUSTAR ACUACER (SUM E INSTALACION)</t>
  </si>
  <si>
    <t>16.2.6</t>
  </si>
  <si>
    <t>JUEGO DE INCRUSTAR NOVA (SUM E INSTALACION)</t>
  </si>
  <si>
    <t>16.2.7</t>
  </si>
  <si>
    <t>JUEGO DE INCRUSTAR ROYAL (SUM E INSTALACION)</t>
  </si>
  <si>
    <t>16.2.8</t>
  </si>
  <si>
    <t>PAPELERA ACERO INOX. 400 MS (SUM E INSTALACION)</t>
  </si>
  <si>
    <t>16.2.9</t>
  </si>
  <si>
    <t>PAPELERA ACUACER (SUM E INSTALACION)</t>
  </si>
  <si>
    <t>16.2.10</t>
  </si>
  <si>
    <t>REJILLA CON SOSCO 3 x 2" (SUM E INSTALACION)</t>
  </si>
  <si>
    <t>16.2.11</t>
  </si>
  <si>
    <t>REJILLA PLASTICA 3 x 2" (SUM E INSTALACION)</t>
  </si>
  <si>
    <t>16.2.12</t>
  </si>
  <si>
    <t>REJILLA SIFON 20 x 20" (SUM E INSTALACION)</t>
  </si>
  <si>
    <t>16.2.13</t>
  </si>
  <si>
    <t>REJILLA SIFON S 4.5 x 3.5" (SUM E INSTALACION)</t>
  </si>
  <si>
    <t>16.2.14</t>
  </si>
  <si>
    <t>REJILLA VENTILACION 15 x 15 (SUM E INSTALACION)</t>
  </si>
  <si>
    <t>16.2.15</t>
  </si>
  <si>
    <t>REJILLA VENTILACION 20 x 20 (SUM E INSTALACION)</t>
  </si>
  <si>
    <t>16.2.16</t>
  </si>
  <si>
    <t>TAPARREGISTRO 15 x 15 (SUM E INSTALACION)</t>
  </si>
  <si>
    <t>16.2.17</t>
  </si>
  <si>
    <t>TAPARREGISTRO 20 x 20 (SUM E INSTALACION)</t>
  </si>
  <si>
    <t>16.2.18</t>
  </si>
  <si>
    <t>SECADOR ELÉCTRICO P´MANOS (SUM E INSTALACION)</t>
  </si>
  <si>
    <t>16.3</t>
  </si>
  <si>
    <t>OTROS - APARATOS SANITARIOS Y ACCESORIOS</t>
  </si>
  <si>
    <t>16.3.1</t>
  </si>
  <si>
    <t>LLAVE INDIVIDUAL LAVAMANOS (SUM E INSTALACION)</t>
  </si>
  <si>
    <t>16.3.2</t>
  </si>
  <si>
    <t>LLAVE MANGUERA 1/2" (SUM E INSTALACION)</t>
  </si>
  <si>
    <t>16.3.3</t>
  </si>
  <si>
    <t>LLAVE TERMINAL CROMADA Ø 1/2" (SUM E INSTALACION)</t>
  </si>
  <si>
    <t>16.3.4</t>
  </si>
  <si>
    <t>16.3.5</t>
  </si>
  <si>
    <t>16.3.6</t>
  </si>
  <si>
    <t>VALVULA LAVADERO 2" (SUM E INSTALACION)</t>
  </si>
  <si>
    <t>16.4</t>
  </si>
  <si>
    <t>APARATOS SANITARIOS Y ACCESORIOS - ANTIVANDÁLICOS TIPO PUSH (SUM E INSTALACION)</t>
  </si>
  <si>
    <t>16.4.1</t>
  </si>
  <si>
    <t>SANITARIO INSTITUCIONAL COLOR BLANCO PARA CONEXIÓN POSTERIOR DE ALTA PRESIÓN TIPO MANCESA Ó SIMILAR</t>
  </si>
  <si>
    <t>16.4.2</t>
  </si>
  <si>
    <t>SISTEMA DE ACCIONAMIENTO ANTIVANDALICO ALTA PRESION P´SANITARIO DE CONEXIÓN POSTERIOR, DOCOL Ó  SIMILAR (INC. VÁLVULA DE DESCARGA, BOTON DE ACCIONAMIENTO ANTIVANDALICO Y ACCESORIOS PARA CONEXIÓN POSTERIOR)</t>
  </si>
  <si>
    <t>16.4.3</t>
  </si>
  <si>
    <t>SANITARIO INSTITUCIONAL COLOR BLANCO PARA CONEXIÓN SUPERIOR DE ALTA PRESIÓN TIPO MANCESA Ó SIMILAR</t>
  </si>
  <si>
    <t>16.4.4</t>
  </si>
  <si>
    <t>KIT VÁLVULA DE DESCARGA ANTIVANDÁLICA  ALTA PRESIÓN PARA SANITARIO DE CONEXIÓN SUPERIOR, DOCOL Ó  SIMILAR</t>
  </si>
  <si>
    <t>16.4.5</t>
  </si>
  <si>
    <t>ORINAL MEDIANO DE COLGAR INSTITUCIONAL COLOR BLANCO P´CONEXIÓN Ø 5/8" REF 21-AA-8860 MANCESA Ó SIMILAR</t>
  </si>
  <si>
    <t>16.4.6</t>
  </si>
  <si>
    <t>SISTEMA DE ACCIONAMIENTO ANTIVANDALICO ALTA PRESION P/ORINAL DE COLGAR, DOCOL Ó  SIMILAR (INC. VÁLVULA DE DESCARGA, BOTON DE ACCIONAMIENTO ANTIVANDALICO Y ACCESORIOS PARA CONEXIÓN POSTERIOR)</t>
  </si>
  <si>
    <t>16.4.7</t>
  </si>
  <si>
    <t>LAVAMANOS REDONDO EN ACERO INOX 304 PULIDO, INT 34 CM - EXT 38 CM - H 15 CM, 43-AA-94106  TRAMONTINA Ó SIMILAR.</t>
  </si>
  <si>
    <t>16.4.8</t>
  </si>
  <si>
    <t>GRIFERÍA ANTIVANDÁLICA PARA LAVAMANOS PICO LARGO TIPO PUSH, CONEXIÓN Ø 3/4" Ó 1/2", 24-AA-142006 DOCOL Ó SIMILAR</t>
  </si>
  <si>
    <t>16.4.9</t>
  </si>
  <si>
    <t>DUCHA ANTIVANDÁLICA DE ACCIÓN HIDROMECÁNICA, CONEXIÓN Ø 3/4" Ó 1/2", 24-AA-17125106 DOCOL Ó SIMILAR</t>
  </si>
  <si>
    <t>16.4.10</t>
  </si>
  <si>
    <t>SANITARIO INSTITUCIONAL PARA DISCAPACITADOS COLOR BLANCO P´CONEXIÓN SUPERIOR REF 21-AA-2640 MANCESA Ó SIMILAR</t>
  </si>
  <si>
    <t>16.4.11</t>
  </si>
  <si>
    <t>KIT VÁLVULA DE DESCARGA ANTIVANDÁLICA  ALTA PRESIÓN PARA SANITARIO DE CONEXIÓN SUPERIOR, BOTÓN DE ACCIONAMIENTO CON PALANCA PARA DISCAPACITADOS, SIN TORNILLOS A LA VISTA, METÁLICO CROMADO IMPORTADO, REF 4-AA-880 DOCOL Ó  SIMILAR.</t>
  </si>
  <si>
    <t>16.4.12</t>
  </si>
  <si>
    <t>16.4.13</t>
  </si>
  <si>
    <t>LAVAMANOS DE SOBREPONER MARSELLA BLANCO TIPO CORONA Ó SIMILAR</t>
  </si>
  <si>
    <t>16.4.14</t>
  </si>
  <si>
    <t>LAVAOJOS DE EMERGENCIA DE SOBREPONER EN LA PARED, RECIPIENTE A.B.S. DE INGENIERÍA RESISTENTE A QUÍMICOS, DE ACCIONAMIENTO MANUAL CON DESAGUE Y SIFÓN CROMADOS , SUMINISTRO Ø 1/2", PRESIÓN ENTRE 40 y 60 PSI  - REF 12-AA-7260-BT DOCOL Ó  SIMILAR.</t>
  </si>
  <si>
    <t>17.1</t>
  </si>
  <si>
    <t>CIELOS RASOS</t>
  </si>
  <si>
    <t>17.1.1</t>
  </si>
  <si>
    <t>ARMADURA MADERA Y MALLA</t>
  </si>
  <si>
    <t>17.1.2</t>
  </si>
  <si>
    <t>CIELO RASO BOVEDAS DRYWALL</t>
  </si>
  <si>
    <t>17.1.3</t>
  </si>
  <si>
    <t>CIELO RASO PLANO DRYWALL</t>
  </si>
  <si>
    <t>17.1.4</t>
  </si>
  <si>
    <t>CIELO RASO YESO (OCULTO Y/O SEMIOCULTO)</t>
  </si>
  <si>
    <t>17.1.5</t>
  </si>
  <si>
    <t>CIELO RASO DURACUSTIC 5/8"</t>
  </si>
  <si>
    <t>17.1.6</t>
  </si>
  <si>
    <t>CIELO RASO EN LAMINA PLANA ETERNIT 122 X 122 X 4</t>
  </si>
  <si>
    <t>17.1.8</t>
  </si>
  <si>
    <t>17.1.9</t>
  </si>
  <si>
    <t>17.1.10</t>
  </si>
  <si>
    <t>17.1.11</t>
  </si>
  <si>
    <t>17.1.12</t>
  </si>
  <si>
    <t>LUXALON ACERO ACUSTICO 80B</t>
  </si>
  <si>
    <t>17.1.13</t>
  </si>
  <si>
    <t>LUXALON ACERO 130B LISO DECOR</t>
  </si>
  <si>
    <t>17.1.14</t>
  </si>
  <si>
    <t>LUXALON ACERO 84R COBR V5 DECOR</t>
  </si>
  <si>
    <t>17.1.15</t>
  </si>
  <si>
    <t>LUXALON MADERALUM 84R  V5 ACUSTIC</t>
  </si>
  <si>
    <t>17.1.16</t>
  </si>
  <si>
    <t>MALLA PARA PAÑETAR</t>
  </si>
  <si>
    <t>17.1.17</t>
  </si>
  <si>
    <t>TABLEX 19 mm</t>
  </si>
  <si>
    <t>17.1.18</t>
  </si>
  <si>
    <t>TRIPLEX PIZANO RH  2.44 x 1.53 - 9 mm</t>
  </si>
  <si>
    <t>17.2</t>
  </si>
  <si>
    <t>DIVISIONES</t>
  </si>
  <si>
    <t>17.2.1</t>
  </si>
  <si>
    <t>DIVISIONES PARA BAÑOS EN ACERO INOXIDABLE</t>
  </si>
  <si>
    <t>17.2.2</t>
  </si>
  <si>
    <t>SUMINISTRO E INSTALACION DE DIVISIONES PARA BAÑOS EN LAMINA CALIBRE 18  (INC PINTURA HORNO)</t>
  </si>
  <si>
    <t>18.1</t>
  </si>
  <si>
    <t>PINTURA SOBRE MAMPOSTERIA</t>
  </si>
  <si>
    <t>18.1.1</t>
  </si>
  <si>
    <t>CARBURO S/PAÑETE</t>
  </si>
  <si>
    <t>18.1.2</t>
  </si>
  <si>
    <t>ESMALTE SOBRE MAMPOSTERIA</t>
  </si>
  <si>
    <t>18.1.3</t>
  </si>
  <si>
    <t>18.1.4</t>
  </si>
  <si>
    <t>18.1.5</t>
  </si>
  <si>
    <t>18.1.6</t>
  </si>
  <si>
    <t>MARMOLINA S/PAÑETE</t>
  </si>
  <si>
    <t>18.1.7</t>
  </si>
  <si>
    <t>18.1.8</t>
  </si>
  <si>
    <t>VINILO BAJO PLACA  -  2 MANOS</t>
  </si>
  <si>
    <t>18.1.9</t>
  </si>
  <si>
    <t>PINTURA MAGNETICA NEGRA</t>
  </si>
  <si>
    <t>18.2</t>
  </si>
  <si>
    <t>PINTURA SOBRE METAL</t>
  </si>
  <si>
    <t>18.2.1</t>
  </si>
  <si>
    <t>ANTICORROSIVO S/LAMINA  LLENA</t>
  </si>
  <si>
    <t>18.2.2</t>
  </si>
  <si>
    <t>ANTICORROSIVO S/LAMINA LINEAL</t>
  </si>
  <si>
    <t>18.2.3</t>
  </si>
  <si>
    <t>ESMALTE  S/ LAMINA  LLENA</t>
  </si>
  <si>
    <t>18.2.4</t>
  </si>
  <si>
    <t>ESMALTE  S/ LAMINA LINEAL</t>
  </si>
  <si>
    <t>18.2.5</t>
  </si>
  <si>
    <t>ESMALTE  S/ MARCOS LAMINA</t>
  </si>
  <si>
    <t>18.2.6</t>
  </si>
  <si>
    <t>WASH-PRIMER S/ALUMINIO</t>
  </si>
  <si>
    <t>18.3</t>
  </si>
  <si>
    <t>PINTURA SOBRE MADERA</t>
  </si>
  <si>
    <t>18.3.1</t>
  </si>
  <si>
    <t>BARNIZ S/MUEBLES</t>
  </si>
  <si>
    <t>18.3.2</t>
  </si>
  <si>
    <t>ESMALTE S/ MADERA  LLENA</t>
  </si>
  <si>
    <t>18.3.3</t>
  </si>
  <si>
    <t>ESMALTE S/ MADERA LINEAL</t>
  </si>
  <si>
    <t>18.3.4</t>
  </si>
  <si>
    <t>ESMALTE S/ MARCOS MADERA</t>
  </si>
  <si>
    <t>18.3.5</t>
  </si>
  <si>
    <t>ESMALTE S/MUEBLES</t>
  </si>
  <si>
    <t>18.3.6</t>
  </si>
  <si>
    <t>LACA PISOS MADERA</t>
  </si>
  <si>
    <t>18.3.7</t>
  </si>
  <si>
    <t>TINTILLA S/ MUEBLES</t>
  </si>
  <si>
    <t>18.3.8</t>
  </si>
  <si>
    <t>TINTILLA S/ MADERA LLENA</t>
  </si>
  <si>
    <t>18.3.9</t>
  </si>
  <si>
    <t>TINTILLA S/ MADERA LINEAL</t>
  </si>
  <si>
    <t>18.4</t>
  </si>
  <si>
    <t>VARIOS - PINTURA</t>
  </si>
  <si>
    <t>18.4.1</t>
  </si>
  <si>
    <t>HIDROFUGO FACHADAS</t>
  </si>
  <si>
    <t>18.4.2</t>
  </si>
  <si>
    <t>COLORPLAST FACHADA</t>
  </si>
  <si>
    <t>18.4.3</t>
  </si>
  <si>
    <t>18.4.4</t>
  </si>
  <si>
    <t>DEMARCACION CON MARMOLINA</t>
  </si>
  <si>
    <t>18.4.5</t>
  </si>
  <si>
    <t>ESGRAFIADO FACHADA</t>
  </si>
  <si>
    <t>18.4.7</t>
  </si>
  <si>
    <t>18.4.8</t>
  </si>
  <si>
    <t>MARMOPLAST FACHADA</t>
  </si>
  <si>
    <t>18.4.9</t>
  </si>
  <si>
    <t>SILCOPLAST FACHADA</t>
  </si>
  <si>
    <t>18.4.10</t>
  </si>
  <si>
    <t xml:space="preserve">PINTURA KORAZA PARA FACHADAS </t>
  </si>
  <si>
    <t>19.1</t>
  </si>
  <si>
    <t>CERRADURA SAFE ALCOBA CLASIC 141 - ALUMINO SATINADO</t>
  </si>
  <si>
    <t>CERRADURA SAFE BAÑO CLASIC 152 - ALUMINO SATINADO</t>
  </si>
  <si>
    <t>CERRADURA SAFE CLOSET 145 ALUMINIO SATINADO</t>
  </si>
  <si>
    <t>CERRADURA SAFE ENTRADA 142A ALUMINIO SATINADO</t>
  </si>
  <si>
    <t>CERRADURA PUERTAS ACCESO PRINCIPAL</t>
  </si>
  <si>
    <t>SUMINISTRO E INSTALACIÓN DE CERRADURA CILÍNDRICA DE POMO METÁLICO GRADO 2 FUNCIÓN AULA, (POMO INTERIOR SIEMPRE ACTIVO, POMO EXTERIOR SE ACTIVA CON LA LLAVE.) CON AMAESTRAMIENTO SEGÚN ESPECIFICACIÓN. REFERENCIA YALE  LF 5308 O EQUIVALENTE</t>
  </si>
  <si>
    <t>CERRADURA SAFE SOBREPONER 143A ALUMINIO SATINADO</t>
  </si>
  <si>
    <t>CERRADURA SAFE TERRAZA 149 ALUMINIO SATINADO</t>
  </si>
  <si>
    <t>19.1.9</t>
  </si>
  <si>
    <t>CERRADURA SCHLAGE ALCOBA A-50 WS</t>
  </si>
  <si>
    <t>19.1.10</t>
  </si>
  <si>
    <t>CERRADURA SCHLAGE BAÑO A-40 S</t>
  </si>
  <si>
    <t>19.1.11</t>
  </si>
  <si>
    <t>CERRADURA SCHLAGE CLOSET A-71 WS</t>
  </si>
  <si>
    <t>19.1.12</t>
  </si>
  <si>
    <t>CERRADURA SCHLAGE ENTRADA A-80 PD</t>
  </si>
  <si>
    <t>19.1.13</t>
  </si>
  <si>
    <t>CERRADURA SCHLAGE OFICINA A-50 PD</t>
  </si>
  <si>
    <t>19.1.14</t>
  </si>
  <si>
    <t>CERRADURA SCHLAGE PASO A-10 S</t>
  </si>
  <si>
    <t>19.1.15</t>
  </si>
  <si>
    <t>CERRADURA SCHLAGE TERRAZA A-30 S</t>
  </si>
  <si>
    <t>19.1.16</t>
  </si>
  <si>
    <t>INSTALACION POMA</t>
  </si>
  <si>
    <t>19.1.17</t>
  </si>
  <si>
    <t>INSTALACION PORTON MADERA</t>
  </si>
  <si>
    <t>19.2</t>
  </si>
  <si>
    <t>HERRAJES</t>
  </si>
  <si>
    <t>19.2.1</t>
  </si>
  <si>
    <t>BRAZO RETENEDOR DORMA No. 2</t>
  </si>
  <si>
    <t>19.2.2</t>
  </si>
  <si>
    <t>BISAGRA DE VAIVEN</t>
  </si>
  <si>
    <t>19.3</t>
  </si>
  <si>
    <t>VIDRIOS Y ESPEJOS</t>
  </si>
  <si>
    <t>19.3.1</t>
  </si>
  <si>
    <t>ESPEJO CRISTAL 4 mm - BISELADO 2 cm</t>
  </si>
  <si>
    <t>19.3.2</t>
  </si>
  <si>
    <t>INSTALACION ESPEJOS (M.O.)</t>
  </si>
  <si>
    <t>19.3.3</t>
  </si>
  <si>
    <t>VIDRIO CRUDO INCOLORO 4 mm -  TIPO PELDAR Ó SIMILAR</t>
  </si>
  <si>
    <t>19.3.4</t>
  </si>
  <si>
    <t>VIDRIO CRUDO INCOLORO 5 mm -  TIPO PELDAR Ó SIMILAR</t>
  </si>
  <si>
    <t>19.3.5</t>
  </si>
  <si>
    <t>VIDRIO CRUDO INCOLORO 6 mm -  TIPO PELDAR Ó SIMILAR</t>
  </si>
  <si>
    <t>19.3.6</t>
  </si>
  <si>
    <t xml:space="preserve">VIDRIO CRISTAL TEMPLADO BRONCE - 6 mm </t>
  </si>
  <si>
    <t>19.3.7</t>
  </si>
  <si>
    <t xml:space="preserve">VIDRIO CRISTAL TEMPLADO INCOLORO - 6 mm </t>
  </si>
  <si>
    <t>19.3.8</t>
  </si>
  <si>
    <t xml:space="preserve">VIDRIO CRISTAL TEMPLADO INCOLORO - 10 mm </t>
  </si>
  <si>
    <t>19.3.9</t>
  </si>
  <si>
    <t>20.2</t>
  </si>
  <si>
    <t>20.2.1</t>
  </si>
  <si>
    <t>ADOQUIN CONCRETO COLOR GRIS TRAFICO LIVIANO 20x10x6cm (Inc. Sumin., Instalación y Compactación. Inc. 4cm Arena de Peña)</t>
  </si>
  <si>
    <t>20.2.2</t>
  </si>
  <si>
    <t>ADOQUIN CONCRETO COLOR GRIS TRAFICO PESADO 20x10x8cm (Inc. Sumin., Instalación y Compactación. Inc. 4cm Arena de Peña)</t>
  </si>
  <si>
    <t>20.2.3</t>
  </si>
  <si>
    <t>ADOQUIN DE GRES MOORE  -  10 x 20 x 5.5</t>
  </si>
  <si>
    <t>20.2.4</t>
  </si>
  <si>
    <t>BASE ASFALTO MDCI 1350 - E = 7 cm</t>
  </si>
  <si>
    <t>20.2.5</t>
  </si>
  <si>
    <t>CONCRETO ESCOBEADO PARA ANDENES O RAMPAS H = 10 cm - 3000 PSI CERTIFICADO</t>
  </si>
  <si>
    <t>20.2.6</t>
  </si>
  <si>
    <t>JUNTAS DILATACION ASFALTO</t>
  </si>
  <si>
    <t>20.2.7</t>
  </si>
  <si>
    <t>20.2.8</t>
  </si>
  <si>
    <t>20.2.9</t>
  </si>
  <si>
    <t>20.2.10</t>
  </si>
  <si>
    <t>20.2.11</t>
  </si>
  <si>
    <t>RECUBRIMIENTO SINTETICO PLEXIPAVE</t>
  </si>
  <si>
    <t>20.2.12</t>
  </si>
  <si>
    <t>RODADURA B-1350. 2.5 CMS</t>
  </si>
  <si>
    <t>20.2.13</t>
  </si>
  <si>
    <t>20.2.14</t>
  </si>
  <si>
    <t>BASE ESTABILIZADA  B-600  -  CEMENTO 5%</t>
  </si>
  <si>
    <t>20.2.15</t>
  </si>
  <si>
    <t>RODADURA B-1350  -  E= 10 cm</t>
  </si>
  <si>
    <t>20.2.16</t>
  </si>
  <si>
    <t>BORDILLO PREFABRICADO A80 (Suministro e Instalación. Incluye 3cm Mortero de Nivelación 2000 PSI).</t>
  </si>
  <si>
    <t>20.2.17</t>
  </si>
  <si>
    <t>SARDINEL TIPO A10 (Suministro e Instalación. Incluye 3cm Mortero 2000 PSI)  (3HUECOS)</t>
  </si>
  <si>
    <t>20.2.18</t>
  </si>
  <si>
    <t>20.2.19</t>
  </si>
  <si>
    <t>GRAMA SINTETICA MONOFILAMENTO 50 MM FILTRO UV. INCLUYE RELLENO EN CAUCHO GRANULAR Y ARENA SILICE</t>
  </si>
  <si>
    <t>20.2.20</t>
  </si>
  <si>
    <t>PISO CAUCHO PARA EXTERIORES GRANULADO EPDM CHIPS 1,5 CM NEGRO 0,5 CM FULL COLOR</t>
  </si>
  <si>
    <t>20.2.21</t>
  </si>
  <si>
    <t>SUMINISTRO, TRANSPORTE E INSTALACIÓN DE PISO DE CAUCHO RECICLADO, CAPA SUPERIOR DE GRÁNULOS DE CAUCHO EPDM DE 10 MM Y UNA CAPA DE CAUCHO RECICLADO SBR NEGRO DE 30 MM</t>
  </si>
  <si>
    <t>20.3</t>
  </si>
  <si>
    <t>CERRAMIENTOS Y MOBILIARIO URBANO</t>
  </si>
  <si>
    <t>PILOTES PRE-EXCAVADOS CON REFUERZO - Ø 30 CM.</t>
  </si>
  <si>
    <t>CERRAMIENTO EN MAMPOSTERIA H=2,40 m</t>
  </si>
  <si>
    <t>PORTON EN  TUBO Y MALLA ONDULADA</t>
  </si>
  <si>
    <t xml:space="preserve">CERRAMIENTO TIPICO S.E.D.  INC. CIMENTACIÓN (S/DISEÑO AJUSTADO 2006 - VER PLANOS E IMÁGENES) INCLUYE EXCAVACION, RETIRO DE SOBRANTES Y LOCALIZACION H= 2.40 </t>
  </si>
  <si>
    <t>CANCHA MÚLTIPLE BALONCESTO - MICROFUTBOL - VOLEIBOL (INC. DOS UN FIJAS DE MICROBALONCESTO - MALLA PARA MICRO FUTBOL - JUEGO DE POSTES Y MALLA PARA VOLEIBOL - DEMARCACIÓN DE LA CANCHA - TRANSPORTE - E INSTALACIÓN)</t>
  </si>
  <si>
    <t>JG</t>
  </si>
  <si>
    <t>20.3.7</t>
  </si>
  <si>
    <t xml:space="preserve">ESTRUCTURA TOTAL PARA CANCHA MÚLTIPLE BALONCESTO - MICROFUTBOL - VOLEIBOL - ÁREA = 32,00 x 18,50 (INC. LOCALIZACIÓN Y REPLANTEO, EXCAVACIÓN MECÁMICA Y RETIRO, SUB-BASE B-400, ACERO DE TRANSMISIÓN DE ESFUERZOS, MALLA 15x15 Ø 5 mm., PLACA CONCRETO 3000 PSI </t>
  </si>
  <si>
    <t>20.3.8</t>
  </si>
  <si>
    <t>SUMINISTRO E INSTALACIÓN BICICLETERO M-100, Incl Excav Manual con retiro Suelo Blando, concreto 1:2:3, Biciclet. M-100, Hierro A-40, y M de O.</t>
  </si>
  <si>
    <t>20.3.10</t>
  </si>
  <si>
    <t>CERRAMIENTO CONTRA IMPACTO H=2.50M (ESTRUCTURA EN TUBO GALVANIZADO DE 2-1/2" Y PROTECCION EN VARILLA REDONDA DE 3/4" C./0.14 m EJES. VIGA=30*30 CONCRETO 3000PSI)  SEGÚN DETALLES IDRD.</t>
  </si>
  <si>
    <t>20.3.11</t>
  </si>
  <si>
    <t>CERRAMIENTO CONTRA IMPACTO  H=5.00M,(ESTRUCTURA EN TUBO GALVANIZADO. DE 3" E= 3,81MM ASTM A500 Y CAMISA DE REFUERZO DE 4", VARILLA REDONDA DE 3/4" C./.14 EJES.  VIGA  40X30 Y PILOTES CONCRETO 3000 PSI) SEGÚN DETALLES IDRD.</t>
  </si>
  <si>
    <t>20.3.12</t>
  </si>
  <si>
    <t>CANECA TIPO M120 (En malla metálica. Incluye Suministro e Instalación. Incluye base en Concreto 1500 PSI, Hecho en Obra).</t>
  </si>
  <si>
    <t>20.3.13</t>
  </si>
  <si>
    <t>SUMINISTRO E INSTALACIÓN JUEGOS INFANTILES MODULO TIPO  3</t>
  </si>
  <si>
    <t>20.3.14</t>
  </si>
  <si>
    <t>SUMINISTRO E INSTALACIÓN JUEGOS INFANTILES MODULO TIPO  3A</t>
  </si>
  <si>
    <t>20.3.15</t>
  </si>
  <si>
    <t>SUMINISTRO E INSTALACIÓN JUEGOS INFANTILES MODULO 5A COLUMPIOS DOS PUESTOS</t>
  </si>
  <si>
    <t>20.3.16</t>
  </si>
  <si>
    <t>INSTALACIÓN  ESTRUCTURAS DE BALONCESTO ANTIVANDALICO (INCLUYE TRANSPORTE Y UBICACIÓN, EXCAVACIÓN, COMPACTACIÓN FONDO DE EXCAVACIÓN, CONCRETO POBRE O DE LIMPIEZA, DADO EN CONCRETO REFORZADO DE 3000PSI Y RETIRO DE ESCOMBROS.</t>
  </si>
  <si>
    <t>20.3.17</t>
  </si>
  <si>
    <t>INSTALACIÓN  MARCOS DE MICROFÚTBOL  (INCLUYE TRANSPORTE Y UBICACIÓN, EXCAVACIÓN, COMPACTACIÓN FONDO DE EXCAVACIÓN, CONCRETO POBRE O DE LIMPIEZA, DADO EN CONCRETO REFORZADO DE 3000PSI Y RETIRO DE ESCOMBROS)</t>
  </si>
  <si>
    <t>20.3.18</t>
  </si>
  <si>
    <t>SUMINISTRO E INSTALACIÓN  MARCOS MICROFÚTBOL (INCLUYE DADOS Y MALLA)</t>
  </si>
  <si>
    <t>20.3.19</t>
  </si>
  <si>
    <t>SUMINISTRO E INSTALACIÓN  PÁRALES DE VOLEIBOL  (INCLUYE DADO, CAMISA PARA LA FIJACIÓN DE PÁRALES DESMONTABLES, TAPA EN ACERO DE CIERRE ELÁSTICO, ANILLO EN 1/4" SOLDADO Y  MALLA)</t>
  </si>
  <si>
    <t>20.3.20</t>
  </si>
  <si>
    <t>DESMONTE Y REINSTALACIÓN JUEGOS INFANTILES TIPO M-3</t>
  </si>
  <si>
    <t>20.4</t>
  </si>
  <si>
    <t>JARDINERAS</t>
  </si>
  <si>
    <t>20.4.5</t>
  </si>
  <si>
    <t>TIERRA NEGRA PARA EMPRADIZACIÓN</t>
  </si>
  <si>
    <t>20.5</t>
  </si>
  <si>
    <t>OTROS - ZONAS EXTERIORES</t>
  </si>
  <si>
    <t>20.5.4</t>
  </si>
  <si>
    <t>CUNETA TRAPEZOIDAL 3000 PSI RFZO. H:20 - B:30 - b:20 (INC. BASE EN RECEBO)</t>
  </si>
  <si>
    <t>20.5.5</t>
  </si>
  <si>
    <t>CANAL EN CONCRETO CON LADRILLO REJILLA SECCION   ,20 X ,40</t>
  </si>
  <si>
    <t>20.5.6</t>
  </si>
  <si>
    <t>CAÑUELA TIPO A120 (Suministro e Instalación. Incluye 3cm Mortero 1:5).</t>
  </si>
  <si>
    <t>21.1</t>
  </si>
  <si>
    <t>ASEO Y LIMPIEZA</t>
  </si>
  <si>
    <t>ASEO GENERAL</t>
  </si>
  <si>
    <t>21.1.4</t>
  </si>
  <si>
    <t>21.1.5</t>
  </si>
  <si>
    <t>LIMPIEZA DE CANALES Y BAJANTES</t>
  </si>
  <si>
    <t>21.1.6</t>
  </si>
  <si>
    <t>SONDEO Y REVISIÓN DE DESAGUES</t>
  </si>
  <si>
    <t>21.1.7</t>
  </si>
  <si>
    <t xml:space="preserve">LIMPIEZA DE CAJAS DE INSPECCIÓN </t>
  </si>
  <si>
    <t>21.1.8</t>
  </si>
  <si>
    <t>LIMPIEZA E IMPERMEABILIZACION DE FACHADAS</t>
  </si>
  <si>
    <t>21.1.9</t>
  </si>
  <si>
    <t>LIMPIEZA Y VACIADO DE POZOS SEPTICOS</t>
  </si>
  <si>
    <t>21.1.10</t>
  </si>
  <si>
    <t>SUMINISTRO E INSTALACION DE BOMBA EYECTORA INCLUYE TODOS LOS ACCESORIOS PARA LA INSTALACION, PARA UN CAUDAL DE 7.87 L/S, CABEZA DINAMICA TOTAL DE 38,57m Y 1.5 HP.</t>
  </si>
  <si>
    <t>21.1.12</t>
  </si>
  <si>
    <t>CORTINA METALICA</t>
  </si>
  <si>
    <t>21.1.13</t>
  </si>
  <si>
    <t xml:space="preserve">SUMINISTRO E INSTALACION LAVAPLATOS </t>
  </si>
  <si>
    <t>21.1.14</t>
  </si>
  <si>
    <t>21.1.15</t>
  </si>
  <si>
    <t>GENÉRICOS Y OTROS</t>
  </si>
  <si>
    <t>25.6</t>
  </si>
  <si>
    <t>PODA DE ÁRBOLES</t>
  </si>
  <si>
    <t>25.6.1</t>
  </si>
  <si>
    <t>PODA DE ÁRBOLES DE 1.00 m. A 5.00 m.</t>
  </si>
  <si>
    <t>25.6.2</t>
  </si>
  <si>
    <t>PODA DE ÁRBOLES DE 5.00 m. A 10.00 m.</t>
  </si>
  <si>
    <t>25.6.3</t>
  </si>
  <si>
    <t>PODA DE ÁRBOLES DE 10.00 m. A 15.00 m.</t>
  </si>
  <si>
    <t>25.6.4</t>
  </si>
  <si>
    <t>PODA DE ÁRBOLES DE 15.00 m. A 20.00 m.</t>
  </si>
  <si>
    <t>25.6.5</t>
  </si>
  <si>
    <t>PODA DE ÁRBOLES MAYORES DE 20.00 m.</t>
  </si>
  <si>
    <t>25.7</t>
  </si>
  <si>
    <t>RECUPERACION DE ESTRUCTURAS DE CONCRETO</t>
  </si>
  <si>
    <t>25.7.1</t>
  </si>
  <si>
    <t>LIMPIEZA DE ACERO SAND BLASTING GRADO COMERCIAL (SSPC-SP5) Y PROTECCIÓN CON INHIBIDOR DE CORROSIÓN - PARA VIGAS Y COLUMNAS (CALCULO DEL ÁREA: SE TOMA DOS VECES EL PERÍMETRO DEL ELEMENTO POR LA LONGITUD DEL MISMO CONSIDERANDO DOS CARAS EN CADA LIMPIEZA) (REF:  S = 0,30 x 0,50 / 14 Ø 5/8")</t>
  </si>
  <si>
    <t>25.7.2</t>
  </si>
  <si>
    <t>PROTECCIÓN DE REFUERZO CON INHIBIDOR DE CORROSIÓN TIPO DE APLICACIÓN DIRECTA - PARA SUPERFICIES DE CONCRETO</t>
  </si>
  <si>
    <t>25.7.3</t>
  </si>
  <si>
    <t>LIMPIEZA Y PROTECCIÓN DE REFUERZO EMBEBIDO CON INHIBIDOR DE CORROSIÓN - INC. RETIRO DE CONCRETO, LIMPIEZA DE REFUERZO, APLICACIÓN DE INHIBIDOR DE CORROSIÓN Y RECUPERACIÓN DE SECCIÓN CON MORTERO DE REPARACIÓN ESTRUCTURAL.</t>
  </si>
  <si>
    <t>25.7.4</t>
  </si>
  <si>
    <t>INYECCION DE FISURAS PARA MONOLITISMO DE CONCRETO ESTRUCTURAL</t>
  </si>
  <si>
    <t>25.7.5</t>
  </si>
  <si>
    <t>RECUBRIMIENTO IMPERMEABLE DE CONCRETOS A LA VISTA - INC. TRATAMIENTO SUPERFICIAL PARA MICROFISURAS Y JUNTAS DE CONSTRUCCIÓN</t>
  </si>
  <si>
    <t>25.7.6</t>
  </si>
  <si>
    <t>PUENTE DE ADHERENCIA PARA LA PEGA DE CONCRETO FRESCO A CONCRETO ENDURECIDO</t>
  </si>
  <si>
    <t>INTERRUPTOR 4 VIAS AVE604-31323</t>
  </si>
  <si>
    <t>TIMBRE CAMPANA KORAL/NEXKR040BK</t>
  </si>
  <si>
    <t>2.1.17</t>
  </si>
  <si>
    <t>PERFILADA DE TALUDES</t>
  </si>
  <si>
    <t>2.1.18</t>
  </si>
  <si>
    <t>PAÑETE TALUDES MORTERO 1:10 INCLUYE MALLA GALLINERO</t>
  </si>
  <si>
    <t>2.1.19</t>
  </si>
  <si>
    <t>EXCAVACION MANUAL POR TRINCHERAS PARA MUROS DE CONTENCION INCLUYE CARGUE Y RETIRO A BOTADERO AUTORIZADO</t>
  </si>
  <si>
    <t>MURO EN TIERRA ARMADA</t>
  </si>
  <si>
    <t xml:space="preserve">GEODREN CIRCULAR DE 100 mm - H = 1.05 m  - INC. EXCAVACIÓN </t>
  </si>
  <si>
    <t>GEODREN PLANAR DE 100 MM DETRÁS DEL MURO</t>
  </si>
  <si>
    <t>REVEGETALIZACION CON LANDLOCK</t>
  </si>
  <si>
    <t>BIO-CUNETA</t>
  </si>
  <si>
    <t>PISO EN GRANITO PULIDO</t>
  </si>
  <si>
    <t>PISO EN GRAVILLA LAVADA</t>
  </si>
  <si>
    <t xml:space="preserve">PISO GOMA DE 8 MM  TRAFICO PESADO </t>
  </si>
  <si>
    <t>PISO EN FERROCONCRETO DE 3.000 PSI E=0,10 M REFORZADO CON MALLA ELECTROSOLDADA, ACABADO AFINADO, PARA CUARTO DE CONGELACION Y REFRIGERACION</t>
  </si>
  <si>
    <t>11.2.4</t>
  </si>
  <si>
    <t>SUMINISTRO E INSTALACION DE CUBIERTA TERMOACUSTICA UPVC BLANCO - BLANCO CON FIBRA DE CARBONO DE 2,5 MM COLOR A DEFINIR</t>
  </si>
  <si>
    <t>HOJA PUERTA ECONOMICA  -  B =  0.60</t>
  </si>
  <si>
    <t>HOJA PUERTA ECONOMICA  -  B =  0.80</t>
  </si>
  <si>
    <t>HOJA PUERTA ECONOMICA  -  B =  0.90</t>
  </si>
  <si>
    <t>14.1.10</t>
  </si>
  <si>
    <t>ENCHAPE PARED 60 X 60 - PORCELANATO</t>
  </si>
  <si>
    <t xml:space="preserve">DESMONTE APARATOS SANITARIOS </t>
  </si>
  <si>
    <t>LAMINA PLANA ETERNIT 122 x 61 x 4</t>
  </si>
  <si>
    <t>LISTON M.H. PINO ROMERON</t>
  </si>
  <si>
    <t>LISTON M.H. PEINE MONO</t>
  </si>
  <si>
    <t>CALENTADOR DE PASO ELECTRICO</t>
  </si>
  <si>
    <t>CARCAMO EN CONCRETO 3000 PSI (INTERIOR 60 x 20 CM). INCLUYE REJILLA PREFABRICADA</t>
  </si>
  <si>
    <t>2.4.4</t>
  </si>
  <si>
    <t>2.4.5</t>
  </si>
  <si>
    <t>2.4.6</t>
  </si>
  <si>
    <t>2.4.7</t>
  </si>
  <si>
    <t>2.4.8</t>
  </si>
  <si>
    <t>2.4.9</t>
  </si>
  <si>
    <t>PREHUECOS PARA PILOTES</t>
  </si>
  <si>
    <t xml:space="preserve">PROCESO PILOTE Ø 80 CM INCLUYE MANO DE OBRA Y EQUIPO PARA  PERFORACION, HORMIGONADO Y FUNDIDA DE PILOTE </t>
  </si>
  <si>
    <t>PROCESO PILOTE Ø 90 CM INCLUYE MANO DE OBRA Y EQUIPO PARA  PERFORACION, HORMIGONADO Y FUNDIDA DE PILOTE</t>
  </si>
  <si>
    <t>CONCRETO TREMIE 3000 PSI PILOTES</t>
  </si>
  <si>
    <t>2.4.10</t>
  </si>
  <si>
    <t>2.4.11</t>
  </si>
  <si>
    <t xml:space="preserve">PROCESO PILOTE Ø 60 CM INCLUYE MANO DE OBRA Y EQUIPO PARA  PERFORACION, HORMIGONADO Y FUNDIDA DE PILOTE </t>
  </si>
  <si>
    <t xml:space="preserve">PROCESO PILOTE Ø 40 CM INCLUYE MANO DE OBRA Y EQUIPO PARA  PERFORACION, HORMIGONADO Y FUNDIDA DE PILOTE </t>
  </si>
  <si>
    <t>EXCAVACION PARA CAISSONS HASTA 7 M</t>
  </si>
  <si>
    <t>ANILLOS EN CONCRETO DE 3000 PSI PARA CAISSONS</t>
  </si>
  <si>
    <t>COCINAS</t>
  </si>
  <si>
    <t>25.8</t>
  </si>
  <si>
    <t>25.8.1</t>
  </si>
  <si>
    <t>25.8.2</t>
  </si>
  <si>
    <t>25.8.3</t>
  </si>
  <si>
    <t>25.8.4</t>
  </si>
  <si>
    <t>25.8.5</t>
  </si>
  <si>
    <t>25.8.6</t>
  </si>
  <si>
    <t>Extractor o ventilador GREENHECK CUBE 240-20, 360-50, 220-15 Y/0 SIMILAR para extracción de campana, en aluminio para instalar directamente encima de la ductería y sellado herméticamente. Los materiales y acabados de los ventiladores deben ser para trabajo a la intemperie, su cubierta externa debe impedir la entrada de lluvia y  de solidos extraños, motor trifásico de aprox. 5.0 HP a 208 V, 60, con un requerimiento aprox. entre 5.918 CFM y 8.170 CFM. Sistema de acople del motor a la estructura del ventilador que limite el nivel sonoro y la vibración que se pueda trasladar a la estructura del conjunto.</t>
  </si>
  <si>
    <t>Ducto para sistema de extracción de humos y olores, fabricado en lámina de acero galvanizada calibre 18 a 24 para acople de campana con el extractor, con empalmes o uniones por medio de marcos. Empaque de caucho en medio de las uniones de los tramos de ductos sellados con silicona transparente para impedir fuga de grasa. Tornillería en acero común con tuerca. Todos los elementos en hierro deben estar recubiertos con pintura base anticorrosiva. El sistema constructivo de los conductos debe ser hermético. Donde el conducto horizontal cambie de dirección a sentido vertical ascendente y sea posible, se debe instalar una compuerta de cierre hermético que permita la inspección y limpieza del conducto. El volumen en CFM o PCM calculado para cada tramo de campana y salida general es de un máximo aprox. de 14.000 CFM.</t>
  </si>
  <si>
    <t xml:space="preserve">Arrancador o guardamotor para protección del motor del extractor, trifásico con capacidad de 5.0 HP con caja o cofre. Se hará con un contactor provisto al menos con  botones que accionan adecuadamente las funciones de arranque y parada del motor,  protegido contra sobrecorrientes por un relé térmico, el arrancador debe instalarse  próximo a la zona de la campana y debe ser de fácil acceso para operar el sistema cuando se requiera. </t>
  </si>
  <si>
    <t>Panel tipo fijo y/o modular para cuarto frio. Fabricado en lámina galvanizada CAL-28 y acabado en pintura electrostática, con aislamiento interno especial de poliuretano de alta densidad de 3" a 4" de espesor, de 35 Kg/M3, libre de CFC.</t>
  </si>
  <si>
    <t>Puerta tipo batiente para cuarto frío con dimensiones aproximadas de 0,90 ancho x 1,90 de altura, fabricada en acero inoxidable, con herrajes cromados para trabajo pesado y sistema de seguridad para abrir desde adentro. El marco de la puerta lleva en todo su contorno una resistencia con control de temperatura para evitar la congelación y condensación del mismo.</t>
  </si>
  <si>
    <t>Unidad Condesadora para cuarto de refrigeración o conservación a ubicar en la parte exterior del cuarto, con compresor tipo hermético-intemperie, trifásico a 208 V a  60 Hz, condensador fabricado en tubería de cobre y laminillas de aluminio para la transferencia de calor con motor eléctrico y aspa de aluminio, protector por alta o baja presión. Incluye válvulas de servicio y filtro secador, montado sobre soporte metálico y soportado en cauchos amortiguadores de vibración. Refrigerante 507 ecológico o similar. Distancia máxima de 8 mts lineales entre el cuarto frio y la unidad condensadora.</t>
  </si>
  <si>
    <t>Unidad Condesadora para cuarto de congelación a ubicar en la parte exterior del cuarto, con compresor tipo hermético-intemperie, trifásico a 208 V a  60 Hz, condensador fabricado en tubería de cobre y laminillas de aluminio para la transferencia de calor con motor eléctrico y aspa de aluminio, protector por alta o baja presión. Incluye válvulas de servicio y filtro secador, montado sobre soporte metálico y soportado en cauchos amortiguadores de vibración. Refrigerante 507 ecológico o similar. Distancia máxima de 8 mts lineales entre el cuarto frio y la unidad condensadora.</t>
  </si>
  <si>
    <t>Unidad evaporadora. Difusor con motor eléctrico, a ubicar dentro del cuarto frío. Fabricado en tubería de cobre, láminas de aluminio y cubierta en lámina galvanizada pintada electrostáticamente, válvula de expansión tipo termostático. Ventilación por medio de motores de 34 wattios y aspas en aluminio. Con resistencias para descongelación automática programada.</t>
  </si>
  <si>
    <t>Tablero de control o cofre fabricado en lámina de acero inoxidable en calibre 22 como mínimo, pintado electrostáticamente, con luces indicadoras de funcionamiento, contactor de bobina y relé térmico  para protección de la unidad congeladora o de conservación, contactor manejo de ventiladores, luces piloto para la indicación de trabajo o parada, interruptor de encendido y apagado del cuarto, control termostático digital, para las diferentes funciones del equipo y protector de fases.</t>
  </si>
  <si>
    <t xml:space="preserve">Termostato del cuarto de refrigeración o congelación para control de temperatura de trabajo entre  +2° C y  +4° C.   </t>
  </si>
  <si>
    <t>Termostato  del cuarto de congelación para control de temperatura de trabajo entre  -12° C y  -15° C.</t>
  </si>
  <si>
    <t>Cortina plástica en thermo film  traslapada para disminuir el intercambio de calor con el exterior cuando la puerta esté abierta. Dimensiones aproximadas de 1 ancho x 2 de altura</t>
  </si>
  <si>
    <t>Lámpara interna para cuarto frío,  hermética monofásica a 120 V que trabaje sin ser afectada por el frio, encendido y apagado automático con micro interruptor, se debe indicar el nivel de iluminancia garantizado por la luminaria.</t>
  </si>
  <si>
    <t xml:space="preserve">Mesón en acero inoxidable con dimensiones de 0,65 de ancho x 0,90 cms de altura, calibre 16 tipo 304-2B, salpicadero posterior de 9 a 10 cms de altura, tapa con refuerzos en la parte inferior en forma longitudinal o transversal en perfiles de acero común en forma de "U" soldados a la tapa con acabado satinado. Patas inoxidables de 1 5/8" con bases ajustables hasta 1" en acero inoxidable. Entrepaño en acero inoxidable calibre 20 donde las partes lo permitan, a una altura de 25 cms a 30 cms sobre el piso terminado revisando que permita la apertura fácil del taparegistro de agua. Esquineras en acero inoxidable calibre 18 para sujetar la tapa y las patas para conformar un conjunto sólido y estructurado. </t>
  </si>
  <si>
    <t>Poceta en acero inoxidable formando una sola pieza con el mesón en acero inoxidable el cual tiene dimensiones aproximadas de 0,65 de ancho x 0,90 cms de altura y con salpicadero posterior de 9 a 10 cms de altura, con fondo bordeado inclinado en forma de "V" invertida al centro para evitar estancamiento de agua; las dimensiones aproximadas de la poceta son: 0,60 x 0,40 x 0,30 profundidad. Incluye soldadura y pulimento en tapa.</t>
  </si>
  <si>
    <t>Lavamanos quirúrgico tipo pared con dimensiones aprox. de 0,60 x 0,60; en acero inoxidable calibre 18, salpicadero de 10 cms perfil frontal, rematado en curva de 180, con poceta con dimensiones aproximadas de 0,50 x 0,50 x 0,20 de profundidad. Piedeamigo para anclar a la pared.</t>
  </si>
  <si>
    <t xml:space="preserve">Mesón en acero inoxidable calibre 16 para el muro de servicio y recibo de losa sucia, con dimensiones aproximadas de 0,65 de ancho x 0,90 de altura, con pestaña en acero inoxidable para zona de ventana de paso de aprox. 0,40 cms de ancho con pie de amigo formando una sola pieza con el mesón . Tapa con refuerzos en la parte inferior, patas inoxidables de 1 5/8" con bases ajustables hasta 1" en acero inoxidable, entrepaño en acero inoxidable calibre 20 donde las partes lo permitan. Esquineras en acero inoxidable calibre 18. 
</t>
  </si>
  <si>
    <t>Sum. e inst. grifería lavaplatos 8"  (inc. silicona, teflón, canastilla desague, sifón en P, acoflex transporte y mano de obra)</t>
  </si>
  <si>
    <t xml:space="preserve">Sum. e inst. grifería industrial, ducha pre-lavado o pre-rinse  (incluye silicona, teflón, canastilla, desague, sifón en p, acoflex, transporte, mano de obra) </t>
  </si>
  <si>
    <t>Sum. e inst. llave terminal cromada tipo jardín, pesada, conexión manguera.</t>
  </si>
  <si>
    <t>25.7.7</t>
  </si>
  <si>
    <t>25.7.8</t>
  </si>
  <si>
    <t>25.7.9</t>
  </si>
  <si>
    <t>25.7.10</t>
  </si>
  <si>
    <t>25.7.11</t>
  </si>
  <si>
    <t>25.7.12</t>
  </si>
  <si>
    <t>25.7.13</t>
  </si>
  <si>
    <t>25.7.14</t>
  </si>
  <si>
    <t>25.7.15</t>
  </si>
  <si>
    <t>25.7.16</t>
  </si>
  <si>
    <t>25.7.17</t>
  </si>
  <si>
    <t>25.7.18</t>
  </si>
  <si>
    <t>25.7.19</t>
  </si>
  <si>
    <t>25.7.20</t>
  </si>
  <si>
    <t>25.7.21</t>
  </si>
  <si>
    <t>25.7.22</t>
  </si>
  <si>
    <t>TRANSPORTES</t>
  </si>
  <si>
    <t>26.1</t>
  </si>
  <si>
    <t>M3/KM</t>
  </si>
  <si>
    <t>TRANSPORTE PARA DISTANCIAS SUPERIORES A 30 KM DEL CENTRO URBANO</t>
  </si>
  <si>
    <t>Suministro e instalacion de angeo mosquitero con marco desmontable, esquineros, empaque y silicona</t>
  </si>
  <si>
    <t>Ventana guillotina en acrilico de 60 x 60</t>
  </si>
  <si>
    <t>Rejilla de polipropileno resistente a deterioro ambiental, agentes quimicos, sales, solventes, acidos, alcoholes, detergentes, aceites al agua, impermeable y no absorbente de humedad, resitente a ataques de microorganismos y resistente a temperaturas de -4ºC hasta 85ºC, ancho 30 cm</t>
  </si>
  <si>
    <t>Rejilla de desbaste en acero inoxidable 304, ancho 0,30 m</t>
  </si>
  <si>
    <t>TRANSPORTE CAMINO DESTAPADO - TROCHA</t>
  </si>
  <si>
    <t>Ton/Km</t>
  </si>
  <si>
    <t>TRANSPORTE A LOMO DE MULA CARGA DE 100 Kg</t>
  </si>
  <si>
    <t>Km</t>
  </si>
  <si>
    <t>7.9.77</t>
  </si>
  <si>
    <t>REGULADOR CONEXO PARA GAS NATURAL</t>
  </si>
  <si>
    <t>TUBERIA Y ACCESORIOS RED CONTRAINCENDIO</t>
  </si>
  <si>
    <t>SUMINISTRO E INSTALACION DE TUBERIA ACERO AL CARBON SCH 40 1" ROSCADA</t>
  </si>
  <si>
    <t>SUMINISTRO E INSTALACION DE TUBERIA ACERO AL CARBON C/C SCH 10 1 1/4" RANURADA</t>
  </si>
  <si>
    <t>SUMINISTRO E INSTALACION DE TUBERIA ACERO AL CARBON C/C SCH 10 1 1/2" RANURADA</t>
  </si>
  <si>
    <t>SUMINISTRO E INSTALACION DE TUBERIA ACERO AL CARBON C/C SCH 10 2" RANURADA</t>
  </si>
  <si>
    <t>SUMINISTRO E INSTALACION DE TUBERIA ACERO AL CARBON C/C SCH 10 3" RANURADA</t>
  </si>
  <si>
    <t>SUMINISTRO E INSTALACION DE TUBERIA ACERO AL CARBON C/C SCH 10 2 1/2" RANURADA</t>
  </si>
  <si>
    <t>SUMINISTRO E INSTALACION DE TUBERIA ACERO AL CARBON C/C SCH 10 4" RANURADA</t>
  </si>
  <si>
    <t>SUMINISTRO E INSTALACION DE TUBERIA PVC C 900 4"</t>
  </si>
  <si>
    <t>SUMINISTRO E INSTALACION DE ACCESORIOS TUBERIA ACERO NEGRO 1"</t>
  </si>
  <si>
    <t>SUMINISTRO E INSTALACION DE ACCESORIOS TUBERIA ACERO NEGRO 1 1/4"</t>
  </si>
  <si>
    <t>7.12.11</t>
  </si>
  <si>
    <t>SUMINISTRO E INSTALACION DE ACCESORIOS TUBERIA ACERO NEGRO 1 1/2"</t>
  </si>
  <si>
    <t>7.12.12</t>
  </si>
  <si>
    <t>SUMINISTRO E INSTALACION DE ACCESORIOS TUBERIA ACERO NEGRO 2"</t>
  </si>
  <si>
    <t>7.12.13</t>
  </si>
  <si>
    <t>SUMINISTRO E INSTALACION DE ACCESORIOS TUBERIA ACERO NEGRO 2 1/2"</t>
  </si>
  <si>
    <t>7.12.14</t>
  </si>
  <si>
    <t>SUMINISTRO E INSTALACION DE ACCESORIOS TUBERIA ACERO NEGRO 3"</t>
  </si>
  <si>
    <t>7.12.15</t>
  </si>
  <si>
    <t>SUMINISTRO E INSTALACION DE ACCESORIOS TUBERIA ACERO NEGRO 4"</t>
  </si>
  <si>
    <t>7.12.16</t>
  </si>
  <si>
    <t>SUMINISTRO E INSTALACION DE ACOPLAMIENTO COUPLING RIGIDO Ø 2"</t>
  </si>
  <si>
    <t>7.12.17</t>
  </si>
  <si>
    <t>SUMINISTRO E INSTALACION DE ACOPLAMIENTO COUPLING RIGIDO Ø 2 1/2"</t>
  </si>
  <si>
    <t>7.12.18</t>
  </si>
  <si>
    <t>SUMINISTRO E INSTALACION DE ACOPLAMIENTO COUPLING RIGIDO Ø 3"</t>
  </si>
  <si>
    <t>7.12.19</t>
  </si>
  <si>
    <t>SUMINISTRO E INSTALACION DE ACOPLAMIENTO COUPLING RIGIDO Ø 4"</t>
  </si>
  <si>
    <t>7.12.20</t>
  </si>
  <si>
    <t>SUMINISTRO E INSTALACION DE ACCESORIO PARA TUBERIA PVC C900 4"</t>
  </si>
  <si>
    <t>7.12.21</t>
  </si>
  <si>
    <t>SUMINISTRO E INSTALACIÓN DE ACOPLAMIENTO COUPLING RIGIDO Ø 1¼"</t>
  </si>
  <si>
    <t>7.12.22</t>
  </si>
  <si>
    <t>SUMINISTRO E INSTALACIÓN DE ACOPLAMIENTO COUPLING RIGIDO Ø 1½"</t>
  </si>
  <si>
    <t>7.12.23</t>
  </si>
  <si>
    <t>TUBERIA PVC-P RDE 21 1" AGUA FRIA RED DE SUMINISTRO, INCLUYE INSTALACION Y ACCESORIOS</t>
  </si>
  <si>
    <t>7.13</t>
  </si>
  <si>
    <t>VALVULAS Y ADITAMENTOS RED CONTRAINCENDIO</t>
  </si>
  <si>
    <t>7.13.1</t>
  </si>
  <si>
    <t>SUMINISTRO E INSTALACION DE ROCIADOR PENDIENTE RESPUESTA RAPIDA 1/2"</t>
  </si>
  <si>
    <t>7.13.2</t>
  </si>
  <si>
    <t>PUNTO ROCIADOR 1/2"</t>
  </si>
  <si>
    <t>7.13.3</t>
  </si>
  <si>
    <t>SUMINISTRO E INSTALACION GABINETE CONTRA INCENDIO TIPO III</t>
  </si>
  <si>
    <t>7.13.4</t>
  </si>
  <si>
    <t>SUMINISTRO E INSTALACION ESTACION DE CONTROL PRUEBA Y DRENAJE 4"</t>
  </si>
  <si>
    <t>7.13.5</t>
  </si>
  <si>
    <t>SUMINISTRO E INSTALACION SIAMESA EN BRONCE 4" X 2 1/2" X 2 1/2"</t>
  </si>
  <si>
    <t>7.13.6</t>
  </si>
  <si>
    <t>SUMINISTRO E INSTALACION CABEZAL DE PRUEBAS 4 X 2 1/2" (2)</t>
  </si>
  <si>
    <t>7.13.7</t>
  </si>
  <si>
    <t>SUMINISTRO E INSTALACIÓN ESTACION DE CONTROL PRUEBA Y DRENAJE 2"</t>
  </si>
  <si>
    <t>7.13.8</t>
  </si>
  <si>
    <t>SUMINISTRO E INSTALACIÓN ESTACION DE CONTROL PRUEBA Y DRENAJE 3"</t>
  </si>
  <si>
    <t>7.13.9</t>
  </si>
  <si>
    <t>SUMINISTRO E INSTALACIÓN VÁLVULA TOMA Y DESCARGA DE AIRE Ø UL/FM</t>
  </si>
  <si>
    <t>7.13.10</t>
  </si>
  <si>
    <t>SUMINISTRO E INSTALACIÓN SOPORTE ANTISISMICO LONGITUDINAL /  TRANSVERSAL 2½"</t>
  </si>
  <si>
    <t>7.13.11</t>
  </si>
  <si>
    <t>SUMINISTRO E INSTALACIÓN SOPORTE ANTISISMICO LONGITUDINAL /  TRANSVERSAL 3"</t>
  </si>
  <si>
    <t>7.13.12</t>
  </si>
  <si>
    <t>SUMINISTRO E INSTALACIÓN SOPORTE ANTISISMICO LONGITUDINAL /  TRANSVERSAL 4"</t>
  </si>
  <si>
    <t>7.13.13</t>
  </si>
  <si>
    <t>SUMINISTRO E INSTALACIÓN SOPORTE ANTISISMICO 4 vías 3"</t>
  </si>
  <si>
    <t>7.13.14</t>
  </si>
  <si>
    <t>SUMINISTRO E INSTALACIÓN SOPORTE ANTISISMICO 4 vías 4"</t>
  </si>
  <si>
    <t>7.11.6</t>
  </si>
  <si>
    <t xml:space="preserve">SUMINISTRO E INSTALACION DE COMPUERTA DE ACCESO ABATIBLE 80 X 80 CM, LAMINA ALFAJOR E=1/8". INCLUYE MARCO, ESTRUCTURA, REFUERZOS ACCESORIOS, PROTECCION ANTICORROSIVA Y PINTURA PARA EXTERIORES   </t>
  </si>
  <si>
    <t>8.7.18</t>
  </si>
  <si>
    <t xml:space="preserve">CAJA DE INSPECCION PARA ELECTRODO DE PUESTA A TIERRA 30 X 30. INCLUYE MARCO Y TAPA </t>
  </si>
  <si>
    <t>AFINADO CUBIERTAS PLANAS MORTERO 1:3 IMPERMEABILIZADO. INCLUYE PENDIENTADO Y REMATES</t>
  </si>
  <si>
    <t>IMPERMEABILIZACION EXTERIOR ESTRUCTURAS DE CONCRETO ENTERRADAS IGOL DENSO 2 MANOS</t>
  </si>
  <si>
    <t>IMPERMEABILIZACION CUBIERTA DE CONCRETO, SISTEMA 3 CAPAS, MANTOS ASFALTICOS MODIFICADOS CON REFUERZOS EN FIBRA DE VIDRIO E=3MM. ACABADO FINAL FOIL DE ALUMINIO, NO TRANSITABLE. INCLUYE REMATES 15 CM POR ENCIMA DEL NIVEL DE LA CUBIERTA Y CAJILLAS PARA INSTALACION DE TRAGANTES</t>
  </si>
  <si>
    <t>11.1.6</t>
  </si>
  <si>
    <t>11.1.7</t>
  </si>
  <si>
    <t>IMPERMEABILIZACION INTERIOR PARA TANQUES DE CONCRETO MEMBRANA PVC SIKAPLAN 12 NTR O EQUIVALENTE. INCLUYE REMATES</t>
  </si>
  <si>
    <t>11.2.22</t>
  </si>
  <si>
    <t>SUMINISTRO E INSTALACION DE CANAL LAMINA GALVANIZADA  Ds = 50 cm - CAL 20. INCLUYE SOPORTES, SOSCOS, REFUERZOS Y GARGOLAS DE REBOSE</t>
  </si>
  <si>
    <t>SUMINISTRO E INSTALACION DE CANAL LAMINA GALVANIZADA  Ds = 80 cm - CAL 20. INCLUYE SOPORTES, SOSCOS, REFUERZOS Y GARGOLAS DE REBOSE</t>
  </si>
  <si>
    <t>SUMINISTRO E INSTALACION DE CANAL LAMINA GALVANIZADA  Ds = 100 cm - CAL 20. INCLUYE SOPORTES, SOSCOS, REFUERZOS Y GARGOLAS DE REBOSE</t>
  </si>
  <si>
    <t>TRAGANTES Ø 3"</t>
  </si>
  <si>
    <t>SUMINISTRO E INSTALACION DE CANAL LAMINA GALVANIZADA  Ds = 75 cm - CAL 20. INCLUYE SOPORTES, SOSCOS, REFUERZOS Y GARGOLAS DE REBOSE</t>
  </si>
  <si>
    <t>11.3.15</t>
  </si>
  <si>
    <t>12.2.15</t>
  </si>
  <si>
    <t>BARANDA METALICA CORREDORES DE CIRCULACION, TUBO CIRCULAR EN ACERO GALVANIZADO DE 2" INCLINADO HACIA EL INTERIOR ANCLADA A BORDILLO DE CONCRETO CON PLATINAS DE 0,17 CM X 0,20 CM DE ACERO DE 1/4" Y CHAZO DE ANCLAJE DE 3/8" X 3" CON PLATINAS DE HIERRO LATERALES DE 3/8" X 2" Y PLATINAS INTERNAS DE 1/4" X 1 1/2"  TUBO INTERNO EN ACERO DE 1 1/2" DOS MANOS DE ANTICORROSIVO Y ACABADO EN PINTURA ESMALTE</t>
  </si>
  <si>
    <t>12.2.16</t>
  </si>
  <si>
    <t>PASAMANOS METALICO TUBO ESTRUCTURAL 1 1/2" 2.5 MM. INCLUYE ANCLAJES Y ACCESORIOS</t>
  </si>
  <si>
    <t>SUMINISTRO E INSTALACIÓN DE LUMINARIA DE EMERGENCIA 2X1,6W 100-240 V, 6500 K, IRC 70, FLUJO LUMINOSO 125 O MÁS. INCLUYE CONECTORES DE RESORTE, CINTA , ACCESORIOS DE FIJACIÓN Y SOPORTE. MATERIAL CERTIFICADO, GARANTIZADO E INSTALADO SEGÚN REGLAMENTACIÓN NTC 2050.</t>
  </si>
  <si>
    <t>SUMINISTRO E INSTALACIÓN DE LUMINARIA HERMÉTICA 2X18 W SOBREPONER, 100-240 V, IRC 80, FLUJO LUMINOSO 3600, VIDA ÚTIL MAYOR A 30,000 HORAS, 6500 K. INCLUYE CONECTORES DE RESORTE, CINTA , ACCESORIOS DE FIJACIÓN Y SOPORTE. MATERIAL CERTIFICADO, GARANTIZADO E INSTALADO SEGÚN REGLAMENTACIÓN NTC 2050.</t>
  </si>
  <si>
    <t>SUMINISTRO E INSTALACIÓN DE LUMINARIA PANEL LED REDONDO 8" 18W SOBREPONER, 100-240 V, FLUJO LUMINOSO MAYOR A 1050 LM, IRC 70, VIDA ÚTIL MAYOR 20,000 H. INCLUYE CONECTORES DE RESORTE, CINTA , ACCESORIOS DE FIJACIÓN Y SOPORTE. MATERIAL CERTIFICADO, GARANTIZADO E INSTALADO SEGÚN REGLAMENTACIÓN NTC 2050.</t>
  </si>
  <si>
    <t>SUMINISTRO E INSTALACIÓN DE LUMINARIA PANEL LED REDONDO 4" 12W, 6500 K, 100-240 V, FLUJO LUMINOSO MAYOR A 600 LM, IRC 70, VIDA ÚTIL MAYOR A 20,000 H. INCLUYE CONECTORES DE RESORTE, CINTA , ACCESORIOS DE FIJACIÓN Y SOPORTE. MATERIAL CERTIFICADO, GARANTIZADO E INSTALADO SEGÚN REGLAMENTACIÓN NTC 2050.</t>
  </si>
  <si>
    <t>SUMINISTRO E INSTALACIÓN DE LUMINARIA LINEAL LED DE 31W, 6500 K, 100-240 V, FLUJO LUMINOSO MAYOR A 3200 LM, IRC 80, VIDA ÚTIL MAYOR A 10,000 H. INCLUYE CONECTORES DE RESORTE, CINTA , ACCESORIOS DE FIJACIÓN Y SOPORTE. MATERIAL CERTIFICADO, GARANTIZADO E INSTALADO SEGÚN REGLAMENTACIÓN NTC 2050.</t>
  </si>
  <si>
    <t>SUMINISTRO E INSTALACIÓN DE REFLECTOR LED  DE 200 W, 6500 K, 100-240 V, IP 67, FLUJO LUMINOSO MAYOR A 2000 LM, IRC 80, VIDA ÚTIL MAYOR A 10,000 H. INCLUYE CONECTORES DE RESORTE, CINTA , ACCESORIOS DE FIJACIÓN Y SOPORTE. MATERIAL CERTIFICADO, GARANTIZADO E INSTALADO SEGÚN REGLAMENTACIÓN NTC 2050.</t>
  </si>
  <si>
    <t>SUMINISTRO E INSTALACIÓN DE LUMINARIA A PRUEBA DE EXPLOSIÓN. 100-240 V, IRC 80, FLUJO LUMINOSO 3600 LM, VIDA ÚTIL MAYOR A 30,000 HORAS, 6500 K. INCLUYE CONECTORES DE RESORTE, CINTA , ACCESORIOS DE FIJACIÓN Y SOPORTE. MATERIAL CERTIFICADO, GARANTIZADO E INSTALADO SEGÚN REGLAMENTACIÓN NTC 2050.</t>
  </si>
  <si>
    <t>SUMINISTRO E INSTALACIÓN DE LUMINARIA REFLECTOR LED 100W, 6500 K, 100-240 V, FLUJO LUMINOSO MAYOR A 8000 LM, IRC 70, VIDA ÚTIL MAYOR A 20,000 H. INCLUYE CONECTORES DE RESORTE, CINTA , ACCESORIOS DE FIJACIÓN Y SOPORTE. MATERIAL CERTIFICADO, GARANTIZADO E INSTALADO SEGÚN REGLAMENTACIÓN NTC 2050.</t>
  </si>
  <si>
    <t>SUMINISTRO E INSTALACIÓN DE LUMINARIA A PRUEBA DE EXPLOSIÓN, 2X1,6W 100-240 V, 6500 K, IRC 70, FLUJO LUMINOSO 125 O MÁS. INCLUYE CONECTORES DE RESORTE, CINTA, ACCESORIOS DE FIJACIÓN Y SOPORTE. MATERIAL CERTIFICADO, GARANTIZADO E INSTALADO SEGÚN REGLAMENTACIÓN NTC 2050.</t>
  </si>
  <si>
    <t>SUMINISTRO E INSTALACIÓN DE LUMINARIA AVISO DE SALIDA A PRUEBA DE EXPLOSIÓN, 6 VA 120-277 V, 6500 K, IRC 70. INCLUYE CONECTORES DE RESORTE, CINTA, ACCESORIOS DE FIJACIÓN Y SOPORTE. MATERIAL CERTIFICADO, GARANTIZADO E INSTALADO SEGÚN REGLAMENTACIÓN NTC 2050.</t>
  </si>
  <si>
    <t>SUMINISTRO E INSTALACIÓN DE LUMINARIA AVISO DE SALIDA, 1.6 VA 120-277 V, 6500 K, IRC 70. INCLUYE CONECTORES DE RESORTE, CINTA, ACCESORIOS DE FIJACIÓN Y SOPORTE. MATERIAL CERTIFICADO, GARANTIZADO E INSTALADO SEGÚN REGLAMENTACIÓN NTC 2050.</t>
  </si>
  <si>
    <t>SUMINISTRO E INSTALACIÓN DE LUMINARIA BALA LED DE PISO 3W, 100-240 V, 6500 K, IRC 70. INCLUYE CONECTORES DE RESORTE, CINTA, ACCESORIOS DE FIJACIÓN Y SOPORTE. MATERIAL CERTIFICADO, GARANTIZADO E INSTALADO SEGÚN REGLAMENTACIÓN NTC 2050.</t>
  </si>
  <si>
    <t>SUMINISTRO E INSTALACIÓN DE LUMINARIA TIPO AP LED 60-80 W, 100-240 W, 100-240 V, 6500 K, IRC 80. INCLUYE CONECTORES DE RESORTE, CINTA, ACCESORIOS DE FIJACIÓN Y SOPORTE. MATERIAL CERTIFICADO, GARANTIZADO E INSTALADO SEGÚN REGLAMENTACIÓN NTC 2050.</t>
  </si>
  <si>
    <t>SUMINISTRO E INSTALACIÓN DE LUMINARIA APLIQUE LED TIPO TORTUGA, 12 W, 100-240 V, 6500 K, IRC 70. INCLUYE CONECTORES DE RESORTE, CINTA, ACCESORIOS DE FIJACIÓN Y SOPORTE. MATERIAL CERTIFICADO, GARANTIZADO E INSTALADO SEGÚN REGLAMENTACIÓN NTC 2050.</t>
  </si>
  <si>
    <t>SUMINISTRO E INSTALACIÓN DE LUMINARIA BALA LED DE PISO 5W, 100-240 V, 6500 K, IRC 70. INCLUYE CONECTORES DE RESORTE, CINTA, ACCESORIOS DE FIJACIÓN Y SOPORTE. MATERIAL CERTIFICADO, GARANTIZADO E INSTALADO SEGÚN REGLAMENTACIÓN NTC 2050.</t>
  </si>
  <si>
    <t>SUMINISTRO E INSTALACION DE TANQUE PLASTICO 2000 LTS. INC. VALVULA DE FLOTADOR Y ACCESORIOS</t>
  </si>
  <si>
    <t>19.3.10</t>
  </si>
  <si>
    <t>SUMINISTRO E INSTALACION DE VIDRIO DE SEGURIDAD LAMINADO 3+3</t>
  </si>
  <si>
    <t xml:space="preserve">Campana extractora, construida en acero inoxidable calibre 20 tipo 430, de igual manera los filtros tipo laberinto, canales de refuerzo, de recolección de grasas y su estructura, deben ser del mismo material. </t>
  </si>
  <si>
    <t>25.7.23</t>
  </si>
  <si>
    <t>25.7.24</t>
  </si>
  <si>
    <t>25.7.25</t>
  </si>
  <si>
    <t>26.2</t>
  </si>
  <si>
    <t>26.3</t>
  </si>
  <si>
    <t>26.4</t>
  </si>
  <si>
    <t>DISPOSICION FINAL DE ESCOMBROS</t>
  </si>
  <si>
    <t>18.4.11</t>
  </si>
  <si>
    <t>18.2.7</t>
  </si>
  <si>
    <t xml:space="preserve">RECUBRIMIENTO PINTURA INTUMESCENTE </t>
  </si>
  <si>
    <t>8.1.26</t>
  </si>
  <si>
    <t>8.1.27</t>
  </si>
  <si>
    <t>16.3.7</t>
  </si>
  <si>
    <t>MUROS GAVIONES EN MALLA DE TRIPLE TORSIÓN DE ALAMBRE GALVANIZADO, CALIBRE BWG 12 CON HUECOS DE 10 X 10 CMS. -  (INC. PIEDRA MEDIA ZONGA Y AMARRES)</t>
  </si>
  <si>
    <t>FILTRO DRENANTE DETRÁS DE MURO CON GEOTEXTIL HASTA H=1,8 M</t>
  </si>
  <si>
    <t>CUNETA EN CONCRETO de 3,000 PSI 30*30 e=10 cm</t>
  </si>
  <si>
    <t>SUMINISTRO E INSTALACION DUCTO ELECTRICO TIPO PESADO PVC 3". INCLUYE SOLDADURA</t>
  </si>
  <si>
    <t>SUMINISTRO E INSTALACION DUCTO ELECTRICO TIPO PESADO PVC 4". INCLUYE SOLDADURA</t>
  </si>
  <si>
    <t>SUMINISTRO E INSTALACION DUCTO ELECTRICO TIPO PESADO PVC 6". INCLUYE SOLDADURA</t>
  </si>
  <si>
    <t>ALFAJIAS EN CONCRETO 0,15 M INC. GOTERO</t>
  </si>
  <si>
    <t>ALFAJIAS EN CONCRETO 0,30 M INC. GOTERO</t>
  </si>
  <si>
    <t>ESCALERA DE GATO, TUBERIA EN ACERO INOXIDABLE 1 1/2"</t>
  </si>
  <si>
    <t>FLOTADOR MECANICO 1 1/2"</t>
  </si>
  <si>
    <t xml:space="preserve">LOSA DE FONDO EN CONCRETO BAJA PERMEABILIDAD PARA TANQUE E: 0.20 F'c 21 MPA </t>
  </si>
  <si>
    <t>LOSA SUPERIOR CONCRETO DE BAJA PERMEABILIDAD PARA TANQUES E: 0.20 F'c 21 MPA</t>
  </si>
  <si>
    <t>SALIDA + TOMACORRIENTE DOBLE (GFCI) PARA BAÑOS, LABORATORIOS Y COCINAS - INCLUYE PROTECCION PARA EXTERIORES</t>
  </si>
  <si>
    <t>SALIDA ELECTRICA PVC 120 V. INCLUYE CAJA 5800, TUBERIA DE 1/2", CABLEADO LSZH Y ACCESORIOS</t>
  </si>
  <si>
    <t>SALIDA ELECTRICA EMT 120 V. INCLUYE CAJA 5800, TUBERIA DE 1/2", CABLEADO LSZH Y ACCESORIOS</t>
  </si>
  <si>
    <t>BANDEJA PORTACABLES TIPO ESCALERA 30 X 8 PORTA CABLE CON SOPORTERIA, FIJACIONES Y ACCESORIOS</t>
  </si>
  <si>
    <t>BANDEJA PORTACABLES TIPO DUCTO CERRADO, EN PINTURA ELECTROSTATICA 10 x 4 CON DIVISION INCLUYE ACCESORIOS CON PINTURA ELECTROSTATICA CON DIVISION INCLUYE TAPA, SOPORTERIA, FIJACIONES Y ACCESORIOS</t>
  </si>
  <si>
    <t>DUCTO CANALETA PLASTICA 10 x 4 CON TAPA REMOVIBLE CON DIVISION INCLUYE FIJACIONES,  ANCLAJE Y ACCESORIOS</t>
  </si>
  <si>
    <t>TUBERIA PVC 1/2" EMBEBIDA. INC. ACCESORIOS</t>
  </si>
  <si>
    <t>TUBERIA PVC 3/4" EMBEBIDA. INC. ACCESORIOS</t>
  </si>
  <si>
    <t>TUBERIA PVC 1" EMBEBIDA. INC. ACCESORIOS</t>
  </si>
  <si>
    <t>TUBERIA PVC 1 1/4" EMBEBIDA. INC. ACCESORIOS</t>
  </si>
  <si>
    <t>TUBERIA PVC 1 1/2"  EMBEBIDA. INC. ACCESORIOS</t>
  </si>
  <si>
    <t>TUBERIA PVC 2" EMBEBIDA. INC. ACCESORIOS</t>
  </si>
  <si>
    <t>TUBERIA EMT 1/2" - SUSPENDIDA INCLUYE ACCESORIOS Y FIJACIONES</t>
  </si>
  <si>
    <t>TUBERIA EMT 3/4" - SUSPENDIDA INCLUYE ACCESORIOS Y FIJACIONES</t>
  </si>
  <si>
    <t>TUBERIA EMT 1" - SUSPENDIDA INCLUYE ACCESORIOS Y FIJACIONES</t>
  </si>
  <si>
    <t>TUBERIA EMT 1 1/2" - SUSPENDIDA INCLUYE ACCESORIOS Y FIJACIONES</t>
  </si>
  <si>
    <t>TUBERIA EMT 2" - SUSPENDIDA INCLUYE ACCESORIOS Y FIJACIONES</t>
  </si>
  <si>
    <t>TUBERIA EMT 2 1/2" - SUSPENDIDA INCLUYE ACCESORIOS Y FIJACIONES</t>
  </si>
  <si>
    <t>CABLE UTP CAT 6 TENDIDO Y CERTIFICADO. INCLUYE TERMINALES RJ45 Y MARCACION</t>
  </si>
  <si>
    <t>SUMINISTRO E INSTALACION DE CABLE DE COBRE DESNUDO 2/0 PARA MALLA PUESTA A TIERRA</t>
  </si>
  <si>
    <t>TENDIDO CANALIZACION ELECTRICA SUBTERRANEA TUBERIA PVC TIPO DUCTO ELECTRICO DB 1 x 2"  PVC</t>
  </si>
  <si>
    <t>TENDIDO CANALIZACION ELECTRICA SUBTERRANEA TUBERIA PVC TIPO DUCTO ELECTRICO DB 2 x 2"  PVC</t>
  </si>
  <si>
    <t>TENDIDO CANALIZACION ELECTRICA SUBTERRANEA TUBERIA PVC TIPO DUCTO ELECTRICO DB 2 x 3"  PVC</t>
  </si>
  <si>
    <t>TENDIDO CANALIZACION ELECTRICA SUBTERRANEA TUBERIA PVC TIPO DUCTO ELECTRICO DB 2 x 4"  PVC</t>
  </si>
  <si>
    <t>TENDIDO CANALIZACION ELECTRICA SUBTERRANEA TUBERIA PVC TIPO DUCTO ELECTRICO DB 4 x 4"  PVC</t>
  </si>
  <si>
    <t xml:space="preserve">CAJA DE INSPECCION EN MAMPOSTERIA TIPO CS274 CODENSA CON MARCO Y TAPA 71.5X71.5 </t>
  </si>
  <si>
    <t>CAJA DE INSPECCION EN MAMPOSTERIA TIPO CS275 CODENSA CON MARCO Y TAPA 130.5X80.5</t>
  </si>
  <si>
    <t xml:space="preserve">CAJA DE INSPECCION EN MAMPOSTERIA TIPO CS276 CODENSA CON MARCO Y TAPA 161X130.5 </t>
  </si>
  <si>
    <t>SUMINISTRO E INSTALACION DE SUBESTACION ELECTRICA EN POSTE 30 KVA. INCLUYE SOPORTES, ACCESORIOS Y PROTECCIONES. NORMAS SEGÚN OPERADOR DE RED LOCAL. CERTIFICACION RETIE</t>
  </si>
  <si>
    <t>SUMINISTRO E INSTALACION DE SUBESTACION ELECTRICA EN POSTE 45 KVA. INCLUYE SOPORTES, ACCESORIOS Y PROTECCIONES. NORMAS SEGÚN OPERADOR DE RED LOCAL. CERTIFICACION RETIE</t>
  </si>
  <si>
    <t>SUMINISTRO E INSTALACION DE SUBESTACION ELECTRICA EN POSTE 75 KVA. INCLUYE SOPORTES, ACCESORIOS Y PROTECCIONES. NORMAS SEGÚN OPERADOR DE RED LOCAL. CERTIFICACION RETIE</t>
  </si>
  <si>
    <t>SUMINISTRO E INSTALACION DE SUBESTACION ELECTRICA 112,5 KVA. INCLUYE CELDA DE ENTRADA Y SALIDA M.T., CELDA DE PROTECCION DEL TRANSFORMADOR, CELDA DEL TRANSFORMADOR, CELDA DE MEDIDA BT, EQUIPOS ACCESORIOS Y CONEXIONES. NORMAS SEGÚN OPERADOR DE RED LOCAL. CERTIFICACION RETIE</t>
  </si>
  <si>
    <t>SUMINISTRO E INSTALACION DE SUBESTACION ELECTRICA 150 KVA. INCLUYE CELDA DE ENTRADA Y SALIDA M.T., CELDA DE PROTECCION DEL TRANSFORMADOR, CELDA DEL TRANSFORMADOR, CELDA DE MEDIDA BT, EQUIPOS ACCESORIOS Y CONEXIONES. NORMAS SEGÚN OPERADOR DE RED LOCAL. CERTIFICACION RETIE</t>
  </si>
  <si>
    <t>SUMINISTRO E INSTALACION DE SUBESTACION ELECTRICA 225 KVA. INCLUYE CELDA DE ENTRADA Y SALIDA M.T., CELDA DE PROTECCION DEL TRANSFORMADOR, CELDA DEL TRANSFORMADOR, CELDA DE MEDIDA BT, EQUIPOS ACCESORIOS Y CONEXIONES. NORMAS SEGÚN OPERADOR DE RED LOCAL. CERTIFICACION RETIE</t>
  </si>
  <si>
    <t>CELDA TRIPLEX ENTRADA Y SALIDA 15 KV. NORMA CTS506-2. INC. FUSIBLES DE PROTECCION. CERTIFICACION RETIE</t>
  </si>
  <si>
    <t>BOTON TIMBRE ABITARE LUZ PILOTO 1905-LP3033</t>
  </si>
  <si>
    <t>CONMUTABLE Senc. Blc.DEKO L/NEX DK-2B+DKT2B</t>
  </si>
  <si>
    <t>CONMUTABLE Senc. Clas.C L/NEX LX-020C</t>
  </si>
  <si>
    <t>CONMUTABLE Senc. Pil.Clas. L/NEXLX-020CL</t>
  </si>
  <si>
    <t>BALDOSIN GRANITO BH-5 DE 33x33 MORTERO 1:4 - (INCLUYE JUNTA DE DILATACION, DESTRONQUE, PULIDA Y BRILLADA)</t>
  </si>
  <si>
    <t>BALDOSIN GRANITO L-1 DE 33x33 MORTERO 1:4 - (INCLUYE JUNTA DE DILATACION, DESTRONQUE, PULIDA Y BRILLADA)</t>
  </si>
  <si>
    <t>BALDOSIN GRANITO P-5 DE 33x33 MORTERO 1:4 - (INCLUYE JUNTA DE DILATACION, DESTRONQUE, PULIDA Y BRILLADA)</t>
  </si>
  <si>
    <t>PULIDA Y BRILLO GRANITO, INCLUYE TRATAMIENTO DE RESANES Y JUNTAS</t>
  </si>
  <si>
    <t>SUMINISTRO E INSTALACION PISO VINILO, TRAFICO COMERCIAL 33X33/50X50 E=2 MM. INC. PREPARACION DE SUPERFICIE CON MASTICO RESANADOR Y ADHESIVO</t>
  </si>
  <si>
    <t>SUMINISTRO E INSTALACION PISO VINILO, TRAFICO COMERCIAL 33X33/50X50 E=3 MM. INC. PREPARACION DE SUPERFICIE CON MASTICO RESANADOR Y ADHESIVO</t>
  </si>
  <si>
    <t>SUMINISTRO E INSTALACION DE BALDOSA CERAMICA ANTIDESLIZANTE EN DUROPISO 30X30.</t>
  </si>
  <si>
    <t>SUMINISTRO E INSTALACION DE CUBIERTA EN PANEL METALICO GALVANIZADO PREPINTADO CAL. 26 TIPO SANDWICH, INYECTADO EN LINEA CONTINUA CON POLIURETANO EXPANDIDO DE ALTA DENSIDAD 38 KG/M3 E=30 A 50 MM INCLUYE TAPAS DE BORDE DE CUBIERTA Y LOS ACCESORIOS NECESARIOS PARA SU CORRECTA INSTALACION Y FUNCIONAMIENTO.</t>
  </si>
  <si>
    <t>SUMINISTRO E INSTALACION DE CUBIERTA EN PANEL METALICO GALVANIZADO PREPINTADO CAL. 26 TIPO SANDWICH, CON AISLANTE EN FIBRA DE VIDRIO E=30 A 50 MM INCLUYE TAPAS DE BORDE DE CUBIERTA Y LOS ACCESORIOS NECESARIOS PARA SU CORRECTA INSTALACION Y FUNCIONAMIENTO.</t>
  </si>
  <si>
    <t>SUMINISTRO E INSTALACION DE ESTRUCTURA METALICA PARA CUBIERTAS. NORMA NSR10 TITULO F. PERFILERIA ASTM A572 GR50 Y ASTM A37. SOLDADURA E70XX. INC CERCHAS, CORREAS, TENSORES, ANCLAJES Y ACCESORIOS, LIMPIEZA SSPC-SP3, PINTURA ANTICORROSIVA 3 MILS Y ACABADO ESMALTE ALQUIDICO 3 MILS</t>
  </si>
  <si>
    <t>SUMINISTRO E INSTALACION CUBIERTA METALICA EN LAMINA GALVANIZADA PREPINTADA TIPO TERMOACUSTICA TRAPEZOIDAL CAL 26. INCLUYE ELEMENTOS DE FIJACIÓN</t>
  </si>
  <si>
    <t>SUMINISTRO E INSTALACION DE VENTANERIA DE ALUMINIO, TIPO CORREDIZA, PERFIL EXTRUIDO, ACABADO ANODIZADO, VIDRIO DE SEGURIDAD, NORMA NSR10 K.4.2 Y K.4.3. INCLUYE EMPAQUES, SELLOS, ANCLAJES Y ACCESORIOS</t>
  </si>
  <si>
    <t>SUMINISTRO E INSTALACION DE VENTANERIA DE ALUMINIO, TIPO BATIENTE, PERFIL EXTRUIDO, ACABADO ANODIZADO, VIDRIO DE SEGURIDAD, NORMA NSR10 K.4.2 Y K.4.3. INCLUYE EMPAQUES, SELLOS, ANCLAJES Y ACCESORIOS</t>
  </si>
  <si>
    <t>SUMINISTRO E INSTALACION DE VENTANERIA DE ALUMINIO, TIPO FIJO, PERFIL EXTRUIDO, ACABADO ANODIZADO, VIDRIO DE SEGURIDAD, NORMA NSR10 K.4.2 Y K.4.3. INCLUYE EMPAQUES, SELLOS, ANCLAJES Y ACCESORIOS</t>
  </si>
  <si>
    <t>SUMINISTRO E INSTALACION DE VENTANERIA DE ALUMINIO, TIPO CELOSIA, PERFIL EXTRUIDO, ACABADO ANODIZADO, VIDRIO DE SEGURIDAD, NORMA NSR10 K.4.2 Y K.4.3. INCLUYE EMPAQUES, SELLOS, ANCLAJES Y ACCESORIOS</t>
  </si>
  <si>
    <t>SUMINISTRO E INSTALACION DE MARCOS PUERTAS LAMINA C.R. C18 - 2,00 X 0,80 M. INCLUYE ANTICORROSIVO, ESMALTE, ANCLAJE, BISAGRAS TIPO PESADO Y CARGUE EN MORTERO</t>
  </si>
  <si>
    <t>SUMINISTRO E INSTALACION DE MARCOS PUERTAS LAMINA C.R. C18 - 2,00 X 0,90 M. INCLUYE ANTICORROSIVO, ESMALTE, ANCLAJE, BISAGRAS TIPO PESADO Y CARGUE EN MORTERO</t>
  </si>
  <si>
    <t>SUMINISTRO E INSTALACION DE MARCOS PUERTAS LAMINA C.R. C18 - 2,00 X 1,00 M. INCLUYE ANTICORROSIVO, ESMALTE, ANCLAJE, BISAGRAS TIPO PESADO Y CARGUE EN MORTERO</t>
  </si>
  <si>
    <t>SUMINISTRO E INSTALACION DE PUERTA METALICA ENTAMBORADA LAMINA C.R. C18 (ANTIC - ESMALTE)</t>
  </si>
  <si>
    <t>SUMINISTRO E INSTALACION DE PUERTA METALICA LAMINA C.R. C18 (ANTIC - ESMALTE)</t>
  </si>
  <si>
    <t>SUMINISTRO E INSTALACION DE TANQUE PLASTICO 1000 LTS. INC. VALVULA DE FLOTADOR Y ACCESORIOS</t>
  </si>
  <si>
    <t>SUMINISTRO E INSTALACION DE TANQUE PLASTICO 5000 LTS. INC. VALVULA DE FLOTADOR Y ACCESORIOS</t>
  </si>
  <si>
    <t>ESTUCO SOBRE PAÑETE</t>
  </si>
  <si>
    <t>PINTURA EN VINILO TIPO 1 MUROS INTERIORES 3 MANOS</t>
  </si>
  <si>
    <t>PINTURA EN VINILO TIPO 1 S/PAÑETE - 2 MANOS</t>
  </si>
  <si>
    <t xml:space="preserve">DEMARCACIÓN CON PINTURA TRÁFICO VEHICULAR CANCHA MÚLTIPLE </t>
  </si>
  <si>
    <t>APLICACIÓN DE LINEAS TRAFICO A=0.10</t>
  </si>
  <si>
    <t>SUMINISTRO E INSTALACION DE PINTURA EPOXICA PARA PISOS, MUROS Y TECHOS INCLUYE PREPARACION DE SUPERFICIE Y PRIMER DE ADHERENCIA</t>
  </si>
  <si>
    <t>PAVIMENTO EN CONCRETO E=17 cm, MR42, MICROREFORZADO CON FIBRA. INCLUYE JUNTAS DE DILATACION</t>
  </si>
  <si>
    <t>PAVIMENTO EN CONCRETO E=18 cm, MR42, MICROREFORZADO CON FIBRA. INCLUYE JUNTAS DE DILATACION</t>
  </si>
  <si>
    <t xml:space="preserve">LAVADO Y LIMPIEZA DE FACHADAS EN LADRILLO A LA VISTA. INCLUYE SOLUCIONES DE ACIDO </t>
  </si>
  <si>
    <t xml:space="preserve">LAVADO Y LIMPIEZA DE MUROS INTERIORES EN LADRILLO A LA VISTA. INCLUYE SOLUCIONES DE ACIDO </t>
  </si>
  <si>
    <t>26.5</t>
  </si>
  <si>
    <t>TRANSPORTE UNIDAD DE AULA EN SISTEMA CONSTRUCTIVO ALTERNATIVO DE 9 X 6 M. AULA COMPLETA</t>
  </si>
  <si>
    <t>26.6</t>
  </si>
  <si>
    <t>TRANSPORTE UNIDAD DE BAÑO EN SISTEMA CONSTRUCTIVO ALTERNATIVO DE 5,5 X 3,8 M. BAÑO COMPLETO</t>
  </si>
  <si>
    <t>SISTEMAS CONSTRUCTIVOS ALTERNATIVOS - CONSTRUCCIÓN CON PREFABRICADOS</t>
  </si>
  <si>
    <t>27.1</t>
  </si>
  <si>
    <t xml:space="preserve">SISTEMA CONSTRUCTIVO (RBS O SIMILAR) COMPUESTO POR PANELES EXTRUIDOS DE PVC </t>
  </si>
  <si>
    <t>27.1.1</t>
  </si>
  <si>
    <t xml:space="preserve">SUMINISTRO E INSTALACION DE MURO RBS DE 64 MM MINIMO </t>
  </si>
  <si>
    <t>27.1.2</t>
  </si>
  <si>
    <t>SUMINISTRO E INSTALACION DE MURO DOS VIAS  RBS DE 64 MM MINIMO</t>
  </si>
  <si>
    <t>27.1.3</t>
  </si>
  <si>
    <t>SUMINISTRO E INSTALACION DE MURO TRES VIAS  RBS DE 64 MM MINIMO</t>
  </si>
  <si>
    <t>27.1.4</t>
  </si>
  <si>
    <t>SUMINISTRO E INSTALACION DE PANEL CONECTOR DE 64 MM MINIMO</t>
  </si>
  <si>
    <t>27.1.5</t>
  </si>
  <si>
    <t>SUMINISTRO E INSTALACION DE PANEL RBS DE 64 MM</t>
  </si>
  <si>
    <t>27.1.6</t>
  </si>
  <si>
    <t>SUMINISTRO E INSTALACION DE CONECTOR ESQUINERO</t>
  </si>
  <si>
    <t>27.1.7</t>
  </si>
  <si>
    <t>SUMINISTRO E INSTALACION DE UNION DE CONECTOR</t>
  </si>
  <si>
    <t>27.1.8</t>
  </si>
  <si>
    <t>SUMINISTRO E INSTALACION DE SOLDADURA PARA MARCOS DE PUERTAS Y VENTANAS</t>
  </si>
  <si>
    <t>27.1.9</t>
  </si>
  <si>
    <t>SUMINISTRO E INSTALACION DE MARCO PVC BASICO</t>
  </si>
  <si>
    <t>27.1.10</t>
  </si>
  <si>
    <t>SUMINISTRO E INSTALACION DE MARCO DE PUERTAS, CLOSETS Y VANOS</t>
  </si>
  <si>
    <t>27.1.11</t>
  </si>
  <si>
    <t>SUMINISTRO E INSTALACION DE CONTRAMARCOS DE VENTANAS</t>
  </si>
  <si>
    <t>27.1.12</t>
  </si>
  <si>
    <t xml:space="preserve">SUMINISTRO E INSTALACION DE TEJA (CUBIERTA) TRAPEZOIDAL </t>
  </si>
  <si>
    <t>27.1.13</t>
  </si>
  <si>
    <t>SUMINISTRO E INSTALACION DE CABALLETE CUBIERTA TRAPEZOIDAL EN GALVALUME CALIBRE 26.</t>
  </si>
  <si>
    <t>27.1.14</t>
  </si>
  <si>
    <t>SUMINISTRO E INSTALACION DE ACCESORIOS METALICOS GALVANIZADOS PARA AMARRE O REMATE DE TEJA.</t>
  </si>
  <si>
    <t>27.1.15</t>
  </si>
  <si>
    <t>SUMINISTRO E INSTALACION DE TORNILLO AUTOPERFORANTE 12 X 3</t>
  </si>
  <si>
    <t>27.1.16</t>
  </si>
  <si>
    <t>SUMINISTRO E INSTALACION DE TAPA TRAPEZOIDAL  (EVA) COLOR BLANCO, LONGITUD: 37,7 CM. (PAQUETE POR 10 UNIDADES).</t>
  </si>
  <si>
    <t>27.1.17</t>
  </si>
  <si>
    <t>SUMINISTRO E INSTALACION DE TORNILLO FIJADOR DE ALA 9 X 1</t>
  </si>
  <si>
    <t>27.1.18</t>
  </si>
  <si>
    <t>SUMINISTRO E INSTALACION DE TAPA DE PENDIENTE</t>
  </si>
  <si>
    <t>27.1.19</t>
  </si>
  <si>
    <t>SUMINISTRO E INSTALACION DE VENTANAS</t>
  </si>
  <si>
    <t>27.1.20</t>
  </si>
  <si>
    <t>SUMINISTRO E INSTALACION DE PUERTAS TIPO FRANCESA</t>
  </si>
  <si>
    <t>27.1.21</t>
  </si>
  <si>
    <t>SUMINISTRO E INSTALACION DE FILM DE PROTECCION (CONECTORES, PANELES Y ESQUINEROS)</t>
  </si>
  <si>
    <t>27.2</t>
  </si>
  <si>
    <t>SISTEMA CON COMPUESTOS DE MADERA PLÁSTICA WPC 
(WOOD PLASTIC COMPOSITE) O SIMILAR</t>
  </si>
  <si>
    <t>27.2.1</t>
  </si>
  <si>
    <t>SUMINISTRO E INSTALACION DE MUROS WPC (PERFIL MACHO-HEMBRA, ESPESOR MINIMO 5CM, CON COLOR)</t>
  </si>
  <si>
    <t>27.2.2</t>
  </si>
  <si>
    <t>SUMINISTRO E INSTALACION DE MUROS WPC (PERFIL MACHO-HEMBRA, ESPESOR MINIMO 5CM, CON COLOR) SISTEMA "INTERLOCKING".</t>
  </si>
  <si>
    <t>27.2.3</t>
  </si>
  <si>
    <t>SUMINISTRO E INSTALACION DE PERFIL TIPO "U" EN PVC PARA SUJECIÓN  DE MURO, PUERTAS Y VENTANAS</t>
  </si>
  <si>
    <t>27.2.4</t>
  </si>
  <si>
    <t xml:space="preserve">SUMINISTRO E INSTALACION DE TEJA TERMOACUSTICA ACANALADA UPVC TIPO SANDWICH ESPESOR MINIMO 2.5MM </t>
  </si>
  <si>
    <t>27.2.5</t>
  </si>
  <si>
    <t>SUMINISTRO E INSTALACION DE TORNILLO AUTORROSCANTE # 8 X 2" (PAQUETE POR 150 UNIDADES)</t>
  </si>
  <si>
    <t>27.2.6</t>
  </si>
  <si>
    <t>SUMINISTRO E INSTALACION DE TORNILLO #8 X 1.1/2" AVELLANADO PARA PISO (PAQUETE POR 1350 UNIDADES)</t>
  </si>
  <si>
    <t>27.2.7</t>
  </si>
  <si>
    <t>SUMINISTRO E INSTALACION DE TORNILLO AUTORROSCANTE # 8 X 3/4" PARA UES (PAQUETE POR 110 UNIDADES)</t>
  </si>
  <si>
    <t>27.2.8</t>
  </si>
  <si>
    <t>SUMINISTRO E INSTALACION DE TORNILLO 1/4 X 3 1/2" + TAA  (PAQUETE POR 40 UNIDADES)</t>
  </si>
  <si>
    <t>27.2.9</t>
  </si>
  <si>
    <t>SUMINISTRO E INSTALACION DE TORNILLO 1/4 X 2 1/2" + TAA  (PAQUETE POR 23 UNIDADES)</t>
  </si>
  <si>
    <t>27.2.10</t>
  </si>
  <si>
    <t>SUMINISTRO E INSTALACION DE TORNILLO #8 X 1.1/2"  (PAQUETE POR 180 UNIDADES)</t>
  </si>
  <si>
    <t>27.2.11</t>
  </si>
  <si>
    <t>SUMINISTRO E INSTALACION DE TORNILLO AUTORROSCANTE # 8 X 3/4"  (PAQUETE POR 80 UNIDADES)</t>
  </si>
  <si>
    <t>27.2.12</t>
  </si>
  <si>
    <t>SUMINISTRO E INSTALACION DE PUERTA PLASTICA CON MARCO ALUMINIO 0,6X2MTS</t>
  </si>
  <si>
    <t>27.2.13</t>
  </si>
  <si>
    <t>SUMINISTRO E INSTALACION DE PUERTA PLASTICA CON MARCO ALUMINIO 1X2MTS</t>
  </si>
  <si>
    <t>27.2.14</t>
  </si>
  <si>
    <t>SUMINISTRO E INSTALACION DE ESTRUCTURA EN ACERO ESTRUCTURAL A500 GALVANIZADA EN CALIENTE</t>
  </si>
  <si>
    <t>27.2.15</t>
  </si>
  <si>
    <t>SUMINISTRO E INSTALACION DE BARANDAS EN ACERO GALVANIZADO CALIENTE</t>
  </si>
  <si>
    <t>27.2.16</t>
  </si>
  <si>
    <t>SUMINISTRO E INSTALACION DE POZO SEPTICO DE 1.650 LTS</t>
  </si>
  <si>
    <t xml:space="preserve">CUBIERTA EN PAJA </t>
  </si>
  <si>
    <t>28.1</t>
  </si>
  <si>
    <t>SUMINISTRO E INSTALACION DE CUBIERTA EN PAJA CULTIVADA DE VETIVER, TEJIDA, TIRAS DE 1.00M DE LONGITUD, POR 1.70 METROS DE ANCHO</t>
  </si>
  <si>
    <t>28.2</t>
  </si>
  <si>
    <t>SUMINISTRO E INSTALACION DE CUBIERTA EN PAJA SINTETICA</t>
  </si>
  <si>
    <t>26.7</t>
  </si>
  <si>
    <t>TRANSPORTE FLUVIAL. INCLUYE EMBARQUE Y DESEMBARQUE</t>
  </si>
  <si>
    <t>ACTUALIZACION 2021</t>
  </si>
  <si>
    <t>ANTIOQUIA</t>
  </si>
  <si>
    <t xml:space="preserve"> BOLIVAR</t>
  </si>
  <si>
    <t>PRECIO TOPE FFIE</t>
  </si>
  <si>
    <t xml:space="preserve">PRECIO TOPE FFIE </t>
  </si>
  <si>
    <t>CARATGENA</t>
  </si>
  <si>
    <t>ATLANTICO</t>
  </si>
  <si>
    <t>LA GUAJIRA</t>
  </si>
  <si>
    <t>VALLE DEL CAUCA</t>
  </si>
</sst>
</file>

<file path=xl/styles.xml><?xml version="1.0" encoding="utf-8"?>
<styleSheet xmlns="http://schemas.openxmlformats.org/spreadsheetml/2006/main">
  <numFmts count="6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General_)"/>
    <numFmt numFmtId="195" formatCode="_-* #,##0.00\ _p_t_a_-;\-* #,##0.00\ _p_t_a_-;_-* &quot;-&quot;??\ _p_t_a_-;_-@_-"/>
    <numFmt numFmtId="196" formatCode="_(* #,##0.000_);_(* \(#,##0.000\);_(* &quot;-&quot;??_);_(@_)"/>
    <numFmt numFmtId="197" formatCode="_(* #,##0.0_);_(* \(#,##0.0\);_(* &quot;-&quot;??_);_(@_)"/>
    <numFmt numFmtId="198" formatCode="_(* #,##0_);_(* \(#,##0\);_(* &quot;-&quot;??_);_(@_)"/>
    <numFmt numFmtId="199" formatCode="0.0%"/>
    <numFmt numFmtId="200" formatCode="&quot;Sí&quot;;&quot;Sí&quot;;&quot;No&quot;"/>
    <numFmt numFmtId="201" formatCode="&quot;Verdadero&quot;;&quot;Verdadero&quot;;&quot;Falso&quot;"/>
    <numFmt numFmtId="202" formatCode="&quot;Activado&quot;;&quot;Activado&quot;;&quot;Desactivado&quot;"/>
    <numFmt numFmtId="203" formatCode="[$€-2]\ #,##0.00_);[Red]\([$€-2]\ #,##0.00\)"/>
    <numFmt numFmtId="204" formatCode="0.0"/>
    <numFmt numFmtId="205" formatCode="0.000"/>
    <numFmt numFmtId="206" formatCode="#,##0.0"/>
    <numFmt numFmtId="207" formatCode="&quot;$&quot;\ #,##0"/>
    <numFmt numFmtId="208" formatCode="_(&quot;$&quot;\ * #,##0_);_(&quot;$&quot;\ * \(#,##0\);_(&quot;$&quot;\ * &quot;-&quot;??_);_(@_)"/>
    <numFmt numFmtId="209" formatCode="[$-240A]d&quot; de &quot;mmmm&quot; de &quot;yyyy;@"/>
    <numFmt numFmtId="210" formatCode="[$$-240A]\ #,##0"/>
    <numFmt numFmtId="211" formatCode="[$-240A]dddd\,\ dd&quot; de &quot;mmmm&quot; de &quot;yyyy"/>
    <numFmt numFmtId="212" formatCode="[$-240A]hh:mm:ss\ AM/PM"/>
    <numFmt numFmtId="213" formatCode="&quot;$&quot;\ #,##0.00"/>
    <numFmt numFmtId="214" formatCode="&quot;$&quot;\ #,##0.000"/>
    <numFmt numFmtId="215" formatCode="&quot;$&quot;\ #,##0.0000"/>
    <numFmt numFmtId="216" formatCode="&quot;$&quot;\ #,##0.00000"/>
    <numFmt numFmtId="217" formatCode="_-[$$-240A]\ * #,##0_-;\-[$$-240A]\ * #,##0_-;_-[$$-240A]\ * &quot;-&quot;??_-;_-@_-"/>
    <numFmt numFmtId="218" formatCode="[$-240A]dddd\,\ d\ &quot;de&quot;\ mmmm\ &quot;de&quot;\ yyyy"/>
    <numFmt numFmtId="219" formatCode="[$-240A]h:mm:ss\ AM/PM"/>
  </numFmts>
  <fonts count="79">
    <font>
      <sz val="10"/>
      <name val="Arial"/>
      <family val="0"/>
    </font>
    <font>
      <b/>
      <sz val="12"/>
      <name val="Arial"/>
      <family val="2"/>
    </font>
    <font>
      <b/>
      <sz val="9"/>
      <name val="Arial"/>
      <family val="2"/>
    </font>
    <font>
      <b/>
      <sz val="10"/>
      <name val="Arial"/>
      <family val="2"/>
    </font>
    <font>
      <b/>
      <sz val="10"/>
      <color indexed="10"/>
      <name val="Arial"/>
      <family val="2"/>
    </font>
    <font>
      <sz val="8"/>
      <name val="Arial"/>
      <family val="2"/>
    </font>
    <font>
      <sz val="10"/>
      <color indexed="8"/>
      <name val="MS Sans Serif"/>
      <family val="2"/>
    </font>
    <font>
      <sz val="10"/>
      <color indexed="12"/>
      <name val="Arial"/>
      <family val="2"/>
    </font>
    <font>
      <b/>
      <sz val="10"/>
      <color indexed="12"/>
      <name val="Arial"/>
      <family val="2"/>
    </font>
    <font>
      <sz val="9"/>
      <name val="Arial"/>
      <family val="2"/>
    </font>
    <font>
      <u val="single"/>
      <sz val="10"/>
      <color indexed="12"/>
      <name val="Arial"/>
      <family val="2"/>
    </font>
    <font>
      <u val="single"/>
      <sz val="10"/>
      <color indexed="36"/>
      <name val="Arial"/>
      <family val="2"/>
    </font>
    <font>
      <b/>
      <sz val="7"/>
      <name val="Arial"/>
      <family val="2"/>
    </font>
    <font>
      <b/>
      <sz val="7"/>
      <color indexed="12"/>
      <name val="Arial"/>
      <family val="2"/>
    </font>
    <font>
      <b/>
      <sz val="11"/>
      <name val="Arial"/>
      <family val="2"/>
    </font>
    <font>
      <sz val="10"/>
      <name val="Zurich BT"/>
      <family val="0"/>
    </font>
    <font>
      <sz val="13"/>
      <name val="Arial"/>
      <family val="2"/>
    </font>
    <font>
      <b/>
      <sz val="9"/>
      <name val="Tahoma"/>
      <family val="2"/>
    </font>
    <font>
      <sz val="9"/>
      <name val="Tahoma"/>
      <family val="2"/>
    </font>
    <font>
      <sz val="11"/>
      <color indexed="8"/>
      <name val="Calibri"/>
      <family val="2"/>
    </font>
    <font>
      <sz val="9"/>
      <color indexed="8"/>
      <name val="Tahoma"/>
      <family val="2"/>
    </font>
    <font>
      <b/>
      <sz val="9"/>
      <color indexed="8"/>
      <name val="Arial"/>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8"/>
      <name val="Arial"/>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8"/>
      <color indexed="8"/>
      <name val="Arial"/>
      <family val="2"/>
    </font>
    <font>
      <b/>
      <sz val="9"/>
      <color indexed="10"/>
      <name val="Arial"/>
      <family val="2"/>
    </font>
    <font>
      <b/>
      <sz val="9"/>
      <color indexed="8"/>
      <name val="Tahoma"/>
      <family val="2"/>
    </font>
    <font>
      <sz val="9"/>
      <color indexed="10"/>
      <name val="Tahoma"/>
      <family val="2"/>
    </font>
    <font>
      <sz val="13"/>
      <color indexed="8"/>
      <name val="Arial"/>
      <family val="2"/>
    </font>
    <font>
      <sz val="9"/>
      <color indexed="23"/>
      <name val="Arial"/>
      <family val="2"/>
    </font>
    <font>
      <sz val="8"/>
      <name val="Segoe UI"/>
      <family val="2"/>
    </font>
    <font>
      <sz val="4"/>
      <color indexed="8"/>
      <name val="Tahoma"/>
      <family val="0"/>
    </font>
    <font>
      <sz val="5"/>
      <color indexed="8"/>
      <name val="Tahoma"/>
      <family val="0"/>
    </font>
    <font>
      <sz val="6"/>
      <color indexed="8"/>
      <name val="Tahoma"/>
      <family val="0"/>
    </font>
    <font>
      <sz val="10"/>
      <color indexed="8"/>
      <name val="Times New Roman"/>
      <family val="0"/>
    </font>
    <font>
      <sz val="11"/>
      <color theme="1"/>
      <name val="Calibr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theme="1"/>
      <name val="Arial"/>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8"/>
      <color theme="1"/>
      <name val="Arial"/>
      <family val="2"/>
    </font>
    <font>
      <b/>
      <sz val="9"/>
      <color rgb="FFFF0000"/>
      <name val="Arial"/>
      <family val="2"/>
    </font>
    <font>
      <sz val="9"/>
      <color theme="1"/>
      <name val="Tahoma"/>
      <family val="2"/>
    </font>
    <font>
      <b/>
      <sz val="9"/>
      <color theme="1"/>
      <name val="Tahoma"/>
      <family val="2"/>
    </font>
    <font>
      <sz val="9"/>
      <color rgb="FFFF0000"/>
      <name val="Tahoma"/>
      <family val="2"/>
    </font>
    <font>
      <sz val="9"/>
      <color rgb="FF000000"/>
      <name val="Tahoma"/>
      <family val="2"/>
    </font>
    <font>
      <sz val="13"/>
      <color theme="1"/>
      <name val="Arial"/>
      <family val="2"/>
    </font>
    <font>
      <sz val="9"/>
      <color theme="0" tint="-0.4999699890613556"/>
      <name val="Arial"/>
      <family val="2"/>
    </font>
    <font>
      <b/>
      <sz val="8"/>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2"/>
        <bgColor indexed="64"/>
      </patternFill>
    </fill>
    <fill>
      <patternFill patternType="solid">
        <fgColor indexed="42"/>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39998000860214233"/>
        <bgColor indexed="64"/>
      </patternFill>
    </fill>
    <fill>
      <patternFill patternType="solid">
        <fgColor rgb="FF92D050"/>
        <bgColor indexed="64"/>
      </patternFill>
    </fill>
    <fill>
      <patternFill patternType="solid">
        <fgColor rgb="FF92D050"/>
        <bgColor indexed="64"/>
      </patternFill>
    </fill>
    <fill>
      <patternFill patternType="solid">
        <fgColor rgb="FF006600"/>
        <bgColor indexed="64"/>
      </patternFill>
    </fill>
    <fill>
      <patternFill patternType="solid">
        <fgColor rgb="FF008000"/>
        <bgColor indexed="64"/>
      </patternFill>
    </fill>
    <fill>
      <patternFill patternType="solid">
        <fgColor rgb="FFFFFF00"/>
        <bgColor indexed="64"/>
      </patternFill>
    </fill>
    <fill>
      <patternFill patternType="solid">
        <fgColor rgb="FF00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bottom style="thin"/>
    </border>
    <border>
      <left style="thin"/>
      <right style="thin"/>
      <top/>
      <bottom/>
    </border>
    <border>
      <left style="thin"/>
      <right/>
      <top/>
      <bottom style="thin"/>
    </border>
    <border>
      <left style="thin"/>
      <right/>
      <top style="thin"/>
      <bottom/>
    </border>
    <border>
      <left/>
      <right/>
      <top style="thin"/>
      <bottom style="thin"/>
    </border>
    <border>
      <left>
        <color indexed="63"/>
      </left>
      <right style="thin"/>
      <top style="thin"/>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49" fontId="53" fillId="0" borderId="0" applyFill="0" applyBorder="0" applyProtection="0">
      <alignment horizontal="left" vertical="center"/>
    </xf>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4" applyNumberFormat="0" applyFill="0" applyAlignment="0" applyProtection="0"/>
    <xf numFmtId="0" fontId="59"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60" fillId="29" borderId="1"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61"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7" fontId="62"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176" fontId="62" fillId="0" borderId="0" applyFont="0" applyFill="0" applyBorder="0" applyAlignment="0" applyProtection="0"/>
    <xf numFmtId="0" fontId="63" fillId="31" borderId="0" applyNumberFormat="0" applyBorder="0" applyAlignment="0" applyProtection="0"/>
    <xf numFmtId="0" fontId="0" fillId="0" borderId="0">
      <alignment/>
      <protection/>
    </xf>
    <xf numFmtId="0" fontId="62" fillId="0" borderId="0">
      <alignment/>
      <protection/>
    </xf>
    <xf numFmtId="0" fontId="0" fillId="0" borderId="0">
      <alignment/>
      <protection/>
    </xf>
    <xf numFmtId="0" fontId="62" fillId="0" borderId="0">
      <alignment/>
      <protection/>
    </xf>
    <xf numFmtId="0" fontId="19" fillId="0" borderId="0">
      <alignment/>
      <protection/>
    </xf>
    <xf numFmtId="0" fontId="0" fillId="0" borderId="0">
      <alignment/>
      <protection/>
    </xf>
    <xf numFmtId="0" fontId="15" fillId="0" borderId="0">
      <alignment/>
      <protection/>
    </xf>
    <xf numFmtId="0" fontId="62" fillId="0" borderId="0">
      <alignment/>
      <protection/>
    </xf>
    <xf numFmtId="0" fontId="51" fillId="0" borderId="0">
      <alignment/>
      <protection/>
    </xf>
    <xf numFmtId="0" fontId="6" fillId="0" borderId="0">
      <alignment/>
      <protection/>
    </xf>
    <xf numFmtId="0" fontId="0" fillId="32" borderId="5" applyNumberFormat="0" applyFont="0" applyAlignment="0" applyProtection="0"/>
    <xf numFmtId="9" fontId="0" fillId="0" borderId="0" applyFont="0" applyFill="0" applyBorder="0" applyAlignment="0" applyProtection="0"/>
    <xf numFmtId="9" fontId="15" fillId="0" borderId="0" applyFont="0" applyFill="0" applyBorder="0" applyAlignment="0" applyProtection="0"/>
    <xf numFmtId="0" fontId="64" fillId="21" borderId="6"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7" applyNumberFormat="0" applyFill="0" applyAlignment="0" applyProtection="0"/>
    <xf numFmtId="0" fontId="59" fillId="0" borderId="8" applyNumberFormat="0" applyFill="0" applyAlignment="0" applyProtection="0"/>
    <xf numFmtId="0" fontId="69" fillId="0" borderId="9" applyNumberFormat="0" applyFill="0" applyAlignment="0" applyProtection="0"/>
  </cellStyleXfs>
  <cellXfs count="185">
    <xf numFmtId="0" fontId="0" fillId="0" borderId="0" xfId="0" applyAlignment="1">
      <alignment/>
    </xf>
    <xf numFmtId="0" fontId="0" fillId="0" borderId="10" xfId="66" applyFont="1" applyFill="1" applyBorder="1" applyAlignment="1" applyProtection="1">
      <alignment horizontal="justify" vertical="center" wrapText="1"/>
      <protection/>
    </xf>
    <xf numFmtId="0" fontId="3" fillId="0" borderId="10" xfId="66" applyFont="1" applyFill="1" applyBorder="1" applyAlignment="1" applyProtection="1">
      <alignment horizontal="justify" vertical="center" wrapText="1"/>
      <protection/>
    </xf>
    <xf numFmtId="0" fontId="3" fillId="0" borderId="10" xfId="66" applyFont="1" applyFill="1" applyBorder="1" applyAlignment="1" applyProtection="1">
      <alignment horizontal="center" vertical="center" wrapText="1"/>
      <protection/>
    </xf>
    <xf numFmtId="176" fontId="3" fillId="0" borderId="10" xfId="53" applyFont="1" applyFill="1" applyBorder="1" applyAlignment="1" applyProtection="1">
      <alignment horizontal="justify" vertical="center" wrapText="1"/>
      <protection/>
    </xf>
    <xf numFmtId="0" fontId="0" fillId="0" borderId="10" xfId="66" applyFont="1" applyFill="1" applyBorder="1" applyAlignment="1" applyProtection="1">
      <alignment horizontal="center" vertical="center" wrapText="1"/>
      <protection/>
    </xf>
    <xf numFmtId="176" fontId="0" fillId="0" borderId="10" xfId="53" applyFont="1" applyFill="1" applyBorder="1" applyAlignment="1" applyProtection="1">
      <alignment horizontal="justify" vertical="center" wrapText="1"/>
      <protection/>
    </xf>
    <xf numFmtId="0" fontId="12" fillId="0" borderId="10" xfId="66" applyFont="1" applyFill="1" applyBorder="1" applyAlignment="1" applyProtection="1">
      <alignment horizontal="center" vertical="center" wrapText="1"/>
      <protection locked="0"/>
    </xf>
    <xf numFmtId="0" fontId="0" fillId="0" borderId="0" xfId="66" applyFont="1" applyFill="1" applyAlignment="1" applyProtection="1">
      <alignment horizontal="justify" vertical="center"/>
      <protection locked="0"/>
    </xf>
    <xf numFmtId="0" fontId="3" fillId="0" borderId="10" xfId="66" applyFont="1" applyFill="1" applyBorder="1" applyAlignment="1" applyProtection="1">
      <alignment horizontal="justify" vertical="center"/>
      <protection locked="0"/>
    </xf>
    <xf numFmtId="0" fontId="3" fillId="0" borderId="10" xfId="66" applyFont="1" applyFill="1" applyBorder="1" applyAlignment="1" applyProtection="1">
      <alignment horizontal="left" vertical="center"/>
      <protection locked="0"/>
    </xf>
    <xf numFmtId="0" fontId="0" fillId="0" borderId="10" xfId="66" applyFont="1" applyFill="1" applyBorder="1" applyAlignment="1" applyProtection="1">
      <alignment horizontal="left" vertical="center"/>
      <protection locked="0"/>
    </xf>
    <xf numFmtId="0" fontId="0" fillId="0" borderId="10" xfId="66" applyFont="1" applyFill="1" applyBorder="1" applyAlignment="1" applyProtection="1">
      <alignment horizontal="justify" vertical="center"/>
      <protection locked="0"/>
    </xf>
    <xf numFmtId="4" fontId="3" fillId="0" borderId="10" xfId="66" applyNumberFormat="1" applyFont="1" applyFill="1" applyBorder="1" applyAlignment="1" applyProtection="1">
      <alignment horizontal="right" vertical="center" wrapText="1"/>
      <protection locked="0"/>
    </xf>
    <xf numFmtId="4" fontId="0" fillId="0" borderId="10" xfId="66" applyNumberFormat="1" applyFont="1" applyFill="1" applyBorder="1" applyAlignment="1" applyProtection="1">
      <alignment horizontal="right" vertical="center" wrapText="1"/>
      <protection locked="0"/>
    </xf>
    <xf numFmtId="0" fontId="3" fillId="0" borderId="10" xfId="0" applyFont="1" applyBorder="1" applyAlignment="1" applyProtection="1">
      <alignment vertical="center"/>
      <protection locked="0"/>
    </xf>
    <xf numFmtId="176" fontId="3" fillId="0" borderId="10" xfId="53" applyFont="1" applyFill="1" applyBorder="1" applyAlignment="1" applyProtection="1">
      <alignment horizontal="justify" vertical="center" wrapText="1"/>
      <protection locked="0"/>
    </xf>
    <xf numFmtId="176" fontId="0" fillId="0" borderId="10" xfId="53" applyFont="1" applyFill="1" applyBorder="1" applyAlignment="1" applyProtection="1">
      <alignment horizontal="justify" vertical="center" wrapText="1"/>
      <protection locked="0"/>
    </xf>
    <xf numFmtId="0" fontId="0" fillId="0" borderId="0" xfId="0" applyFont="1" applyAlignment="1" applyProtection="1">
      <alignment vertical="center"/>
      <protection locked="0"/>
    </xf>
    <xf numFmtId="0" fontId="0" fillId="0" borderId="0" xfId="66" applyFont="1" applyFill="1" applyAlignment="1" applyProtection="1">
      <alignment horizontal="justify" vertical="center" wrapText="1"/>
      <protection locked="0"/>
    </xf>
    <xf numFmtId="0" fontId="0" fillId="0" borderId="0" xfId="66" applyFont="1" applyFill="1" applyAlignment="1" applyProtection="1">
      <alignment horizontal="center" vertical="center"/>
      <protection locked="0"/>
    </xf>
    <xf numFmtId="4" fontId="0" fillId="0" borderId="0" xfId="66" applyNumberFormat="1" applyFont="1" applyFill="1" applyAlignment="1" applyProtection="1">
      <alignment horizontal="justify" vertical="center"/>
      <protection locked="0"/>
    </xf>
    <xf numFmtId="176" fontId="8" fillId="0" borderId="0" xfId="53" applyFont="1" applyAlignment="1" applyProtection="1">
      <alignment horizontal="center" vertical="center"/>
      <protection locked="0"/>
    </xf>
    <xf numFmtId="0" fontId="4" fillId="0" borderId="10" xfId="66" applyFont="1" applyFill="1" applyBorder="1" applyAlignment="1" applyProtection="1">
      <alignment horizontal="center" vertical="center"/>
      <protection locked="0"/>
    </xf>
    <xf numFmtId="0" fontId="3" fillId="0" borderId="10" xfId="66" applyFont="1" applyFill="1" applyBorder="1" applyAlignment="1" applyProtection="1">
      <alignment horizontal="center" vertical="center" wrapText="1"/>
      <protection locked="0"/>
    </xf>
    <xf numFmtId="0" fontId="3" fillId="0" borderId="10" xfId="66" applyFont="1" applyFill="1" applyBorder="1" applyAlignment="1" applyProtection="1">
      <alignment horizontal="center" vertical="center"/>
      <protection locked="0"/>
    </xf>
    <xf numFmtId="4" fontId="3" fillId="0" borderId="10" xfId="66" applyNumberFormat="1" applyFont="1" applyFill="1" applyBorder="1" applyAlignment="1" applyProtection="1">
      <alignment horizontal="center" vertical="center"/>
      <protection locked="0"/>
    </xf>
    <xf numFmtId="176" fontId="4" fillId="33" borderId="10" xfId="53" applyFont="1" applyFill="1" applyBorder="1" applyAlignment="1" applyProtection="1">
      <alignment horizontal="center" vertical="center"/>
      <protection locked="0"/>
    </xf>
    <xf numFmtId="4" fontId="12" fillId="0" borderId="10" xfId="66" applyNumberFormat="1" applyFont="1" applyFill="1" applyBorder="1" applyAlignment="1" applyProtection="1">
      <alignment horizontal="center" vertical="center" wrapText="1"/>
      <protection locked="0"/>
    </xf>
    <xf numFmtId="176" fontId="13" fillId="34" borderId="10" xfId="53" applyFont="1" applyFill="1" applyBorder="1" applyAlignment="1" applyProtection="1">
      <alignment horizontal="center" vertical="center" wrapText="1"/>
      <protection locked="0"/>
    </xf>
    <xf numFmtId="0" fontId="5" fillId="0" borderId="0" xfId="0" applyFont="1" applyAlignment="1" applyProtection="1">
      <alignment vertical="center"/>
      <protection locked="0"/>
    </xf>
    <xf numFmtId="4" fontId="0" fillId="0" borderId="0" xfId="66" applyNumberFormat="1" applyFont="1" applyFill="1" applyAlignment="1" applyProtection="1">
      <alignment horizontal="center" vertical="center"/>
      <protection locked="0"/>
    </xf>
    <xf numFmtId="176" fontId="7" fillId="0" borderId="0" xfId="53" applyFont="1" applyFill="1" applyAlignment="1" applyProtection="1">
      <alignment vertical="center"/>
      <protection locked="0"/>
    </xf>
    <xf numFmtId="0" fontId="3" fillId="0" borderId="10" xfId="66" applyFont="1" applyFill="1" applyBorder="1" applyAlignment="1" applyProtection="1">
      <alignment horizontal="justify" vertical="center" wrapText="1"/>
      <protection locked="0"/>
    </xf>
    <xf numFmtId="176" fontId="8" fillId="0" borderId="10" xfId="53" applyFont="1" applyFill="1" applyBorder="1" applyAlignment="1" applyProtection="1">
      <alignment vertical="center"/>
      <protection locked="0"/>
    </xf>
    <xf numFmtId="0" fontId="3" fillId="0" borderId="0" xfId="0" applyFont="1" applyAlignment="1" applyProtection="1">
      <alignment vertical="center"/>
      <protection locked="0"/>
    </xf>
    <xf numFmtId="176" fontId="7" fillId="0" borderId="10" xfId="53" applyFont="1" applyFill="1" applyBorder="1" applyAlignment="1" applyProtection="1">
      <alignment vertical="center"/>
      <protection locked="0"/>
    </xf>
    <xf numFmtId="10" fontId="3" fillId="0" borderId="10" xfId="68" applyNumberFormat="1" applyFont="1" applyFill="1" applyBorder="1" applyAlignment="1" applyProtection="1">
      <alignment horizontal="center" vertical="center"/>
      <protection locked="0"/>
    </xf>
    <xf numFmtId="176" fontId="7" fillId="35" borderId="0" xfId="53" applyFont="1" applyFill="1" applyAlignment="1" applyProtection="1">
      <alignment vertical="center"/>
      <protection locked="0"/>
    </xf>
    <xf numFmtId="0" fontId="9" fillId="0" borderId="0" xfId="0" applyFont="1" applyFill="1" applyAlignment="1" applyProtection="1">
      <alignment vertical="center"/>
      <protection hidden="1"/>
    </xf>
    <xf numFmtId="0" fontId="9" fillId="0" borderId="0" xfId="66" applyFont="1" applyFill="1" applyAlignment="1" applyProtection="1">
      <alignment horizontal="center" vertical="center"/>
      <protection hidden="1"/>
    </xf>
    <xf numFmtId="0" fontId="9" fillId="0" borderId="0" xfId="66" applyFont="1" applyFill="1" applyAlignment="1" applyProtection="1">
      <alignment horizontal="justify" vertical="center"/>
      <protection hidden="1"/>
    </xf>
    <xf numFmtId="0" fontId="9" fillId="0" borderId="0" xfId="66" applyFont="1" applyFill="1" applyAlignment="1" applyProtection="1">
      <alignment horizontal="justify" vertical="center" wrapText="1"/>
      <protection hidden="1"/>
    </xf>
    <xf numFmtId="0" fontId="9" fillId="0" borderId="0" xfId="0" applyFont="1" applyFill="1" applyBorder="1" applyAlignment="1" applyProtection="1">
      <alignment vertical="center"/>
      <protection hidden="1"/>
    </xf>
    <xf numFmtId="0" fontId="0" fillId="0" borderId="0" xfId="0" applyFont="1" applyAlignment="1">
      <alignment/>
    </xf>
    <xf numFmtId="0" fontId="70" fillId="0" borderId="0" xfId="65" applyFont="1" applyAlignment="1">
      <alignment/>
      <protection/>
    </xf>
    <xf numFmtId="49" fontId="2" fillId="0" borderId="0" xfId="0" applyNumberFormat="1" applyFont="1" applyFill="1" applyBorder="1" applyAlignment="1">
      <alignment vertical="center" wrapText="1"/>
    </xf>
    <xf numFmtId="0" fontId="70" fillId="0" borderId="0" xfId="65" applyFont="1" applyFill="1" applyAlignment="1">
      <alignment/>
      <protection/>
    </xf>
    <xf numFmtId="0" fontId="2" fillId="0" borderId="0" xfId="0" applyFont="1" applyFill="1" applyAlignment="1" applyProtection="1">
      <alignment vertical="center"/>
      <protection hidden="1"/>
    </xf>
    <xf numFmtId="0" fontId="71" fillId="0" borderId="0" xfId="0" applyFont="1" applyFill="1" applyAlignment="1" applyProtection="1">
      <alignment vertical="center"/>
      <protection hidden="1"/>
    </xf>
    <xf numFmtId="0" fontId="71" fillId="36" borderId="0" xfId="0" applyFont="1" applyFill="1" applyAlignment="1" applyProtection="1">
      <alignment vertical="center"/>
      <protection hidden="1"/>
    </xf>
    <xf numFmtId="0" fontId="3" fillId="0" borderId="10" xfId="0" applyFont="1" applyBorder="1" applyAlignment="1">
      <alignment horizontal="center" vertical="center" wrapText="1"/>
    </xf>
    <xf numFmtId="0" fontId="17" fillId="37" borderId="10" xfId="66" applyFont="1" applyFill="1" applyBorder="1" applyAlignment="1" applyProtection="1">
      <alignment horizontal="left" vertical="center" wrapText="1"/>
      <protection hidden="1"/>
    </xf>
    <xf numFmtId="1" fontId="18" fillId="37" borderId="11" xfId="66" applyNumberFormat="1" applyFont="1" applyFill="1" applyBorder="1" applyAlignment="1" applyProtection="1">
      <alignment horizontal="center" vertical="center" wrapText="1"/>
      <protection hidden="1"/>
    </xf>
    <xf numFmtId="0" fontId="17" fillId="36" borderId="10" xfId="66" applyFont="1" applyFill="1" applyBorder="1" applyAlignment="1" applyProtection="1">
      <alignment horizontal="left" vertical="center" wrapText="1"/>
      <protection hidden="1"/>
    </xf>
    <xf numFmtId="0" fontId="18" fillId="36" borderId="10" xfId="66" applyFont="1" applyFill="1" applyBorder="1" applyAlignment="1" applyProtection="1">
      <alignment horizontal="center" vertical="center" wrapText="1"/>
      <protection hidden="1"/>
    </xf>
    <xf numFmtId="0" fontId="72" fillId="0" borderId="10" xfId="0" applyFont="1" applyBorder="1" applyAlignment="1" applyProtection="1">
      <alignment horizontal="left" vertical="center" wrapText="1"/>
      <protection locked="0"/>
    </xf>
    <xf numFmtId="0" fontId="18" fillId="0" borderId="10" xfId="66" applyFont="1" applyFill="1" applyBorder="1" applyAlignment="1" applyProtection="1">
      <alignment horizontal="justify" vertical="center" wrapText="1"/>
      <protection hidden="1"/>
    </xf>
    <xf numFmtId="0" fontId="72" fillId="0" borderId="10" xfId="0" applyFont="1" applyBorder="1" applyAlignment="1" applyProtection="1">
      <alignment horizontal="center" vertical="center" wrapText="1"/>
      <protection locked="0"/>
    </xf>
    <xf numFmtId="0" fontId="73" fillId="0" borderId="10" xfId="0" applyFont="1" applyBorder="1" applyAlignment="1" applyProtection="1">
      <alignment horizontal="left" vertical="center" wrapText="1"/>
      <protection locked="0"/>
    </xf>
    <xf numFmtId="1" fontId="17" fillId="0" borderId="10" xfId="66" applyNumberFormat="1" applyFont="1" applyFill="1" applyBorder="1" applyAlignment="1" applyProtection="1">
      <alignment horizontal="justify" vertical="center" wrapText="1"/>
      <protection hidden="1"/>
    </xf>
    <xf numFmtId="49" fontId="74" fillId="0" borderId="10" xfId="33" applyFont="1" applyBorder="1" applyAlignment="1">
      <alignment horizontal="center" vertical="center" wrapText="1"/>
    </xf>
    <xf numFmtId="0" fontId="18" fillId="0" borderId="10" xfId="59" applyFont="1" applyFill="1" applyBorder="1" applyAlignment="1" applyProtection="1">
      <alignment horizontal="justify" vertical="center" wrapText="1"/>
      <protection hidden="1"/>
    </xf>
    <xf numFmtId="0" fontId="17" fillId="0" borderId="10" xfId="0" applyFont="1" applyBorder="1" applyAlignment="1" applyProtection="1">
      <alignment horizontal="left" vertical="center" wrapText="1"/>
      <protection locked="0"/>
    </xf>
    <xf numFmtId="49" fontId="18" fillId="0" borderId="10" xfId="33" applyFont="1" applyBorder="1" applyAlignment="1">
      <alignment horizontal="center" vertical="center" wrapText="1"/>
    </xf>
    <xf numFmtId="0" fontId="18" fillId="36" borderId="10" xfId="66" applyFont="1" applyFill="1" applyBorder="1" applyAlignment="1" applyProtection="1">
      <alignment horizontal="left" vertical="center" wrapText="1"/>
      <protection hidden="1"/>
    </xf>
    <xf numFmtId="0" fontId="18" fillId="36" borderId="10" xfId="66" applyFont="1" applyFill="1" applyBorder="1" applyAlignment="1" applyProtection="1">
      <alignment horizontal="center" vertical="center"/>
      <protection hidden="1"/>
    </xf>
    <xf numFmtId="0" fontId="17" fillId="37" borderId="11" xfId="66" applyFont="1" applyFill="1" applyBorder="1" applyAlignment="1" applyProtection="1">
      <alignment horizontal="center" vertical="center" wrapText="1"/>
      <protection hidden="1"/>
    </xf>
    <xf numFmtId="0" fontId="17" fillId="36" borderId="10" xfId="66" applyFont="1" applyFill="1" applyBorder="1" applyAlignment="1" applyProtection="1">
      <alignment horizontal="center" vertical="center" wrapText="1"/>
      <protection hidden="1"/>
    </xf>
    <xf numFmtId="0" fontId="72" fillId="0" borderId="10" xfId="0" applyFont="1" applyBorder="1" applyAlignment="1" applyProtection="1">
      <alignment horizontal="left" vertical="center"/>
      <protection locked="0"/>
    </xf>
    <xf numFmtId="0" fontId="72" fillId="0" borderId="10" xfId="0" applyFont="1" applyBorder="1" applyAlignment="1" applyProtection="1">
      <alignment horizontal="center" vertical="center"/>
      <protection locked="0"/>
    </xf>
    <xf numFmtId="0" fontId="18" fillId="0" borderId="10" xfId="0" applyFont="1" applyFill="1" applyBorder="1" applyAlignment="1" applyProtection="1">
      <alignment horizontal="left" vertical="center" wrapText="1"/>
      <protection hidden="1"/>
    </xf>
    <xf numFmtId="0" fontId="73" fillId="0" borderId="10" xfId="0" applyFont="1" applyBorder="1" applyAlignment="1" applyProtection="1">
      <alignment horizontal="left" vertical="center"/>
      <protection locked="0"/>
    </xf>
    <xf numFmtId="49" fontId="74" fillId="0" borderId="10" xfId="33" applyFont="1" applyBorder="1" applyAlignment="1">
      <alignment horizontal="center" vertical="center"/>
    </xf>
    <xf numFmtId="1" fontId="17" fillId="36" borderId="10" xfId="66" applyNumberFormat="1" applyFont="1" applyFill="1" applyBorder="1" applyAlignment="1" applyProtection="1">
      <alignment horizontal="left" vertical="center" wrapText="1"/>
      <protection hidden="1"/>
    </xf>
    <xf numFmtId="1" fontId="17" fillId="37" borderId="11" xfId="66" applyNumberFormat="1" applyFont="1" applyFill="1" applyBorder="1" applyAlignment="1" applyProtection="1">
      <alignment horizontal="left" vertical="center" wrapText="1"/>
      <protection hidden="1"/>
    </xf>
    <xf numFmtId="194" fontId="18" fillId="0" borderId="10" xfId="0" applyNumberFormat="1" applyFont="1" applyFill="1" applyBorder="1" applyAlignment="1" applyProtection="1">
      <alignment horizontal="left" vertical="center" wrapText="1"/>
      <protection hidden="1"/>
    </xf>
    <xf numFmtId="0" fontId="18" fillId="0" borderId="10" xfId="0" applyFont="1" applyFill="1" applyBorder="1" applyAlignment="1" applyProtection="1">
      <alignment horizontal="justify" vertical="center" wrapText="1"/>
      <protection hidden="1"/>
    </xf>
    <xf numFmtId="0" fontId="72" fillId="0" borderId="10" xfId="0" applyFont="1" applyFill="1" applyBorder="1" applyAlignment="1" applyProtection="1">
      <alignment horizontal="left" vertical="center"/>
      <protection locked="0"/>
    </xf>
    <xf numFmtId="0" fontId="72" fillId="0" borderId="10" xfId="0" applyFont="1" applyFill="1" applyBorder="1" applyAlignment="1" applyProtection="1">
      <alignment horizontal="center" vertical="center"/>
      <protection locked="0"/>
    </xf>
    <xf numFmtId="1" fontId="18" fillId="0" borderId="10" xfId="66" applyNumberFormat="1" applyFont="1" applyFill="1" applyBorder="1" applyAlignment="1" applyProtection="1">
      <alignment horizontal="justify" vertical="center" wrapText="1"/>
      <protection hidden="1"/>
    </xf>
    <xf numFmtId="0" fontId="18" fillId="36" borderId="12" xfId="66" applyFont="1" applyFill="1" applyBorder="1" applyAlignment="1" applyProtection="1">
      <alignment horizontal="left" vertical="center" wrapText="1"/>
      <protection hidden="1"/>
    </xf>
    <xf numFmtId="0" fontId="17" fillId="36" borderId="13" xfId="66" applyFont="1" applyFill="1" applyBorder="1" applyAlignment="1" applyProtection="1">
      <alignment horizontal="left" vertical="center" wrapText="1"/>
      <protection hidden="1"/>
    </xf>
    <xf numFmtId="0" fontId="17" fillId="0" borderId="10" xfId="66" applyFont="1" applyFill="1" applyBorder="1" applyAlignment="1" applyProtection="1">
      <alignment horizontal="justify" vertical="center" wrapText="1"/>
      <protection hidden="1"/>
    </xf>
    <xf numFmtId="0" fontId="17" fillId="0" borderId="10" xfId="59" applyFont="1" applyFill="1" applyBorder="1" applyAlignment="1" applyProtection="1">
      <alignment horizontal="justify" vertical="center" wrapText="1"/>
      <protection hidden="1"/>
    </xf>
    <xf numFmtId="0" fontId="17" fillId="37" borderId="10" xfId="0" applyFont="1" applyFill="1" applyBorder="1" applyAlignment="1" applyProtection="1">
      <alignment horizontal="left" vertical="center" wrapText="1"/>
      <protection hidden="1"/>
    </xf>
    <xf numFmtId="193" fontId="17" fillId="37" borderId="11" xfId="0" applyNumberFormat="1" applyFont="1" applyFill="1" applyBorder="1" applyAlignment="1" applyProtection="1">
      <alignment horizontal="center" vertical="center" wrapText="1"/>
      <protection hidden="1"/>
    </xf>
    <xf numFmtId="0" fontId="17" fillId="36" borderId="12" xfId="0" applyFont="1" applyFill="1" applyBorder="1" applyAlignment="1" applyProtection="1">
      <alignment horizontal="left" vertical="center" wrapText="1"/>
      <protection hidden="1"/>
    </xf>
    <xf numFmtId="193" fontId="17" fillId="36" borderId="12" xfId="0" applyNumberFormat="1" applyFont="1" applyFill="1" applyBorder="1" applyAlignment="1" applyProtection="1">
      <alignment horizontal="center" vertical="center" wrapText="1"/>
      <protection hidden="1"/>
    </xf>
    <xf numFmtId="0" fontId="18" fillId="36" borderId="13" xfId="66" applyFont="1" applyFill="1" applyBorder="1" applyAlignment="1" applyProtection="1">
      <alignment horizontal="left" vertical="center" wrapText="1"/>
      <protection hidden="1"/>
    </xf>
    <xf numFmtId="0" fontId="18" fillId="36" borderId="13" xfId="66" applyFont="1" applyFill="1" applyBorder="1" applyAlignment="1" applyProtection="1">
      <alignment horizontal="center" vertical="center" wrapText="1"/>
      <protection hidden="1"/>
    </xf>
    <xf numFmtId="0" fontId="17" fillId="36" borderId="12" xfId="66" applyFont="1" applyFill="1" applyBorder="1" applyAlignment="1" applyProtection="1">
      <alignment horizontal="left" vertical="center" wrapText="1"/>
      <protection hidden="1"/>
    </xf>
    <xf numFmtId="0" fontId="18" fillId="36" borderId="12" xfId="66" applyFont="1" applyFill="1" applyBorder="1" applyAlignment="1" applyProtection="1">
      <alignment horizontal="center" vertical="center" wrapText="1"/>
      <protection hidden="1"/>
    </xf>
    <xf numFmtId="0" fontId="18" fillId="36" borderId="14" xfId="66" applyFont="1" applyFill="1" applyBorder="1" applyAlignment="1" applyProtection="1">
      <alignment horizontal="left" vertical="center" wrapText="1"/>
      <protection hidden="1"/>
    </xf>
    <xf numFmtId="0" fontId="18" fillId="36" borderId="13" xfId="66" applyFont="1" applyFill="1" applyBorder="1" applyAlignment="1" applyProtection="1">
      <alignment horizontal="center" vertical="center"/>
      <protection hidden="1"/>
    </xf>
    <xf numFmtId="0" fontId="18" fillId="37" borderId="11" xfId="0" applyFont="1" applyFill="1" applyBorder="1" applyAlignment="1" applyProtection="1">
      <alignment horizontal="center" vertical="center" wrapText="1"/>
      <protection hidden="1"/>
    </xf>
    <xf numFmtId="0" fontId="17" fillId="36" borderId="12" xfId="0" applyFont="1" applyFill="1" applyBorder="1" applyAlignment="1" applyProtection="1">
      <alignment horizontal="center" vertical="center" wrapText="1"/>
      <protection hidden="1"/>
    </xf>
    <xf numFmtId="0" fontId="17" fillId="37" borderId="11" xfId="66" applyFont="1" applyFill="1" applyBorder="1" applyAlignment="1" applyProtection="1">
      <alignment horizontal="justify" vertical="center" wrapText="1"/>
      <protection hidden="1"/>
    </xf>
    <xf numFmtId="0" fontId="17" fillId="36" borderId="13" xfId="66" applyFont="1" applyFill="1" applyBorder="1" applyAlignment="1" applyProtection="1">
      <alignment horizontal="center" vertical="center" wrapText="1"/>
      <protection hidden="1"/>
    </xf>
    <xf numFmtId="0" fontId="17" fillId="37" borderId="12" xfId="66" applyFont="1" applyFill="1" applyBorder="1" applyAlignment="1" applyProtection="1">
      <alignment horizontal="left" vertical="center" wrapText="1"/>
      <protection hidden="1"/>
    </xf>
    <xf numFmtId="0" fontId="2" fillId="38" borderId="10" xfId="66" applyFont="1" applyFill="1" applyBorder="1" applyAlignment="1" applyProtection="1">
      <alignment horizontal="center" vertical="center" wrapText="1"/>
      <protection hidden="1"/>
    </xf>
    <xf numFmtId="0" fontId="2" fillId="38" borderId="12" xfId="66" applyFont="1" applyFill="1" applyBorder="1" applyAlignment="1" applyProtection="1">
      <alignment horizontal="center" vertical="center" wrapText="1"/>
      <protection hidden="1"/>
    </xf>
    <xf numFmtId="0" fontId="20" fillId="0" borderId="10" xfId="0" applyFont="1" applyBorder="1" applyAlignment="1">
      <alignment vertical="center" wrapText="1"/>
    </xf>
    <xf numFmtId="0" fontId="20" fillId="0" borderId="0" xfId="0" applyFont="1" applyAlignment="1">
      <alignment vertical="center" wrapText="1"/>
    </xf>
    <xf numFmtId="177" fontId="9" fillId="0" borderId="0" xfId="50" applyFont="1" applyFill="1" applyAlignment="1" applyProtection="1">
      <alignment vertical="center"/>
      <protection hidden="1"/>
    </xf>
    <xf numFmtId="4" fontId="9" fillId="0" borderId="0" xfId="0" applyNumberFormat="1" applyFont="1" applyFill="1" applyAlignment="1" applyProtection="1">
      <alignment vertical="center"/>
      <protection hidden="1"/>
    </xf>
    <xf numFmtId="0" fontId="18" fillId="0" borderId="10" xfId="59" applyFont="1" applyBorder="1" applyAlignment="1" applyProtection="1">
      <alignment horizontal="justify" vertical="center" wrapText="1"/>
      <protection hidden="1"/>
    </xf>
    <xf numFmtId="0" fontId="17" fillId="0" borderId="10" xfId="59" applyFont="1" applyBorder="1" applyAlignment="1" applyProtection="1">
      <alignment horizontal="justify" vertical="center" wrapText="1"/>
      <protection hidden="1"/>
    </xf>
    <xf numFmtId="0" fontId="18" fillId="0" borderId="10" xfId="66" applyFont="1" applyBorder="1" applyAlignment="1" applyProtection="1">
      <alignment horizontal="justify" vertical="center" wrapText="1"/>
      <protection hidden="1"/>
    </xf>
    <xf numFmtId="0" fontId="18" fillId="0" borderId="10" xfId="66" applyFont="1" applyBorder="1" applyAlignment="1">
      <alignment horizontal="justify" vertical="center" wrapText="1"/>
      <protection/>
    </xf>
    <xf numFmtId="0" fontId="72" fillId="0" borderId="13" xfId="0" applyFont="1" applyBorder="1" applyAlignment="1" applyProtection="1">
      <alignment horizontal="center" vertical="center" wrapText="1"/>
      <protection locked="0"/>
    </xf>
    <xf numFmtId="0" fontId="18" fillId="0" borderId="13" xfId="66" applyFont="1" applyBorder="1" applyAlignment="1" applyProtection="1">
      <alignment horizontal="justify" vertical="center" wrapText="1"/>
      <protection hidden="1"/>
    </xf>
    <xf numFmtId="0" fontId="75" fillId="0" borderId="10" xfId="0" applyFont="1" applyBorder="1" applyAlignment="1">
      <alignment vertical="center" wrapText="1"/>
    </xf>
    <xf numFmtId="0" fontId="75" fillId="0" borderId="10" xfId="0" applyFont="1" applyBorder="1" applyAlignment="1">
      <alignment horizontal="justify" vertical="center"/>
    </xf>
    <xf numFmtId="0" fontId="17" fillId="0" borderId="10" xfId="66" applyFont="1" applyBorder="1" applyAlignment="1" applyProtection="1">
      <alignment horizontal="justify" vertical="center" wrapText="1"/>
      <protection hidden="1"/>
    </xf>
    <xf numFmtId="0" fontId="18" fillId="36" borderId="10" xfId="0" applyFont="1" applyFill="1" applyBorder="1" applyAlignment="1">
      <alignment horizontal="center" vertical="center" wrapText="1"/>
    </xf>
    <xf numFmtId="1" fontId="17" fillId="0" borderId="10" xfId="66" applyNumberFormat="1" applyFont="1" applyBorder="1" applyAlignment="1" applyProtection="1">
      <alignment horizontal="justify" vertical="center" wrapText="1"/>
      <protection hidden="1"/>
    </xf>
    <xf numFmtId="1" fontId="18" fillId="0" borderId="10" xfId="66" applyNumberFormat="1" applyFont="1" applyBorder="1" applyAlignment="1" applyProtection="1">
      <alignment horizontal="justify" vertical="center" wrapText="1"/>
      <protection hidden="1"/>
    </xf>
    <xf numFmtId="0" fontId="18" fillId="0" borderId="10" xfId="0" applyFont="1" applyBorder="1" applyAlignment="1" applyProtection="1">
      <alignment vertical="center" wrapText="1"/>
      <protection hidden="1"/>
    </xf>
    <xf numFmtId="0" fontId="18" fillId="0" borderId="10" xfId="59" applyFont="1" applyBorder="1" applyAlignment="1">
      <alignment horizontal="justify" vertical="center" wrapText="1"/>
      <protection/>
    </xf>
    <xf numFmtId="0" fontId="18" fillId="0" borderId="10" xfId="0" applyFont="1" applyBorder="1" applyAlignment="1">
      <alignment vertical="center"/>
    </xf>
    <xf numFmtId="0" fontId="18" fillId="0" borderId="10" xfId="62" applyFont="1" applyBorder="1" applyAlignment="1">
      <alignment horizontal="justify" vertical="center" wrapText="1"/>
      <protection/>
    </xf>
    <xf numFmtId="0" fontId="18" fillId="0" borderId="11" xfId="66" applyFont="1" applyBorder="1" applyAlignment="1" applyProtection="1">
      <alignment horizontal="justify" vertical="center" wrapText="1"/>
      <protection hidden="1"/>
    </xf>
    <xf numFmtId="0" fontId="72" fillId="0" borderId="11" xfId="0" applyFont="1" applyBorder="1" applyAlignment="1" applyProtection="1">
      <alignment horizontal="center" vertical="center"/>
      <protection locked="0"/>
    </xf>
    <xf numFmtId="0" fontId="2" fillId="39" borderId="11" xfId="0" applyFont="1" applyFill="1" applyBorder="1" applyAlignment="1">
      <alignment horizontal="center" vertical="center" wrapText="1"/>
    </xf>
    <xf numFmtId="0" fontId="2" fillId="8" borderId="10" xfId="0" applyFont="1" applyFill="1" applyBorder="1" applyAlignment="1">
      <alignment horizontal="center" vertical="center"/>
    </xf>
    <xf numFmtId="0" fontId="21" fillId="40" borderId="12" xfId="0" applyFont="1" applyFill="1" applyBorder="1" applyAlignment="1" applyProtection="1">
      <alignment horizontal="center" vertical="center" wrapText="1" readingOrder="1"/>
      <protection locked="0"/>
    </xf>
    <xf numFmtId="1" fontId="17" fillId="37" borderId="10" xfId="66" applyNumberFormat="1" applyFont="1" applyFill="1" applyBorder="1" applyAlignment="1" applyProtection="1">
      <alignment horizontal="justify" vertical="center" wrapText="1"/>
      <protection hidden="1"/>
    </xf>
    <xf numFmtId="1" fontId="17" fillId="36" borderId="10" xfId="66" applyNumberFormat="1" applyFont="1" applyFill="1" applyBorder="1" applyAlignment="1" applyProtection="1">
      <alignment horizontal="justify" vertical="center" wrapText="1"/>
      <protection hidden="1"/>
    </xf>
    <xf numFmtId="0" fontId="18" fillId="36" borderId="10" xfId="66" applyFont="1" applyFill="1" applyBorder="1" applyAlignment="1" applyProtection="1">
      <alignment horizontal="justify" vertical="center" wrapText="1"/>
      <protection hidden="1"/>
    </xf>
    <xf numFmtId="0" fontId="17" fillId="37" borderId="10" xfId="66" applyFont="1" applyFill="1" applyBorder="1" applyAlignment="1" applyProtection="1">
      <alignment horizontal="justify" vertical="center" wrapText="1"/>
      <protection hidden="1"/>
    </xf>
    <xf numFmtId="0" fontId="17" fillId="36" borderId="10" xfId="66" applyFont="1" applyFill="1" applyBorder="1" applyAlignment="1" applyProtection="1">
      <alignment horizontal="justify" vertical="center" wrapText="1"/>
      <protection hidden="1"/>
    </xf>
    <xf numFmtId="0" fontId="18" fillId="36" borderId="12" xfId="66" applyFont="1" applyFill="1" applyBorder="1" applyAlignment="1" applyProtection="1">
      <alignment horizontal="justify" vertical="center" wrapText="1"/>
      <protection hidden="1"/>
    </xf>
    <xf numFmtId="1" fontId="17" fillId="36" borderId="13" xfId="66" applyNumberFormat="1" applyFont="1" applyFill="1" applyBorder="1" applyAlignment="1" applyProtection="1">
      <alignment horizontal="justify" vertical="center" wrapText="1"/>
      <protection hidden="1"/>
    </xf>
    <xf numFmtId="0" fontId="17" fillId="37" borderId="10" xfId="59" applyFont="1" applyFill="1" applyBorder="1" applyAlignment="1" applyProtection="1">
      <alignment horizontal="justify" vertical="center" wrapText="1"/>
      <protection hidden="1"/>
    </xf>
    <xf numFmtId="0" fontId="17" fillId="36" borderId="12" xfId="59" applyFont="1" applyFill="1" applyBorder="1" applyAlignment="1" applyProtection="1">
      <alignment horizontal="justify" vertical="center" wrapText="1"/>
      <protection hidden="1"/>
    </xf>
    <xf numFmtId="0" fontId="18" fillId="36" borderId="13" xfId="66" applyFont="1" applyFill="1" applyBorder="1" applyAlignment="1" applyProtection="1">
      <alignment horizontal="justify" vertical="center" wrapText="1"/>
      <protection hidden="1"/>
    </xf>
    <xf numFmtId="1" fontId="17" fillId="36" borderId="12" xfId="66" applyNumberFormat="1" applyFont="1" applyFill="1" applyBorder="1" applyAlignment="1" applyProtection="1">
      <alignment horizontal="justify" vertical="center" wrapText="1"/>
      <protection hidden="1"/>
    </xf>
    <xf numFmtId="0" fontId="18" fillId="36" borderId="14" xfId="66" applyFont="1" applyFill="1" applyBorder="1" applyAlignment="1" applyProtection="1">
      <alignment horizontal="justify" vertical="center" wrapText="1"/>
      <protection hidden="1"/>
    </xf>
    <xf numFmtId="0" fontId="18" fillId="36" borderId="13" xfId="66" applyFont="1" applyFill="1" applyBorder="1" applyAlignment="1">
      <alignment horizontal="justify" vertical="center" wrapText="1"/>
      <protection/>
    </xf>
    <xf numFmtId="0" fontId="17" fillId="36" borderId="12" xfId="66" applyFont="1" applyFill="1" applyBorder="1" applyAlignment="1" applyProtection="1">
      <alignment horizontal="justify" vertical="center" wrapText="1"/>
      <protection hidden="1"/>
    </xf>
    <xf numFmtId="0" fontId="17" fillId="36" borderId="14" xfId="66" applyFont="1" applyFill="1" applyBorder="1" applyAlignment="1" applyProtection="1">
      <alignment horizontal="justify" vertical="center" wrapText="1"/>
      <protection hidden="1"/>
    </xf>
    <xf numFmtId="0" fontId="17" fillId="37" borderId="12" xfId="66" applyFont="1" applyFill="1" applyBorder="1" applyAlignment="1" applyProtection="1">
      <alignment horizontal="justify" vertical="center" wrapText="1"/>
      <protection hidden="1"/>
    </xf>
    <xf numFmtId="0" fontId="18" fillId="36" borderId="10" xfId="0" applyFont="1" applyFill="1" applyBorder="1" applyAlignment="1">
      <alignment horizontal="left" vertical="center" wrapText="1"/>
    </xf>
    <xf numFmtId="0" fontId="2" fillId="41" borderId="10" xfId="0" applyFont="1" applyFill="1" applyBorder="1" applyAlignment="1">
      <alignment horizontal="center" vertical="center"/>
    </xf>
    <xf numFmtId="0" fontId="2" fillId="42" borderId="10" xfId="0" applyFont="1" applyFill="1" applyBorder="1" applyAlignment="1">
      <alignment horizontal="center" vertical="center"/>
    </xf>
    <xf numFmtId="0" fontId="2" fillId="43" borderId="10" xfId="0" applyFont="1" applyFill="1" applyBorder="1" applyAlignment="1">
      <alignment horizontal="center" vertical="center"/>
    </xf>
    <xf numFmtId="0" fontId="9" fillId="0" borderId="0" xfId="0" applyFont="1" applyAlignment="1" applyProtection="1">
      <alignment vertical="center"/>
      <protection hidden="1"/>
    </xf>
    <xf numFmtId="0" fontId="72" fillId="0" borderId="12" xfId="0" applyFont="1" applyBorder="1" applyAlignment="1" applyProtection="1">
      <alignment horizontal="center" vertical="center"/>
      <protection locked="0"/>
    </xf>
    <xf numFmtId="0" fontId="18" fillId="0" borderId="15" xfId="66" applyFont="1" applyBorder="1" applyAlignment="1" applyProtection="1">
      <alignment horizontal="justify" vertical="center" wrapText="1"/>
      <protection hidden="1"/>
    </xf>
    <xf numFmtId="0" fontId="72" fillId="0" borderId="13" xfId="0" applyFont="1" applyBorder="1" applyAlignment="1" applyProtection="1">
      <alignment horizontal="center" vertical="center"/>
      <protection locked="0"/>
    </xf>
    <xf numFmtId="0" fontId="18" fillId="0" borderId="10" xfId="66" applyFont="1" applyBorder="1" applyAlignment="1" applyProtection="1">
      <alignment horizontal="center" vertical="center" wrapText="1"/>
      <protection hidden="1"/>
    </xf>
    <xf numFmtId="0" fontId="73" fillId="37" borderId="10" xfId="0" applyFont="1" applyFill="1" applyBorder="1" applyAlignment="1" applyProtection="1">
      <alignment horizontal="left" vertical="center"/>
      <protection locked="0"/>
    </xf>
    <xf numFmtId="0" fontId="17" fillId="37" borderId="16" xfId="66" applyFont="1" applyFill="1" applyBorder="1" applyAlignment="1" applyProtection="1">
      <alignment horizontal="justify" vertical="center" wrapText="1"/>
      <protection hidden="1"/>
    </xf>
    <xf numFmtId="0" fontId="72" fillId="37" borderId="10" xfId="0" applyFont="1" applyFill="1" applyBorder="1" applyAlignment="1" applyProtection="1">
      <alignment horizontal="center" vertical="center"/>
      <protection locked="0"/>
    </xf>
    <xf numFmtId="213" fontId="76" fillId="0" borderId="10" xfId="0" applyNumberFormat="1" applyFont="1" applyBorder="1" applyAlignment="1" applyProtection="1">
      <alignment vertical="center" wrapText="1"/>
      <protection locked="0"/>
    </xf>
    <xf numFmtId="213" fontId="16" fillId="0" borderId="10" xfId="57" applyNumberFormat="1" applyFont="1" applyFill="1" applyBorder="1" applyAlignment="1" applyProtection="1">
      <alignment vertical="center"/>
      <protection hidden="1"/>
    </xf>
    <xf numFmtId="213" fontId="17" fillId="37" borderId="11" xfId="66" applyNumberFormat="1" applyFont="1" applyFill="1" applyBorder="1" applyAlignment="1" applyProtection="1">
      <alignment horizontal="center" vertical="center" wrapText="1"/>
      <protection hidden="1"/>
    </xf>
    <xf numFmtId="213" fontId="17" fillId="37" borderId="11" xfId="66" applyNumberFormat="1" applyFont="1" applyFill="1" applyBorder="1" applyAlignment="1" applyProtection="1">
      <alignment horizontal="left" vertical="center" wrapText="1"/>
      <protection hidden="1"/>
    </xf>
    <xf numFmtId="213" fontId="18" fillId="37" borderId="11" xfId="66" applyNumberFormat="1" applyFont="1" applyFill="1" applyBorder="1" applyAlignment="1" applyProtection="1">
      <alignment horizontal="center" vertical="center" wrapText="1"/>
      <protection hidden="1"/>
    </xf>
    <xf numFmtId="213" fontId="17" fillId="37" borderId="11" xfId="0" applyNumberFormat="1" applyFont="1" applyFill="1" applyBorder="1" applyAlignment="1" applyProtection="1">
      <alignment horizontal="center" vertical="center" wrapText="1"/>
      <protection hidden="1"/>
    </xf>
    <xf numFmtId="213" fontId="18" fillId="37" borderId="11" xfId="0" applyNumberFormat="1" applyFont="1" applyFill="1" applyBorder="1" applyAlignment="1" applyProtection="1">
      <alignment horizontal="center" vertical="center" wrapText="1"/>
      <protection hidden="1"/>
    </xf>
    <xf numFmtId="213" fontId="17" fillId="37" borderId="11" xfId="66" applyNumberFormat="1" applyFont="1" applyFill="1" applyBorder="1" applyAlignment="1" applyProtection="1">
      <alignment horizontal="justify" vertical="center" wrapText="1"/>
      <protection hidden="1"/>
    </xf>
    <xf numFmtId="213" fontId="16" fillId="0" borderId="10" xfId="57" applyNumberFormat="1" applyFont="1" applyBorder="1" applyAlignment="1" applyProtection="1">
      <alignment vertical="center"/>
      <protection hidden="1"/>
    </xf>
    <xf numFmtId="213" fontId="76" fillId="0" borderId="11" xfId="0" applyNumberFormat="1" applyFont="1" applyBorder="1" applyAlignment="1" applyProtection="1">
      <alignment vertical="center" wrapText="1"/>
      <protection locked="0"/>
    </xf>
    <xf numFmtId="213" fontId="16" fillId="0" borderId="11" xfId="57" applyNumberFormat="1" applyFont="1" applyBorder="1" applyAlignment="1" applyProtection="1">
      <alignment vertical="center"/>
      <protection hidden="1"/>
    </xf>
    <xf numFmtId="213" fontId="76" fillId="37" borderId="10" xfId="0" applyNumberFormat="1" applyFont="1" applyFill="1" applyBorder="1" applyAlignment="1" applyProtection="1">
      <alignment vertical="center" wrapText="1"/>
      <protection locked="0"/>
    </xf>
    <xf numFmtId="213" fontId="16" fillId="37" borderId="10" xfId="57" applyNumberFormat="1" applyFont="1" applyFill="1" applyBorder="1" applyAlignment="1" applyProtection="1">
      <alignment vertical="center"/>
      <protection hidden="1"/>
    </xf>
    <xf numFmtId="10" fontId="9" fillId="0" borderId="0" xfId="68" applyNumberFormat="1" applyFont="1" applyFill="1" applyAlignment="1" applyProtection="1">
      <alignment vertical="center"/>
      <protection hidden="1"/>
    </xf>
    <xf numFmtId="43" fontId="9" fillId="0" borderId="0" xfId="0" applyNumberFormat="1" applyFont="1" applyFill="1" applyAlignment="1" applyProtection="1">
      <alignment vertical="center"/>
      <protection hidden="1"/>
    </xf>
    <xf numFmtId="0" fontId="2" fillId="44" borderId="17" xfId="0" applyFont="1" applyFill="1" applyBorder="1" applyAlignment="1">
      <alignment horizontal="center" vertical="center"/>
    </xf>
    <xf numFmtId="0" fontId="3" fillId="43" borderId="10" xfId="0" applyFont="1" applyFill="1" applyBorder="1" applyAlignment="1">
      <alignment horizontal="center" vertical="center" wrapText="1"/>
    </xf>
    <xf numFmtId="0" fontId="3" fillId="0" borderId="18" xfId="0" applyFont="1" applyBorder="1" applyAlignment="1">
      <alignment horizontal="center" vertical="center" wrapText="1"/>
    </xf>
    <xf numFmtId="0" fontId="77" fillId="0" borderId="0" xfId="0" applyFont="1" applyFill="1" applyAlignment="1" applyProtection="1">
      <alignment vertical="center"/>
      <protection hidden="1"/>
    </xf>
    <xf numFmtId="177" fontId="77" fillId="0" borderId="0" xfId="50" applyFont="1" applyFill="1" applyAlignment="1" applyProtection="1">
      <alignment vertical="center"/>
      <protection hidden="1"/>
    </xf>
    <xf numFmtId="177" fontId="77" fillId="0" borderId="0" xfId="50" applyFont="1" applyFill="1" applyBorder="1" applyAlignment="1" applyProtection="1">
      <alignment vertical="center"/>
      <protection hidden="1"/>
    </xf>
    <xf numFmtId="213" fontId="77" fillId="0" borderId="0" xfId="0" applyNumberFormat="1" applyFont="1" applyBorder="1" applyAlignment="1" applyProtection="1">
      <alignment vertical="center" wrapText="1"/>
      <protection locked="0"/>
    </xf>
    <xf numFmtId="0" fontId="77" fillId="0" borderId="0" xfId="0" applyFont="1" applyAlignment="1" applyProtection="1">
      <alignment vertical="center"/>
      <protection hidden="1"/>
    </xf>
    <xf numFmtId="15" fontId="2" fillId="0" borderId="0" xfId="66" applyNumberFormat="1"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protection locked="0"/>
    </xf>
  </cellXfs>
  <cellStyles count="6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Comma" xfId="50"/>
    <cellStyle name="Comma [0]" xfId="51"/>
    <cellStyle name="Millares 8" xfId="52"/>
    <cellStyle name="Currency" xfId="53"/>
    <cellStyle name="Currency [0]" xfId="54"/>
    <cellStyle name="Moneda 4" xfId="55"/>
    <cellStyle name="Neutral" xfId="56"/>
    <cellStyle name="Normal 10" xfId="57"/>
    <cellStyle name="Normal 2" xfId="58"/>
    <cellStyle name="Normal 2 2" xfId="59"/>
    <cellStyle name="Normal 28" xfId="60"/>
    <cellStyle name="Normal 3" xfId="61"/>
    <cellStyle name="Normal 3 2" xfId="62"/>
    <cellStyle name="Normal 4 4" xfId="63"/>
    <cellStyle name="Normal 6" xfId="64"/>
    <cellStyle name="Normal 8" xfId="65"/>
    <cellStyle name="Normal_precios 2001-2 y 2002-1" xfId="66"/>
    <cellStyle name="Notas" xfId="67"/>
    <cellStyle name="Percent" xfId="68"/>
    <cellStyle name="Porcentual 5" xfId="69"/>
    <cellStyle name="Salida" xfId="70"/>
    <cellStyle name="Texto de advertencia" xfId="71"/>
    <cellStyle name="Texto explicativo" xfId="72"/>
    <cellStyle name="Título" xfId="73"/>
    <cellStyle name="Título 2" xfId="74"/>
    <cellStyle name="Título 3" xfId="75"/>
    <cellStyle name="Total"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0</xdr:row>
      <xdr:rowOff>76200</xdr:rowOff>
    </xdr:from>
    <xdr:to>
      <xdr:col>2</xdr:col>
      <xdr:colOff>333375</xdr:colOff>
      <xdr:row>4</xdr:row>
      <xdr:rowOff>28575</xdr:rowOff>
    </xdr:to>
    <xdr:grpSp>
      <xdr:nvGrpSpPr>
        <xdr:cNvPr id="1" name="Group 1"/>
        <xdr:cNvGrpSpPr>
          <a:grpSpLocks/>
        </xdr:cNvGrpSpPr>
      </xdr:nvGrpSpPr>
      <xdr:grpSpPr>
        <a:xfrm>
          <a:off x="333375" y="76200"/>
          <a:ext cx="666750" cy="1038225"/>
          <a:chOff x="23" y="22"/>
          <a:chExt cx="77" cy="107"/>
        </a:xfrm>
        <a:solidFill>
          <a:srgbClr val="FFFFFF"/>
        </a:solidFill>
      </xdr:grpSpPr>
      <xdr:sp>
        <xdr:nvSpPr>
          <xdr:cNvPr id="2" name="Rectangle 2"/>
          <xdr:cNvSpPr>
            <a:spLocks/>
          </xdr:cNvSpPr>
        </xdr:nvSpPr>
        <xdr:spPr>
          <a:xfrm>
            <a:off x="23" y="86"/>
            <a:ext cx="77" cy="43"/>
          </a:xfrm>
          <a:prstGeom prst="rect">
            <a:avLst/>
          </a:prstGeom>
          <a:noFill/>
          <a:ln w="9525" cmpd="sng">
            <a:noFill/>
          </a:ln>
        </xdr:spPr>
        <xdr:txBody>
          <a:bodyPr vertOverflow="clip" wrap="square" lIns="0" tIns="0" rIns="0" bIns="0"/>
          <a:p>
            <a:pPr algn="ctr">
              <a:defRPr/>
            </a:pPr>
            <a:r>
              <a:rPr lang="en-US" cap="none" sz="400" b="0" i="0" u="none" baseline="0">
                <a:solidFill>
                  <a:srgbClr val="000000"/>
                </a:solidFill>
              </a:rPr>
              <a:t>ALCALDIA MAYOR
</a:t>
            </a:r>
            <a:r>
              <a:rPr lang="en-US" cap="none" sz="400" b="0" i="0" u="none" baseline="0">
                <a:solidFill>
                  <a:srgbClr val="000000"/>
                </a:solidFill>
              </a:rPr>
              <a:t>BOGOTÁ D.C.
</a:t>
            </a:r>
            <a:r>
              <a:rPr lang="en-US" cap="none" sz="500" b="0" i="0" u="none" baseline="0">
                <a:solidFill>
                  <a:srgbClr val="000000"/>
                </a:solidFill>
              </a:rPr>
              <a:t>SECRETARÍA</a:t>
            </a:r>
            <a:r>
              <a:rPr lang="en-US" cap="none" sz="400" b="0" i="0" u="none" baseline="0">
                <a:solidFill>
                  <a:srgbClr val="000000"/>
                </a:solidFill>
              </a:rPr>
              <a:t>
</a:t>
            </a:r>
            <a:r>
              <a:rPr lang="en-US" cap="none" sz="400" b="0" i="0" u="none" baseline="0">
                <a:solidFill>
                  <a:srgbClr val="000000"/>
                </a:solidFill>
              </a:rPr>
              <a:t>DE EDUCACIÓN</a:t>
            </a:r>
            <a:r>
              <a:rPr lang="en-US" cap="none" sz="600" b="0" i="0" u="none" baseline="0">
                <a:solidFill>
                  <a:srgbClr val="000000"/>
                </a:solidFill>
              </a:rPr>
              <a:t>
</a:t>
            </a:r>
            <a:r>
              <a:rPr lang="en-US" cap="none" sz="1000" b="0" i="0" u="none" baseline="0">
                <a:solidFill>
                  <a:srgbClr val="000000"/>
                </a:solidFill>
              </a:rPr>
              <a:t>
</a:t>
            </a:r>
          </a:p>
        </xdr:txBody>
      </xdr:sp>
      <xdr:pic>
        <xdr:nvPicPr>
          <xdr:cNvPr id="3" name="Picture 3"/>
          <xdr:cNvPicPr preferRelativeResize="1">
            <a:picLocks noChangeAspect="1"/>
          </xdr:cNvPicPr>
        </xdr:nvPicPr>
        <xdr:blipFill>
          <a:blip r:embed="rId1"/>
          <a:stretch>
            <a:fillRect/>
          </a:stretch>
        </xdr:blipFill>
        <xdr:spPr>
          <a:xfrm>
            <a:off x="39" y="22"/>
            <a:ext cx="44" cy="59"/>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I218"/>
  <sheetViews>
    <sheetView zoomScale="75" zoomScaleNormal="75" zoomScalePageLayoutView="0" workbookViewId="0" topLeftCell="A1">
      <pane ySplit="11" topLeftCell="A12" activePane="bottomLeft" state="frozen"/>
      <selection pane="topLeft" activeCell="A1" sqref="A1"/>
      <selection pane="bottomLeft" activeCell="K22" sqref="K22"/>
    </sheetView>
  </sheetViews>
  <sheetFormatPr defaultColWidth="11.421875" defaultRowHeight="12.75"/>
  <cols>
    <col min="1" max="1" width="3.28125" style="18" customWidth="1"/>
    <col min="2" max="2" width="6.7109375" style="8" customWidth="1"/>
    <col min="3" max="3" width="50.8515625" style="19" customWidth="1"/>
    <col min="4" max="4" width="8.7109375" style="20" customWidth="1"/>
    <col min="5" max="5" width="10.7109375" style="31" customWidth="1"/>
    <col min="6" max="7" width="15.7109375" style="38" customWidth="1"/>
    <col min="8" max="9" width="18.7109375" style="38" customWidth="1"/>
    <col min="10" max="10" width="14.57421875" style="18" customWidth="1"/>
    <col min="11" max="16384" width="11.421875" style="18" customWidth="1"/>
  </cols>
  <sheetData>
    <row r="1" spans="2:9" ht="19.5" customHeight="1">
      <c r="B1" s="179" t="s">
        <v>594</v>
      </c>
      <c r="C1" s="179"/>
      <c r="D1" s="179"/>
      <c r="E1" s="179"/>
      <c r="F1" s="179"/>
      <c r="G1" s="179"/>
      <c r="H1" s="179"/>
      <c r="I1" s="179"/>
    </row>
    <row r="2" spans="2:9" ht="19.5" customHeight="1">
      <c r="B2" s="180" t="s">
        <v>595</v>
      </c>
      <c r="C2" s="180"/>
      <c r="D2" s="180"/>
      <c r="E2" s="180"/>
      <c r="F2" s="180"/>
      <c r="G2" s="180"/>
      <c r="H2" s="180"/>
      <c r="I2" s="180"/>
    </row>
    <row r="3" spans="2:9" ht="28.5" customHeight="1">
      <c r="B3" s="181" t="s">
        <v>294</v>
      </c>
      <c r="C3" s="182"/>
      <c r="D3" s="182"/>
      <c r="E3" s="182"/>
      <c r="F3" s="182"/>
      <c r="G3" s="182"/>
      <c r="H3" s="182"/>
      <c r="I3" s="182"/>
    </row>
    <row r="4" spans="2:9" ht="18" customHeight="1">
      <c r="B4" s="183" t="s">
        <v>300</v>
      </c>
      <c r="C4" s="184"/>
      <c r="D4" s="184"/>
      <c r="E4" s="184"/>
      <c r="F4" s="184"/>
      <c r="G4" s="184"/>
      <c r="H4" s="184"/>
      <c r="I4" s="184"/>
    </row>
    <row r="5" spans="2:9" ht="18" customHeight="1">
      <c r="B5" s="183" t="s">
        <v>297</v>
      </c>
      <c r="C5" s="184"/>
      <c r="D5" s="184"/>
      <c r="E5" s="184"/>
      <c r="F5" s="184"/>
      <c r="G5" s="184"/>
      <c r="H5" s="184"/>
      <c r="I5" s="184"/>
    </row>
    <row r="6" spans="2:9" ht="18" customHeight="1">
      <c r="B6" s="178" t="s">
        <v>596</v>
      </c>
      <c r="C6" s="178"/>
      <c r="D6" s="178"/>
      <c r="E6" s="178"/>
      <c r="F6" s="178"/>
      <c r="G6" s="178"/>
      <c r="H6" s="178"/>
      <c r="I6" s="178"/>
    </row>
    <row r="7" spans="2:9" ht="18" customHeight="1">
      <c r="B7" s="178" t="s">
        <v>298</v>
      </c>
      <c r="C7" s="178"/>
      <c r="D7" s="178"/>
      <c r="E7" s="178"/>
      <c r="F7" s="178"/>
      <c r="G7" s="178"/>
      <c r="H7" s="178"/>
      <c r="I7" s="178"/>
    </row>
    <row r="8" spans="5:9" ht="6" customHeight="1">
      <c r="E8" s="21"/>
      <c r="F8" s="22"/>
      <c r="G8" s="22"/>
      <c r="H8" s="22"/>
      <c r="I8" s="22"/>
    </row>
    <row r="9" spans="2:9" ht="15" customHeight="1" hidden="1">
      <c r="B9" s="23">
        <v>1</v>
      </c>
      <c r="C9" s="24">
        <v>3</v>
      </c>
      <c r="D9" s="25">
        <v>4</v>
      </c>
      <c r="E9" s="26"/>
      <c r="F9" s="27">
        <v>5</v>
      </c>
      <c r="G9" s="27"/>
      <c r="H9" s="27"/>
      <c r="I9" s="27">
        <v>5</v>
      </c>
    </row>
    <row r="10" spans="2:9" s="30" customFormat="1" ht="24.75" customHeight="1">
      <c r="B10" s="7" t="s">
        <v>597</v>
      </c>
      <c r="C10" s="7" t="s">
        <v>598</v>
      </c>
      <c r="D10" s="7" t="s">
        <v>599</v>
      </c>
      <c r="E10" s="28" t="s">
        <v>41</v>
      </c>
      <c r="F10" s="29" t="s">
        <v>299</v>
      </c>
      <c r="G10" s="29" t="s">
        <v>42</v>
      </c>
      <c r="H10" s="29" t="s">
        <v>295</v>
      </c>
      <c r="I10" s="29" t="s">
        <v>296</v>
      </c>
    </row>
    <row r="11" spans="6:9" ht="12.75">
      <c r="F11" s="32"/>
      <c r="G11" s="32"/>
      <c r="H11" s="32"/>
      <c r="I11" s="32"/>
    </row>
    <row r="12" spans="2:9" s="35" customFormat="1" ht="15" customHeight="1">
      <c r="B12" s="9">
        <v>1</v>
      </c>
      <c r="C12" s="2" t="e">
        <f>VLOOKUP($B12,#REF!,3,FALSE)</f>
        <v>#REF!</v>
      </c>
      <c r="D12" s="3"/>
      <c r="E12" s="13"/>
      <c r="F12" s="4"/>
      <c r="G12" s="34"/>
      <c r="H12" s="15"/>
      <c r="I12" s="16" t="e">
        <f>SUM(H12:H14)</f>
        <v>#REF!</v>
      </c>
    </row>
    <row r="13" spans="2:9" ht="15" customHeight="1">
      <c r="B13" s="10">
        <v>1.3</v>
      </c>
      <c r="C13" s="2" t="e">
        <f>VLOOKUP($B13,#REF!,3,FALSE)</f>
        <v>#REF!</v>
      </c>
      <c r="D13" s="5"/>
      <c r="E13" s="14"/>
      <c r="F13" s="6"/>
      <c r="G13" s="36"/>
      <c r="H13" s="16" t="e">
        <f>SUM(G12:G14)</f>
        <v>#REF!</v>
      </c>
      <c r="I13" s="17"/>
    </row>
    <row r="14" spans="2:9" ht="12.75">
      <c r="B14" s="11" t="s">
        <v>506</v>
      </c>
      <c r="C14" s="1" t="e">
        <f>VLOOKUP($B14,#REF!,3,FALSE)</f>
        <v>#REF!</v>
      </c>
      <c r="D14" s="5" t="e">
        <f>VLOOKUP($B14,#REF!,4,FALSE)</f>
        <v>#REF!</v>
      </c>
      <c r="E14" s="14">
        <v>240</v>
      </c>
      <c r="F14" s="6" t="e">
        <f>VLOOKUP($B14,#REF!,7,FALSE)</f>
        <v>#REF!</v>
      </c>
      <c r="G14" s="36" t="e">
        <f>ROUND(E14*F14,0)</f>
        <v>#REF!</v>
      </c>
      <c r="H14" s="17"/>
      <c r="I14" s="17"/>
    </row>
    <row r="15" spans="2:9" ht="12.75">
      <c r="B15" s="11"/>
      <c r="C15" s="1"/>
      <c r="D15" s="5"/>
      <c r="E15" s="14"/>
      <c r="F15" s="6"/>
      <c r="G15" s="36"/>
      <c r="H15" s="17"/>
      <c r="I15" s="17"/>
    </row>
    <row r="16" spans="2:9" s="35" customFormat="1" ht="15" customHeight="1">
      <c r="B16" s="9">
        <v>11</v>
      </c>
      <c r="C16" s="2" t="e">
        <f>VLOOKUP($B16,#REF!,3,FALSE)</f>
        <v>#REF!</v>
      </c>
      <c r="D16" s="3"/>
      <c r="E16" s="13"/>
      <c r="F16" s="4"/>
      <c r="G16" s="34"/>
      <c r="H16" s="16"/>
      <c r="I16" s="16" t="e">
        <f>SUM(H17:H19)</f>
        <v>#REF!</v>
      </c>
    </row>
    <row r="17" spans="2:9" ht="15" customHeight="1">
      <c r="B17" s="10">
        <v>11.2</v>
      </c>
      <c r="C17" s="2" t="e">
        <f>VLOOKUP($B17,#REF!,3,FALSE)</f>
        <v>#REF!</v>
      </c>
      <c r="D17" s="5"/>
      <c r="E17" s="14"/>
      <c r="F17" s="6"/>
      <c r="G17" s="36"/>
      <c r="H17" s="16" t="e">
        <f>SUM(G17:G19)</f>
        <v>#REF!</v>
      </c>
      <c r="I17" s="17"/>
    </row>
    <row r="18" spans="2:9" ht="25.5">
      <c r="B18" s="12" t="s">
        <v>610</v>
      </c>
      <c r="C18" s="1" t="e">
        <f>VLOOKUP($B18,#REF!,3,FALSE)</f>
        <v>#REF!</v>
      </c>
      <c r="D18" s="5" t="e">
        <f>VLOOKUP($B18,#REF!,4,FALSE)</f>
        <v>#REF!</v>
      </c>
      <c r="E18" s="14">
        <f>240*2.8</f>
        <v>672</v>
      </c>
      <c r="F18" s="6" t="e">
        <f>VLOOKUP($B18,#REF!,7,FALSE)</f>
        <v>#REF!</v>
      </c>
      <c r="G18" s="36" t="e">
        <f>ROUND(E18*F18,0)</f>
        <v>#REF!</v>
      </c>
      <c r="H18" s="17"/>
      <c r="I18" s="17"/>
    </row>
    <row r="19" spans="2:9" ht="15" customHeight="1">
      <c r="B19" s="12" t="s">
        <v>46</v>
      </c>
      <c r="C19" s="1" t="e">
        <f>VLOOKUP($B19,#REF!,3,FALSE)</f>
        <v>#REF!</v>
      </c>
      <c r="D19" s="5" t="e">
        <f>VLOOKUP($B19,#REF!,4,FALSE)</f>
        <v>#REF!</v>
      </c>
      <c r="E19" s="14">
        <f>ROUNDUP(250/(2.44*0.82),0)</f>
        <v>125</v>
      </c>
      <c r="F19" s="6" t="e">
        <f>VLOOKUP($B19,#REF!,7,FALSE)</f>
        <v>#REF!</v>
      </c>
      <c r="G19" s="36" t="e">
        <f>ROUND(E19*F19,0)</f>
        <v>#REF!</v>
      </c>
      <c r="H19" s="17"/>
      <c r="I19" s="17"/>
    </row>
    <row r="20" spans="2:9" ht="12.75">
      <c r="B20" s="12"/>
      <c r="C20" s="1"/>
      <c r="D20" s="5"/>
      <c r="E20" s="14"/>
      <c r="F20" s="6"/>
      <c r="G20" s="36"/>
      <c r="H20" s="17"/>
      <c r="I20" s="17"/>
    </row>
    <row r="21" spans="2:9" s="35" customFormat="1" ht="15" customHeight="1">
      <c r="B21" s="9">
        <v>21</v>
      </c>
      <c r="C21" s="2" t="e">
        <f>VLOOKUP($B21,#REF!,3,FALSE)</f>
        <v>#REF!</v>
      </c>
      <c r="D21" s="3"/>
      <c r="E21" s="13"/>
      <c r="F21" s="4"/>
      <c r="G21" s="34"/>
      <c r="H21" s="16"/>
      <c r="I21" s="16"/>
    </row>
    <row r="22" spans="2:9" s="35" customFormat="1" ht="15" customHeight="1">
      <c r="B22" s="9">
        <v>21.1</v>
      </c>
      <c r="C22" s="2" t="e">
        <f>VLOOKUP($B22,#REF!,3,FALSE)</f>
        <v>#REF!</v>
      </c>
      <c r="D22" s="3"/>
      <c r="E22" s="13"/>
      <c r="F22" s="4"/>
      <c r="G22" s="34"/>
      <c r="H22" s="16"/>
      <c r="I22" s="16"/>
    </row>
    <row r="23" spans="2:9" ht="15" customHeight="1">
      <c r="B23" s="12" t="s">
        <v>197</v>
      </c>
      <c r="C23" s="1" t="e">
        <f>VLOOKUP($B23,#REF!,3,FALSE)</f>
        <v>#REF!</v>
      </c>
      <c r="D23" s="5" t="e">
        <f>VLOOKUP($B23,#REF!,4,FALSE)</f>
        <v>#REF!</v>
      </c>
      <c r="E23" s="14">
        <v>18</v>
      </c>
      <c r="F23" s="6" t="e">
        <f>VLOOKUP($B23,#REF!,7,FALSE)</f>
        <v>#REF!</v>
      </c>
      <c r="G23" s="36" t="e">
        <f aca="true" t="shared" si="0" ref="G23:G40">ROUND(E23*F23,0)</f>
        <v>#REF!</v>
      </c>
      <c r="H23" s="17"/>
      <c r="I23" s="17"/>
    </row>
    <row r="24" spans="2:9" ht="15" customHeight="1">
      <c r="B24" s="12"/>
      <c r="C24" s="1" t="e">
        <f>VLOOKUP($B24,#REF!,3,FALSE)</f>
        <v>#REF!</v>
      </c>
      <c r="D24" s="5" t="e">
        <f>VLOOKUP($B24,#REF!,4,FALSE)</f>
        <v>#REF!</v>
      </c>
      <c r="E24" s="14">
        <v>19</v>
      </c>
      <c r="F24" s="6" t="e">
        <f>VLOOKUP($B24,#REF!,7,FALSE)</f>
        <v>#REF!</v>
      </c>
      <c r="G24" s="36" t="e">
        <f t="shared" si="0"/>
        <v>#REF!</v>
      </c>
      <c r="H24" s="17"/>
      <c r="I24" s="17"/>
    </row>
    <row r="25" spans="2:9" ht="15" customHeight="1">
      <c r="B25" s="12"/>
      <c r="C25" s="1" t="e">
        <f>VLOOKUP($B25,#REF!,3,FALSE)</f>
        <v>#REF!</v>
      </c>
      <c r="D25" s="5" t="e">
        <f>VLOOKUP($B25,#REF!,4,FALSE)</f>
        <v>#REF!</v>
      </c>
      <c r="E25" s="14">
        <v>20</v>
      </c>
      <c r="F25" s="6" t="e">
        <f>VLOOKUP($B25,#REF!,7,FALSE)</f>
        <v>#REF!</v>
      </c>
      <c r="G25" s="36" t="e">
        <f t="shared" si="0"/>
        <v>#REF!</v>
      </c>
      <c r="H25" s="17"/>
      <c r="I25" s="17"/>
    </row>
    <row r="26" spans="2:9" ht="15" customHeight="1">
      <c r="B26" s="12"/>
      <c r="C26" s="1" t="e">
        <f>VLOOKUP($B26,#REF!,3,FALSE)</f>
        <v>#REF!</v>
      </c>
      <c r="D26" s="5" t="e">
        <f>VLOOKUP($B26,#REF!,4,FALSE)</f>
        <v>#REF!</v>
      </c>
      <c r="E26" s="14">
        <v>21</v>
      </c>
      <c r="F26" s="6" t="e">
        <f>VLOOKUP($B26,#REF!,7,FALSE)</f>
        <v>#REF!</v>
      </c>
      <c r="G26" s="36" t="e">
        <f t="shared" si="0"/>
        <v>#REF!</v>
      </c>
      <c r="H26" s="17"/>
      <c r="I26" s="17"/>
    </row>
    <row r="27" spans="2:9" ht="15" customHeight="1">
      <c r="B27" s="12"/>
      <c r="C27" s="1" t="e">
        <f>VLOOKUP($B27,#REF!,3,FALSE)</f>
        <v>#REF!</v>
      </c>
      <c r="D27" s="5" t="e">
        <f>VLOOKUP($B27,#REF!,4,FALSE)</f>
        <v>#REF!</v>
      </c>
      <c r="E27" s="14">
        <v>22</v>
      </c>
      <c r="F27" s="6" t="e">
        <f>VLOOKUP($B27,#REF!,7,FALSE)</f>
        <v>#REF!</v>
      </c>
      <c r="G27" s="36" t="e">
        <f t="shared" si="0"/>
        <v>#REF!</v>
      </c>
      <c r="H27" s="17"/>
      <c r="I27" s="17"/>
    </row>
    <row r="28" spans="2:9" ht="15" customHeight="1">
      <c r="B28" s="12"/>
      <c r="C28" s="1" t="e">
        <f>VLOOKUP($B28,#REF!,3,FALSE)</f>
        <v>#REF!</v>
      </c>
      <c r="D28" s="5" t="e">
        <f>VLOOKUP($B28,#REF!,4,FALSE)</f>
        <v>#REF!</v>
      </c>
      <c r="E28" s="14">
        <v>23</v>
      </c>
      <c r="F28" s="6" t="e">
        <f>VLOOKUP($B28,#REF!,7,FALSE)</f>
        <v>#REF!</v>
      </c>
      <c r="G28" s="36" t="e">
        <f t="shared" si="0"/>
        <v>#REF!</v>
      </c>
      <c r="H28" s="17"/>
      <c r="I28" s="17"/>
    </row>
    <row r="29" spans="2:9" ht="15" customHeight="1">
      <c r="B29" s="12"/>
      <c r="C29" s="1" t="e">
        <f>VLOOKUP($B29,#REF!,3,FALSE)</f>
        <v>#REF!</v>
      </c>
      <c r="D29" s="5" t="e">
        <f>VLOOKUP($B29,#REF!,4,FALSE)</f>
        <v>#REF!</v>
      </c>
      <c r="E29" s="14">
        <v>24</v>
      </c>
      <c r="F29" s="6" t="e">
        <f>VLOOKUP($B29,#REF!,7,FALSE)</f>
        <v>#REF!</v>
      </c>
      <c r="G29" s="36" t="e">
        <f t="shared" si="0"/>
        <v>#REF!</v>
      </c>
      <c r="H29" s="17"/>
      <c r="I29" s="17"/>
    </row>
    <row r="30" spans="2:9" ht="15" customHeight="1">
      <c r="B30" s="12"/>
      <c r="C30" s="1" t="e">
        <f>VLOOKUP($B30,#REF!,3,FALSE)</f>
        <v>#REF!</v>
      </c>
      <c r="D30" s="5" t="e">
        <f>VLOOKUP($B30,#REF!,4,FALSE)</f>
        <v>#REF!</v>
      </c>
      <c r="E30" s="14">
        <v>25</v>
      </c>
      <c r="F30" s="6" t="e">
        <f>VLOOKUP($B30,#REF!,7,FALSE)</f>
        <v>#REF!</v>
      </c>
      <c r="G30" s="36" t="e">
        <f t="shared" si="0"/>
        <v>#REF!</v>
      </c>
      <c r="H30" s="17"/>
      <c r="I30" s="17"/>
    </row>
    <row r="31" spans="2:9" ht="15" customHeight="1">
      <c r="B31" s="12"/>
      <c r="C31" s="1" t="e">
        <f>VLOOKUP($B31,#REF!,3,FALSE)</f>
        <v>#REF!</v>
      </c>
      <c r="D31" s="5" t="e">
        <f>VLOOKUP($B31,#REF!,4,FALSE)</f>
        <v>#REF!</v>
      </c>
      <c r="E31" s="14">
        <v>26</v>
      </c>
      <c r="F31" s="6" t="e">
        <f>VLOOKUP($B31,#REF!,7,FALSE)</f>
        <v>#REF!</v>
      </c>
      <c r="G31" s="36" t="e">
        <f t="shared" si="0"/>
        <v>#REF!</v>
      </c>
      <c r="H31" s="17"/>
      <c r="I31" s="17"/>
    </row>
    <row r="32" spans="2:9" ht="15" customHeight="1">
      <c r="B32" s="12"/>
      <c r="C32" s="1" t="e">
        <f>VLOOKUP($B32,#REF!,3,FALSE)</f>
        <v>#REF!</v>
      </c>
      <c r="D32" s="5" t="e">
        <f>VLOOKUP($B32,#REF!,4,FALSE)</f>
        <v>#REF!</v>
      </c>
      <c r="E32" s="14">
        <v>27</v>
      </c>
      <c r="F32" s="6" t="e">
        <f>VLOOKUP($B32,#REF!,7,FALSE)</f>
        <v>#REF!</v>
      </c>
      <c r="G32" s="36" t="e">
        <f t="shared" si="0"/>
        <v>#REF!</v>
      </c>
      <c r="H32" s="17"/>
      <c r="I32" s="17"/>
    </row>
    <row r="33" spans="2:9" ht="15" customHeight="1">
      <c r="B33" s="12"/>
      <c r="C33" s="1" t="e">
        <f>VLOOKUP($B33,#REF!,3,FALSE)</f>
        <v>#REF!</v>
      </c>
      <c r="D33" s="5" t="e">
        <f>VLOOKUP($B33,#REF!,4,FALSE)</f>
        <v>#REF!</v>
      </c>
      <c r="E33" s="14">
        <v>28</v>
      </c>
      <c r="F33" s="6" t="e">
        <f>VLOOKUP($B33,#REF!,7,FALSE)</f>
        <v>#REF!</v>
      </c>
      <c r="G33" s="36" t="e">
        <f t="shared" si="0"/>
        <v>#REF!</v>
      </c>
      <c r="H33" s="17"/>
      <c r="I33" s="17"/>
    </row>
    <row r="34" spans="2:9" ht="15" customHeight="1">
      <c r="B34" s="12"/>
      <c r="C34" s="1" t="e">
        <f>VLOOKUP($B34,#REF!,3,FALSE)</f>
        <v>#REF!</v>
      </c>
      <c r="D34" s="5" t="e">
        <f>VLOOKUP($B34,#REF!,4,FALSE)</f>
        <v>#REF!</v>
      </c>
      <c r="E34" s="14">
        <v>29</v>
      </c>
      <c r="F34" s="6" t="e">
        <f>VLOOKUP($B34,#REF!,7,FALSE)</f>
        <v>#REF!</v>
      </c>
      <c r="G34" s="36" t="e">
        <f t="shared" si="0"/>
        <v>#REF!</v>
      </c>
      <c r="H34" s="17"/>
      <c r="I34" s="17"/>
    </row>
    <row r="35" spans="2:9" ht="15" customHeight="1">
      <c r="B35" s="12"/>
      <c r="C35" s="1" t="e">
        <f>VLOOKUP($B35,#REF!,3,FALSE)</f>
        <v>#REF!</v>
      </c>
      <c r="D35" s="5" t="e">
        <f>VLOOKUP($B35,#REF!,4,FALSE)</f>
        <v>#REF!</v>
      </c>
      <c r="E35" s="14">
        <v>30</v>
      </c>
      <c r="F35" s="6" t="e">
        <f>VLOOKUP($B35,#REF!,7,FALSE)</f>
        <v>#REF!</v>
      </c>
      <c r="G35" s="36" t="e">
        <f t="shared" si="0"/>
        <v>#REF!</v>
      </c>
      <c r="H35" s="17"/>
      <c r="I35" s="17"/>
    </row>
    <row r="36" spans="2:9" ht="15" customHeight="1">
      <c r="B36" s="12"/>
      <c r="C36" s="1" t="e">
        <f>VLOOKUP($B36,#REF!,3,FALSE)</f>
        <v>#REF!</v>
      </c>
      <c r="D36" s="5" t="e">
        <f>VLOOKUP($B36,#REF!,4,FALSE)</f>
        <v>#REF!</v>
      </c>
      <c r="E36" s="14">
        <v>31</v>
      </c>
      <c r="F36" s="6" t="e">
        <f>VLOOKUP($B36,#REF!,7,FALSE)</f>
        <v>#REF!</v>
      </c>
      <c r="G36" s="36" t="e">
        <f t="shared" si="0"/>
        <v>#REF!</v>
      </c>
      <c r="H36" s="17"/>
      <c r="I36" s="17"/>
    </row>
    <row r="37" spans="2:9" ht="15" customHeight="1">
      <c r="B37" s="12"/>
      <c r="C37" s="1" t="e">
        <f>VLOOKUP($B37,#REF!,3,FALSE)</f>
        <v>#REF!</v>
      </c>
      <c r="D37" s="5" t="e">
        <f>VLOOKUP($B37,#REF!,4,FALSE)</f>
        <v>#REF!</v>
      </c>
      <c r="E37" s="14">
        <v>32</v>
      </c>
      <c r="F37" s="6" t="e">
        <f>VLOOKUP($B37,#REF!,7,FALSE)</f>
        <v>#REF!</v>
      </c>
      <c r="G37" s="36" t="e">
        <f t="shared" si="0"/>
        <v>#REF!</v>
      </c>
      <c r="H37" s="17"/>
      <c r="I37" s="17"/>
    </row>
    <row r="38" spans="2:9" ht="15" customHeight="1">
      <c r="B38" s="12"/>
      <c r="C38" s="1" t="e">
        <f>VLOOKUP($B38,#REF!,3,FALSE)</f>
        <v>#REF!</v>
      </c>
      <c r="D38" s="5" t="e">
        <f>VLOOKUP($B38,#REF!,4,FALSE)</f>
        <v>#REF!</v>
      </c>
      <c r="E38" s="14">
        <v>33</v>
      </c>
      <c r="F38" s="6" t="e">
        <f>VLOOKUP($B38,#REF!,7,FALSE)</f>
        <v>#REF!</v>
      </c>
      <c r="G38" s="36" t="e">
        <f t="shared" si="0"/>
        <v>#REF!</v>
      </c>
      <c r="H38" s="17"/>
      <c r="I38" s="17"/>
    </row>
    <row r="39" spans="2:9" ht="15" customHeight="1">
      <c r="B39" s="12"/>
      <c r="C39" s="1" t="e">
        <f>VLOOKUP($B39,#REF!,3,FALSE)</f>
        <v>#REF!</v>
      </c>
      <c r="D39" s="5" t="e">
        <f>VLOOKUP($B39,#REF!,4,FALSE)</f>
        <v>#REF!</v>
      </c>
      <c r="E39" s="14">
        <v>34</v>
      </c>
      <c r="F39" s="6" t="e">
        <f>VLOOKUP($B39,#REF!,7,FALSE)</f>
        <v>#REF!</v>
      </c>
      <c r="G39" s="36" t="e">
        <f t="shared" si="0"/>
        <v>#REF!</v>
      </c>
      <c r="H39" s="17"/>
      <c r="I39" s="17"/>
    </row>
    <row r="40" spans="2:9" ht="15" customHeight="1">
      <c r="B40" s="12"/>
      <c r="C40" s="1" t="e">
        <f>VLOOKUP($B40,#REF!,3,FALSE)</f>
        <v>#REF!</v>
      </c>
      <c r="D40" s="5" t="e">
        <f>VLOOKUP($B40,#REF!,4,FALSE)</f>
        <v>#REF!</v>
      </c>
      <c r="E40" s="14">
        <v>35</v>
      </c>
      <c r="F40" s="6" t="e">
        <f>VLOOKUP($B40,#REF!,7,FALSE)</f>
        <v>#REF!</v>
      </c>
      <c r="G40" s="36" t="e">
        <f t="shared" si="0"/>
        <v>#REF!</v>
      </c>
      <c r="H40" s="17"/>
      <c r="I40" s="17"/>
    </row>
    <row r="41" spans="6:9" ht="12.75">
      <c r="F41" s="32"/>
      <c r="G41" s="32"/>
      <c r="H41" s="32"/>
      <c r="I41" s="32"/>
    </row>
    <row r="42" spans="2:9" s="35" customFormat="1" ht="19.5" customHeight="1">
      <c r="B42" s="9"/>
      <c r="C42" s="33" t="s">
        <v>43</v>
      </c>
      <c r="D42" s="25"/>
      <c r="E42" s="26"/>
      <c r="F42" s="34"/>
      <c r="G42" s="15"/>
      <c r="H42" s="34"/>
      <c r="I42" s="34" t="e">
        <f>SUM(I12:I40)</f>
        <v>#REF!</v>
      </c>
    </row>
    <row r="43" spans="2:9" s="35" customFormat="1" ht="19.5" customHeight="1">
      <c r="B43" s="9"/>
      <c r="C43" s="33" t="s">
        <v>44</v>
      </c>
      <c r="D43" s="37">
        <v>0.26</v>
      </c>
      <c r="E43" s="26"/>
      <c r="F43" s="34"/>
      <c r="G43" s="15"/>
      <c r="H43" s="34"/>
      <c r="I43" s="34" t="e">
        <f>ROUND(I42*D43,0)</f>
        <v>#REF!</v>
      </c>
    </row>
    <row r="44" spans="2:9" s="35" customFormat="1" ht="19.5" customHeight="1">
      <c r="B44" s="9"/>
      <c r="C44" s="33" t="s">
        <v>45</v>
      </c>
      <c r="D44" s="25"/>
      <c r="E44" s="26"/>
      <c r="F44" s="34"/>
      <c r="G44" s="15"/>
      <c r="H44" s="34"/>
      <c r="I44" s="34" t="e">
        <f>SUM(I42:I43)</f>
        <v>#REF!</v>
      </c>
    </row>
    <row r="45" spans="6:9" ht="12.75">
      <c r="F45" s="32"/>
      <c r="G45" s="32"/>
      <c r="H45" s="32"/>
      <c r="I45" s="32"/>
    </row>
    <row r="46" spans="6:9" ht="12.75">
      <c r="F46" s="32"/>
      <c r="G46" s="32"/>
      <c r="H46" s="32"/>
      <c r="I46" s="32"/>
    </row>
    <row r="47" spans="6:9" ht="12.75">
      <c r="F47" s="32"/>
      <c r="G47" s="32"/>
      <c r="H47" s="32"/>
      <c r="I47" s="32"/>
    </row>
    <row r="48" spans="6:9" ht="12.75">
      <c r="F48" s="32"/>
      <c r="G48" s="32"/>
      <c r="H48" s="32"/>
      <c r="I48" s="32"/>
    </row>
    <row r="49" spans="6:9" ht="12.75">
      <c r="F49" s="32"/>
      <c r="G49" s="32"/>
      <c r="H49" s="32"/>
      <c r="I49" s="32"/>
    </row>
    <row r="50" spans="6:9" ht="12.75">
      <c r="F50" s="32"/>
      <c r="G50" s="32"/>
      <c r="H50" s="32"/>
      <c r="I50" s="32"/>
    </row>
    <row r="51" spans="6:9" ht="12.75">
      <c r="F51" s="32"/>
      <c r="G51" s="32"/>
      <c r="H51" s="32"/>
      <c r="I51" s="32"/>
    </row>
    <row r="52" spans="6:9" ht="12.75">
      <c r="F52" s="32"/>
      <c r="G52" s="32"/>
      <c r="H52" s="32"/>
      <c r="I52" s="32"/>
    </row>
    <row r="53" spans="6:9" ht="12.75">
      <c r="F53" s="32"/>
      <c r="G53" s="32"/>
      <c r="H53" s="32"/>
      <c r="I53" s="32"/>
    </row>
    <row r="54" spans="6:9" ht="12.75">
      <c r="F54" s="32"/>
      <c r="G54" s="32"/>
      <c r="H54" s="32"/>
      <c r="I54" s="32"/>
    </row>
    <row r="55" spans="6:9" ht="12.75">
      <c r="F55" s="32"/>
      <c r="G55" s="32"/>
      <c r="H55" s="32"/>
      <c r="I55" s="32"/>
    </row>
    <row r="56" spans="6:9" ht="12.75">
      <c r="F56" s="32"/>
      <c r="G56" s="32"/>
      <c r="H56" s="32"/>
      <c r="I56" s="32"/>
    </row>
    <row r="57" spans="6:9" ht="12.75">
      <c r="F57" s="32"/>
      <c r="G57" s="32"/>
      <c r="H57" s="32"/>
      <c r="I57" s="32"/>
    </row>
    <row r="58" spans="6:9" ht="12.75">
      <c r="F58" s="32"/>
      <c r="G58" s="32"/>
      <c r="H58" s="32"/>
      <c r="I58" s="32"/>
    </row>
    <row r="59" spans="6:9" ht="12.75">
      <c r="F59" s="32"/>
      <c r="G59" s="32"/>
      <c r="H59" s="32"/>
      <c r="I59" s="32"/>
    </row>
    <row r="60" spans="6:9" ht="12.75">
      <c r="F60" s="32"/>
      <c r="G60" s="32"/>
      <c r="H60" s="32"/>
      <c r="I60" s="32"/>
    </row>
    <row r="61" spans="6:9" ht="12.75">
      <c r="F61" s="32"/>
      <c r="G61" s="32"/>
      <c r="H61" s="32"/>
      <c r="I61" s="32"/>
    </row>
    <row r="62" spans="6:9" ht="12.75">
      <c r="F62" s="32"/>
      <c r="G62" s="32"/>
      <c r="H62" s="32"/>
      <c r="I62" s="32"/>
    </row>
    <row r="63" spans="6:9" ht="12.75">
      <c r="F63" s="32"/>
      <c r="G63" s="32"/>
      <c r="H63" s="32"/>
      <c r="I63" s="32"/>
    </row>
    <row r="64" spans="6:9" ht="12.75">
      <c r="F64" s="32"/>
      <c r="G64" s="32"/>
      <c r="H64" s="32"/>
      <c r="I64" s="32"/>
    </row>
    <row r="65" spans="6:9" ht="12.75">
      <c r="F65" s="32"/>
      <c r="G65" s="32"/>
      <c r="H65" s="32"/>
      <c r="I65" s="32"/>
    </row>
    <row r="66" spans="6:9" ht="12.75">
      <c r="F66" s="32"/>
      <c r="G66" s="32"/>
      <c r="H66" s="32"/>
      <c r="I66" s="32"/>
    </row>
    <row r="67" spans="6:9" ht="12.75">
      <c r="F67" s="32"/>
      <c r="G67" s="32"/>
      <c r="H67" s="32"/>
      <c r="I67" s="32"/>
    </row>
    <row r="68" spans="6:9" ht="12.75">
      <c r="F68" s="32"/>
      <c r="G68" s="32"/>
      <c r="H68" s="32"/>
      <c r="I68" s="32"/>
    </row>
    <row r="69" spans="6:9" ht="12.75">
      <c r="F69" s="32"/>
      <c r="G69" s="32"/>
      <c r="H69" s="32"/>
      <c r="I69" s="32"/>
    </row>
    <row r="70" spans="6:9" ht="12.75">
      <c r="F70" s="32"/>
      <c r="G70" s="32"/>
      <c r="H70" s="32"/>
      <c r="I70" s="32"/>
    </row>
    <row r="71" spans="6:9" ht="12.75">
      <c r="F71" s="32"/>
      <c r="G71" s="32"/>
      <c r="H71" s="32"/>
      <c r="I71" s="32"/>
    </row>
    <row r="72" spans="6:9" ht="12.75">
      <c r="F72" s="32"/>
      <c r="G72" s="32"/>
      <c r="H72" s="32"/>
      <c r="I72" s="32"/>
    </row>
    <row r="73" spans="6:9" ht="12.75">
      <c r="F73" s="32"/>
      <c r="G73" s="32"/>
      <c r="H73" s="32"/>
      <c r="I73" s="32"/>
    </row>
    <row r="74" spans="6:9" ht="12.75">
      <c r="F74" s="32"/>
      <c r="G74" s="32"/>
      <c r="H74" s="32"/>
      <c r="I74" s="32"/>
    </row>
    <row r="75" spans="6:9" ht="12.75">
      <c r="F75" s="32"/>
      <c r="G75" s="32"/>
      <c r="H75" s="32"/>
      <c r="I75" s="32"/>
    </row>
    <row r="76" spans="6:9" ht="12.75">
      <c r="F76" s="32"/>
      <c r="G76" s="32"/>
      <c r="H76" s="32"/>
      <c r="I76" s="32"/>
    </row>
    <row r="77" spans="6:9" ht="12.75">
      <c r="F77" s="32"/>
      <c r="G77" s="32"/>
      <c r="H77" s="32"/>
      <c r="I77" s="32"/>
    </row>
    <row r="78" spans="6:9" ht="12.75">
      <c r="F78" s="32"/>
      <c r="G78" s="32"/>
      <c r="H78" s="32"/>
      <c r="I78" s="32"/>
    </row>
    <row r="79" spans="6:9" ht="12.75">
      <c r="F79" s="32"/>
      <c r="G79" s="32"/>
      <c r="H79" s="32"/>
      <c r="I79" s="32"/>
    </row>
    <row r="80" spans="6:9" ht="12.75">
      <c r="F80" s="32"/>
      <c r="G80" s="32"/>
      <c r="H80" s="32"/>
      <c r="I80" s="32"/>
    </row>
    <row r="81" spans="6:9" ht="12.75">
      <c r="F81" s="32"/>
      <c r="G81" s="32"/>
      <c r="H81" s="32"/>
      <c r="I81" s="32"/>
    </row>
    <row r="82" spans="6:9" ht="12.75">
      <c r="F82" s="32"/>
      <c r="G82" s="32"/>
      <c r="H82" s="32"/>
      <c r="I82" s="32"/>
    </row>
    <row r="83" spans="6:9" ht="12.75">
      <c r="F83" s="32"/>
      <c r="G83" s="32"/>
      <c r="H83" s="32"/>
      <c r="I83" s="32"/>
    </row>
    <row r="84" spans="6:9" ht="12.75">
      <c r="F84" s="32"/>
      <c r="G84" s="32"/>
      <c r="H84" s="32"/>
      <c r="I84" s="32"/>
    </row>
    <row r="85" spans="6:9" ht="12.75">
      <c r="F85" s="32"/>
      <c r="G85" s="32"/>
      <c r="H85" s="32"/>
      <c r="I85" s="32"/>
    </row>
    <row r="86" spans="6:9" ht="12.75">
      <c r="F86" s="32"/>
      <c r="G86" s="32"/>
      <c r="H86" s="32"/>
      <c r="I86" s="32"/>
    </row>
    <row r="87" spans="6:9" ht="12.75">
      <c r="F87" s="32"/>
      <c r="G87" s="32"/>
      <c r="H87" s="32"/>
      <c r="I87" s="32"/>
    </row>
    <row r="88" spans="6:9" ht="12.75">
      <c r="F88" s="32"/>
      <c r="G88" s="32"/>
      <c r="H88" s="32"/>
      <c r="I88" s="32"/>
    </row>
    <row r="89" spans="6:9" ht="12.75">
      <c r="F89" s="32"/>
      <c r="G89" s="32"/>
      <c r="H89" s="32"/>
      <c r="I89" s="32"/>
    </row>
    <row r="90" spans="6:9" ht="12.75">
      <c r="F90" s="32"/>
      <c r="G90" s="32"/>
      <c r="H90" s="32"/>
      <c r="I90" s="32"/>
    </row>
    <row r="91" spans="6:9" ht="12.75">
      <c r="F91" s="32"/>
      <c r="G91" s="32"/>
      <c r="H91" s="32"/>
      <c r="I91" s="32"/>
    </row>
    <row r="92" spans="6:9" ht="12.75">
      <c r="F92" s="32"/>
      <c r="G92" s="32"/>
      <c r="H92" s="32"/>
      <c r="I92" s="32"/>
    </row>
    <row r="93" spans="6:9" ht="12.75">
      <c r="F93" s="32"/>
      <c r="G93" s="32"/>
      <c r="H93" s="32"/>
      <c r="I93" s="32"/>
    </row>
    <row r="94" spans="6:9" ht="12.75">
      <c r="F94" s="32"/>
      <c r="G94" s="32"/>
      <c r="H94" s="32"/>
      <c r="I94" s="32"/>
    </row>
    <row r="95" spans="6:9" ht="12.75">
      <c r="F95" s="32"/>
      <c r="G95" s="32"/>
      <c r="H95" s="32"/>
      <c r="I95" s="32"/>
    </row>
    <row r="96" spans="6:9" ht="12.75">
      <c r="F96" s="32"/>
      <c r="G96" s="32"/>
      <c r="H96" s="32"/>
      <c r="I96" s="32"/>
    </row>
    <row r="97" spans="6:9" ht="12.75">
      <c r="F97" s="32"/>
      <c r="G97" s="32"/>
      <c r="H97" s="32"/>
      <c r="I97" s="32"/>
    </row>
    <row r="98" spans="6:9" ht="12.75">
      <c r="F98" s="32"/>
      <c r="G98" s="32"/>
      <c r="H98" s="32"/>
      <c r="I98" s="32"/>
    </row>
    <row r="99" spans="6:9" ht="12.75">
      <c r="F99" s="32"/>
      <c r="G99" s="32"/>
      <c r="H99" s="32"/>
      <c r="I99" s="32"/>
    </row>
    <row r="100" spans="6:9" ht="12.75">
      <c r="F100" s="32"/>
      <c r="G100" s="32"/>
      <c r="H100" s="32"/>
      <c r="I100" s="32"/>
    </row>
    <row r="101" spans="6:9" ht="12.75">
      <c r="F101" s="32"/>
      <c r="G101" s="32"/>
      <c r="H101" s="32"/>
      <c r="I101" s="32"/>
    </row>
    <row r="102" spans="6:9" ht="12.75">
      <c r="F102" s="32"/>
      <c r="G102" s="32"/>
      <c r="H102" s="32"/>
      <c r="I102" s="32"/>
    </row>
    <row r="103" spans="6:9" ht="12.75">
      <c r="F103" s="32"/>
      <c r="G103" s="32"/>
      <c r="H103" s="32"/>
      <c r="I103" s="32"/>
    </row>
    <row r="104" spans="6:9" ht="12.75">
      <c r="F104" s="32"/>
      <c r="G104" s="32"/>
      <c r="H104" s="32"/>
      <c r="I104" s="32"/>
    </row>
    <row r="105" spans="6:9" ht="12.75">
      <c r="F105" s="32"/>
      <c r="G105" s="32"/>
      <c r="H105" s="32"/>
      <c r="I105" s="32"/>
    </row>
    <row r="106" spans="6:9" ht="12.75">
      <c r="F106" s="32"/>
      <c r="G106" s="32"/>
      <c r="H106" s="32"/>
      <c r="I106" s="32"/>
    </row>
    <row r="107" spans="6:9" ht="12.75">
      <c r="F107" s="32"/>
      <c r="G107" s="32"/>
      <c r="H107" s="32"/>
      <c r="I107" s="32"/>
    </row>
    <row r="108" spans="6:9" ht="12.75">
      <c r="F108" s="32"/>
      <c r="G108" s="32"/>
      <c r="H108" s="32"/>
      <c r="I108" s="32"/>
    </row>
    <row r="109" spans="6:9" ht="12.75">
      <c r="F109" s="32"/>
      <c r="G109" s="32"/>
      <c r="H109" s="32"/>
      <c r="I109" s="32"/>
    </row>
    <row r="110" spans="6:9" ht="12.75">
      <c r="F110" s="32"/>
      <c r="G110" s="32"/>
      <c r="H110" s="32"/>
      <c r="I110" s="32"/>
    </row>
    <row r="111" spans="6:9" ht="12.75">
      <c r="F111" s="32"/>
      <c r="G111" s="32"/>
      <c r="H111" s="32"/>
      <c r="I111" s="32"/>
    </row>
    <row r="112" spans="6:9" ht="12.75">
      <c r="F112" s="32"/>
      <c r="G112" s="32"/>
      <c r="H112" s="32"/>
      <c r="I112" s="32"/>
    </row>
    <row r="113" spans="6:9" ht="12.75">
      <c r="F113" s="32"/>
      <c r="G113" s="32"/>
      <c r="H113" s="32"/>
      <c r="I113" s="32"/>
    </row>
    <row r="114" spans="6:9" ht="12.75">
      <c r="F114" s="32"/>
      <c r="G114" s="32"/>
      <c r="H114" s="32"/>
      <c r="I114" s="32"/>
    </row>
    <row r="115" spans="6:9" ht="12.75">
      <c r="F115" s="32"/>
      <c r="G115" s="32"/>
      <c r="H115" s="32"/>
      <c r="I115" s="32"/>
    </row>
    <row r="116" spans="6:9" ht="12.75">
      <c r="F116" s="32"/>
      <c r="G116" s="32"/>
      <c r="H116" s="32"/>
      <c r="I116" s="32"/>
    </row>
    <row r="117" spans="6:9" ht="12.75">
      <c r="F117" s="32"/>
      <c r="G117" s="32"/>
      <c r="H117" s="32"/>
      <c r="I117" s="32"/>
    </row>
    <row r="118" spans="6:9" ht="12.75">
      <c r="F118" s="32"/>
      <c r="G118" s="32"/>
      <c r="H118" s="32"/>
      <c r="I118" s="32"/>
    </row>
    <row r="119" spans="6:9" ht="12.75">
      <c r="F119" s="32"/>
      <c r="G119" s="32"/>
      <c r="H119" s="32"/>
      <c r="I119" s="32"/>
    </row>
    <row r="120" spans="6:9" ht="12.75">
      <c r="F120" s="32"/>
      <c r="G120" s="32"/>
      <c r="H120" s="32"/>
      <c r="I120" s="32"/>
    </row>
    <row r="121" spans="6:9" ht="12.75">
      <c r="F121" s="32"/>
      <c r="G121" s="32"/>
      <c r="H121" s="32"/>
      <c r="I121" s="32"/>
    </row>
    <row r="122" spans="6:9" ht="12.75">
      <c r="F122" s="32"/>
      <c r="G122" s="32"/>
      <c r="H122" s="32"/>
      <c r="I122" s="32"/>
    </row>
    <row r="123" spans="6:9" ht="12.75">
      <c r="F123" s="32"/>
      <c r="G123" s="32"/>
      <c r="H123" s="32"/>
      <c r="I123" s="32"/>
    </row>
    <row r="124" spans="6:9" ht="12.75">
      <c r="F124" s="32"/>
      <c r="G124" s="32"/>
      <c r="H124" s="32"/>
      <c r="I124" s="32"/>
    </row>
    <row r="125" spans="6:9" ht="12.75">
      <c r="F125" s="32"/>
      <c r="G125" s="32"/>
      <c r="H125" s="32"/>
      <c r="I125" s="32"/>
    </row>
    <row r="126" spans="6:9" ht="12.75">
      <c r="F126" s="32"/>
      <c r="G126" s="32"/>
      <c r="H126" s="32"/>
      <c r="I126" s="32"/>
    </row>
    <row r="127" spans="6:9" ht="12.75">
      <c r="F127" s="32"/>
      <c r="G127" s="32"/>
      <c r="H127" s="32"/>
      <c r="I127" s="32"/>
    </row>
    <row r="128" spans="6:9" ht="12.75">
      <c r="F128" s="32"/>
      <c r="G128" s="32"/>
      <c r="H128" s="32"/>
      <c r="I128" s="32"/>
    </row>
    <row r="129" spans="6:9" ht="12.75">
      <c r="F129" s="32"/>
      <c r="G129" s="32"/>
      <c r="H129" s="32"/>
      <c r="I129" s="32"/>
    </row>
    <row r="130" spans="6:9" ht="12.75">
      <c r="F130" s="32"/>
      <c r="G130" s="32"/>
      <c r="H130" s="32"/>
      <c r="I130" s="32"/>
    </row>
    <row r="131" spans="6:9" ht="12.75">
      <c r="F131" s="32"/>
      <c r="G131" s="32"/>
      <c r="H131" s="32"/>
      <c r="I131" s="32"/>
    </row>
    <row r="132" spans="6:9" ht="12.75">
      <c r="F132" s="32"/>
      <c r="G132" s="32"/>
      <c r="H132" s="32"/>
      <c r="I132" s="32"/>
    </row>
    <row r="133" spans="6:9" ht="12.75">
      <c r="F133" s="32"/>
      <c r="G133" s="32"/>
      <c r="H133" s="32"/>
      <c r="I133" s="32"/>
    </row>
    <row r="134" spans="6:9" ht="12.75">
      <c r="F134" s="32"/>
      <c r="G134" s="32"/>
      <c r="H134" s="32"/>
      <c r="I134" s="32"/>
    </row>
    <row r="135" spans="6:9" ht="12.75">
      <c r="F135" s="32"/>
      <c r="G135" s="32"/>
      <c r="H135" s="32"/>
      <c r="I135" s="32"/>
    </row>
    <row r="136" spans="6:9" ht="12.75">
      <c r="F136" s="32"/>
      <c r="G136" s="32"/>
      <c r="H136" s="32"/>
      <c r="I136" s="32"/>
    </row>
    <row r="137" spans="6:9" ht="12.75">
      <c r="F137" s="32"/>
      <c r="G137" s="32"/>
      <c r="H137" s="32"/>
      <c r="I137" s="32"/>
    </row>
    <row r="138" spans="6:9" ht="12.75">
      <c r="F138" s="32"/>
      <c r="G138" s="32"/>
      <c r="H138" s="32"/>
      <c r="I138" s="32"/>
    </row>
    <row r="139" spans="6:9" ht="12.75">
      <c r="F139" s="32"/>
      <c r="G139" s="32"/>
      <c r="H139" s="32"/>
      <c r="I139" s="32"/>
    </row>
    <row r="140" spans="6:9" ht="12.75">
      <c r="F140" s="32"/>
      <c r="G140" s="32"/>
      <c r="H140" s="32"/>
      <c r="I140" s="32"/>
    </row>
    <row r="141" spans="6:9" ht="12.75">
      <c r="F141" s="32"/>
      <c r="G141" s="32"/>
      <c r="H141" s="32"/>
      <c r="I141" s="32"/>
    </row>
    <row r="142" spans="6:9" ht="12.75">
      <c r="F142" s="32"/>
      <c r="G142" s="32"/>
      <c r="H142" s="32"/>
      <c r="I142" s="32"/>
    </row>
    <row r="143" spans="6:9" ht="12.75">
      <c r="F143" s="32"/>
      <c r="G143" s="32"/>
      <c r="H143" s="32"/>
      <c r="I143" s="32"/>
    </row>
    <row r="144" spans="6:9" ht="12.75">
      <c r="F144" s="32"/>
      <c r="G144" s="32"/>
      <c r="H144" s="32"/>
      <c r="I144" s="32"/>
    </row>
    <row r="145" spans="6:9" ht="12.75">
      <c r="F145" s="32"/>
      <c r="G145" s="32"/>
      <c r="H145" s="32"/>
      <c r="I145" s="32"/>
    </row>
    <row r="146" spans="6:9" ht="12.75">
      <c r="F146" s="32"/>
      <c r="G146" s="32"/>
      <c r="H146" s="32"/>
      <c r="I146" s="32"/>
    </row>
    <row r="147" spans="6:9" ht="12.75">
      <c r="F147" s="32"/>
      <c r="G147" s="32"/>
      <c r="H147" s="32"/>
      <c r="I147" s="32"/>
    </row>
    <row r="148" spans="6:9" ht="12.75">
      <c r="F148" s="32"/>
      <c r="G148" s="32"/>
      <c r="H148" s="32"/>
      <c r="I148" s="32"/>
    </row>
    <row r="149" spans="6:9" ht="12.75">
      <c r="F149" s="32"/>
      <c r="G149" s="32"/>
      <c r="H149" s="32"/>
      <c r="I149" s="32"/>
    </row>
    <row r="150" spans="6:9" ht="12.75">
      <c r="F150" s="32"/>
      <c r="G150" s="32"/>
      <c r="H150" s="32"/>
      <c r="I150" s="32"/>
    </row>
    <row r="151" spans="6:9" ht="12.75">
      <c r="F151" s="32"/>
      <c r="G151" s="32"/>
      <c r="H151" s="32"/>
      <c r="I151" s="32"/>
    </row>
    <row r="152" spans="6:9" ht="12.75">
      <c r="F152" s="32"/>
      <c r="G152" s="32"/>
      <c r="H152" s="32"/>
      <c r="I152" s="32"/>
    </row>
    <row r="153" spans="6:9" ht="12.75">
      <c r="F153" s="32"/>
      <c r="G153" s="32"/>
      <c r="H153" s="32"/>
      <c r="I153" s="32"/>
    </row>
    <row r="154" spans="6:9" ht="12.75">
      <c r="F154" s="32"/>
      <c r="G154" s="32"/>
      <c r="H154" s="32"/>
      <c r="I154" s="32"/>
    </row>
    <row r="155" spans="6:9" ht="12.75">
      <c r="F155" s="32"/>
      <c r="G155" s="32"/>
      <c r="H155" s="32"/>
      <c r="I155" s="32"/>
    </row>
    <row r="156" spans="6:9" ht="12.75">
      <c r="F156" s="32"/>
      <c r="G156" s="32"/>
      <c r="H156" s="32"/>
      <c r="I156" s="32"/>
    </row>
    <row r="157" spans="6:9" ht="12.75">
      <c r="F157" s="32"/>
      <c r="G157" s="32"/>
      <c r="H157" s="32"/>
      <c r="I157" s="32"/>
    </row>
    <row r="158" spans="6:9" ht="12.75">
      <c r="F158" s="32"/>
      <c r="G158" s="32"/>
      <c r="H158" s="32"/>
      <c r="I158" s="32"/>
    </row>
    <row r="159" spans="6:9" ht="12.75">
      <c r="F159" s="32"/>
      <c r="G159" s="32"/>
      <c r="H159" s="32"/>
      <c r="I159" s="32"/>
    </row>
    <row r="160" spans="6:9" ht="12.75">
      <c r="F160" s="32"/>
      <c r="G160" s="32"/>
      <c r="H160" s="32"/>
      <c r="I160" s="32"/>
    </row>
    <row r="161" spans="6:9" ht="12.75">
      <c r="F161" s="32"/>
      <c r="G161" s="32"/>
      <c r="H161" s="32"/>
      <c r="I161" s="32"/>
    </row>
    <row r="162" spans="6:9" ht="12.75">
      <c r="F162" s="32"/>
      <c r="G162" s="32"/>
      <c r="H162" s="32"/>
      <c r="I162" s="32"/>
    </row>
    <row r="163" spans="6:9" ht="12.75">
      <c r="F163" s="32"/>
      <c r="G163" s="32"/>
      <c r="H163" s="32"/>
      <c r="I163" s="32"/>
    </row>
    <row r="164" spans="6:9" ht="12.75">
      <c r="F164" s="32"/>
      <c r="G164" s="32"/>
      <c r="H164" s="32"/>
      <c r="I164" s="32"/>
    </row>
    <row r="165" spans="6:9" ht="12.75">
      <c r="F165" s="32"/>
      <c r="G165" s="32"/>
      <c r="H165" s="32"/>
      <c r="I165" s="32"/>
    </row>
    <row r="166" spans="6:9" ht="12.75">
      <c r="F166" s="32"/>
      <c r="G166" s="32"/>
      <c r="H166" s="32"/>
      <c r="I166" s="32"/>
    </row>
    <row r="167" spans="6:9" ht="12.75">
      <c r="F167" s="32"/>
      <c r="G167" s="32"/>
      <c r="H167" s="32"/>
      <c r="I167" s="32"/>
    </row>
    <row r="168" spans="6:9" ht="12.75">
      <c r="F168" s="32"/>
      <c r="G168" s="32"/>
      <c r="H168" s="32"/>
      <c r="I168" s="32"/>
    </row>
    <row r="169" spans="6:9" ht="12.75">
      <c r="F169" s="32"/>
      <c r="G169" s="32"/>
      <c r="H169" s="32"/>
      <c r="I169" s="32"/>
    </row>
    <row r="170" spans="6:9" ht="12.75">
      <c r="F170" s="32"/>
      <c r="G170" s="32"/>
      <c r="H170" s="32"/>
      <c r="I170" s="32"/>
    </row>
    <row r="171" spans="6:9" ht="12.75">
      <c r="F171" s="32"/>
      <c r="G171" s="32"/>
      <c r="H171" s="32"/>
      <c r="I171" s="32"/>
    </row>
    <row r="172" spans="6:9" ht="12.75">
      <c r="F172" s="32"/>
      <c r="G172" s="32"/>
      <c r="H172" s="32"/>
      <c r="I172" s="32"/>
    </row>
    <row r="173" spans="6:9" ht="12.75">
      <c r="F173" s="32"/>
      <c r="G173" s="32"/>
      <c r="H173" s="32"/>
      <c r="I173" s="32"/>
    </row>
    <row r="174" spans="6:9" ht="12.75">
      <c r="F174" s="32"/>
      <c r="G174" s="32"/>
      <c r="H174" s="32"/>
      <c r="I174" s="32"/>
    </row>
    <row r="175" spans="6:9" ht="12.75">
      <c r="F175" s="32"/>
      <c r="G175" s="32"/>
      <c r="H175" s="32"/>
      <c r="I175" s="32"/>
    </row>
    <row r="176" spans="6:9" ht="12.75">
      <c r="F176" s="32"/>
      <c r="G176" s="32"/>
      <c r="H176" s="32"/>
      <c r="I176" s="32"/>
    </row>
    <row r="177" spans="6:9" ht="12.75">
      <c r="F177" s="32"/>
      <c r="G177" s="32"/>
      <c r="H177" s="32"/>
      <c r="I177" s="32"/>
    </row>
    <row r="178" spans="6:9" ht="12.75">
      <c r="F178" s="32"/>
      <c r="G178" s="32"/>
      <c r="H178" s="32"/>
      <c r="I178" s="32"/>
    </row>
    <row r="179" spans="6:9" ht="12.75">
      <c r="F179" s="32"/>
      <c r="G179" s="32"/>
      <c r="H179" s="32"/>
      <c r="I179" s="32"/>
    </row>
    <row r="180" spans="6:9" ht="12.75">
      <c r="F180" s="32"/>
      <c r="G180" s="32"/>
      <c r="H180" s="32"/>
      <c r="I180" s="32"/>
    </row>
    <row r="181" spans="6:9" ht="12.75">
      <c r="F181" s="32"/>
      <c r="G181" s="32"/>
      <c r="H181" s="32"/>
      <c r="I181" s="32"/>
    </row>
    <row r="182" spans="6:9" ht="12.75">
      <c r="F182" s="32"/>
      <c r="G182" s="32"/>
      <c r="H182" s="32"/>
      <c r="I182" s="32"/>
    </row>
    <row r="183" spans="6:9" ht="12.75">
      <c r="F183" s="32"/>
      <c r="G183" s="32"/>
      <c r="H183" s="32"/>
      <c r="I183" s="32"/>
    </row>
    <row r="184" spans="6:9" ht="12.75">
      <c r="F184" s="32"/>
      <c r="G184" s="32"/>
      <c r="H184" s="32"/>
      <c r="I184" s="32"/>
    </row>
    <row r="185" spans="6:9" ht="12.75">
      <c r="F185" s="32"/>
      <c r="G185" s="32"/>
      <c r="H185" s="32"/>
      <c r="I185" s="32"/>
    </row>
    <row r="186" spans="6:9" ht="12.75">
      <c r="F186" s="32"/>
      <c r="G186" s="32"/>
      <c r="H186" s="32"/>
      <c r="I186" s="32"/>
    </row>
    <row r="187" spans="6:9" ht="12.75">
      <c r="F187" s="32"/>
      <c r="G187" s="32"/>
      <c r="H187" s="32"/>
      <c r="I187" s="32"/>
    </row>
    <row r="188" spans="6:9" ht="12.75">
      <c r="F188" s="32"/>
      <c r="G188" s="32"/>
      <c r="H188" s="32"/>
      <c r="I188" s="32"/>
    </row>
    <row r="189" spans="6:9" ht="12.75">
      <c r="F189" s="32"/>
      <c r="G189" s="32"/>
      <c r="H189" s="32"/>
      <c r="I189" s="32"/>
    </row>
    <row r="190" spans="6:9" ht="12.75">
      <c r="F190" s="32"/>
      <c r="G190" s="32"/>
      <c r="H190" s="32"/>
      <c r="I190" s="32"/>
    </row>
    <row r="191" spans="6:9" ht="12.75">
      <c r="F191" s="32"/>
      <c r="G191" s="32"/>
      <c r="H191" s="32"/>
      <c r="I191" s="32"/>
    </row>
    <row r="192" spans="6:9" ht="12.75">
      <c r="F192" s="32"/>
      <c r="G192" s="32"/>
      <c r="H192" s="32"/>
      <c r="I192" s="32"/>
    </row>
    <row r="193" spans="6:9" ht="12.75">
      <c r="F193" s="32"/>
      <c r="G193" s="32"/>
      <c r="H193" s="32"/>
      <c r="I193" s="32"/>
    </row>
    <row r="194" spans="6:9" ht="12.75">
      <c r="F194" s="32"/>
      <c r="G194" s="32"/>
      <c r="H194" s="32"/>
      <c r="I194" s="32"/>
    </row>
    <row r="195" spans="6:9" ht="12.75">
      <c r="F195" s="32"/>
      <c r="G195" s="32"/>
      <c r="H195" s="32"/>
      <c r="I195" s="32"/>
    </row>
    <row r="196" spans="6:9" ht="12.75">
      <c r="F196" s="32"/>
      <c r="G196" s="32"/>
      <c r="H196" s="32"/>
      <c r="I196" s="32"/>
    </row>
    <row r="197" spans="6:9" ht="12.75">
      <c r="F197" s="32"/>
      <c r="G197" s="32"/>
      <c r="H197" s="32"/>
      <c r="I197" s="32"/>
    </row>
    <row r="198" spans="6:9" ht="12.75">
      <c r="F198" s="32"/>
      <c r="G198" s="32"/>
      <c r="H198" s="32"/>
      <c r="I198" s="32"/>
    </row>
    <row r="199" spans="6:9" ht="12.75">
      <c r="F199" s="32"/>
      <c r="G199" s="32"/>
      <c r="H199" s="32"/>
      <c r="I199" s="32"/>
    </row>
    <row r="200" spans="6:9" ht="12.75">
      <c r="F200" s="32"/>
      <c r="G200" s="32"/>
      <c r="H200" s="32"/>
      <c r="I200" s="32"/>
    </row>
    <row r="201" spans="6:9" ht="12.75">
      <c r="F201" s="32"/>
      <c r="G201" s="32"/>
      <c r="H201" s="32"/>
      <c r="I201" s="32"/>
    </row>
    <row r="202" spans="6:9" ht="12.75">
      <c r="F202" s="32"/>
      <c r="G202" s="32"/>
      <c r="H202" s="32"/>
      <c r="I202" s="32"/>
    </row>
    <row r="203" spans="6:9" ht="12.75">
      <c r="F203" s="32"/>
      <c r="G203" s="32"/>
      <c r="H203" s="32"/>
      <c r="I203" s="32"/>
    </row>
    <row r="204" spans="6:9" ht="12.75">
      <c r="F204" s="32"/>
      <c r="G204" s="32"/>
      <c r="H204" s="32"/>
      <c r="I204" s="32"/>
    </row>
    <row r="205" spans="6:9" ht="12.75">
      <c r="F205" s="32"/>
      <c r="G205" s="32"/>
      <c r="H205" s="32"/>
      <c r="I205" s="32"/>
    </row>
    <row r="206" spans="6:9" ht="12.75">
      <c r="F206" s="32"/>
      <c r="G206" s="32"/>
      <c r="H206" s="32"/>
      <c r="I206" s="32"/>
    </row>
    <row r="207" spans="6:9" ht="12.75">
      <c r="F207" s="32"/>
      <c r="G207" s="32"/>
      <c r="H207" s="32"/>
      <c r="I207" s="32"/>
    </row>
    <row r="208" spans="6:9" ht="12.75">
      <c r="F208" s="32"/>
      <c r="G208" s="32"/>
      <c r="H208" s="32"/>
      <c r="I208" s="32"/>
    </row>
    <row r="209" spans="6:9" ht="12.75">
      <c r="F209" s="32"/>
      <c r="G209" s="32"/>
      <c r="H209" s="32"/>
      <c r="I209" s="32"/>
    </row>
    <row r="210" spans="6:9" ht="12.75">
      <c r="F210" s="32"/>
      <c r="G210" s="32"/>
      <c r="H210" s="32"/>
      <c r="I210" s="32"/>
    </row>
    <row r="211" spans="6:9" ht="12.75">
      <c r="F211" s="32"/>
      <c r="G211" s="32"/>
      <c r="H211" s="32"/>
      <c r="I211" s="32"/>
    </row>
    <row r="212" spans="6:9" ht="12.75">
      <c r="F212" s="32"/>
      <c r="G212" s="32"/>
      <c r="H212" s="32"/>
      <c r="I212" s="32"/>
    </row>
    <row r="213" spans="6:9" ht="12.75">
      <c r="F213" s="32"/>
      <c r="G213" s="32"/>
      <c r="H213" s="32"/>
      <c r="I213" s="32"/>
    </row>
    <row r="214" spans="6:9" ht="12.75">
      <c r="F214" s="32"/>
      <c r="G214" s="32"/>
      <c r="H214" s="32"/>
      <c r="I214" s="32"/>
    </row>
    <row r="215" spans="6:9" ht="12.75">
      <c r="F215" s="32"/>
      <c r="G215" s="32"/>
      <c r="H215" s="32"/>
      <c r="I215" s="32"/>
    </row>
    <row r="216" spans="6:9" ht="12.75">
      <c r="F216" s="32"/>
      <c r="G216" s="32"/>
      <c r="H216" s="32"/>
      <c r="I216" s="32"/>
    </row>
    <row r="217" spans="6:9" ht="12.75">
      <c r="F217" s="32"/>
      <c r="G217" s="32"/>
      <c r="H217" s="32"/>
      <c r="I217" s="32"/>
    </row>
    <row r="218" spans="6:9" ht="12.75">
      <c r="F218" s="32"/>
      <c r="G218" s="32"/>
      <c r="H218" s="32"/>
      <c r="I218" s="32"/>
    </row>
  </sheetData>
  <sheetProtection/>
  <autoFilter ref="B11:I132"/>
  <mergeCells count="7">
    <mergeCell ref="B7:I7"/>
    <mergeCell ref="B1:I1"/>
    <mergeCell ref="B2:I2"/>
    <mergeCell ref="B3:I3"/>
    <mergeCell ref="B6:I6"/>
    <mergeCell ref="B4:I4"/>
    <mergeCell ref="B5:I5"/>
  </mergeCells>
  <printOptions/>
  <pageMargins left="0.75" right="0.75" top="1" bottom="1" header="0" footer="0"/>
  <pageSetup horizontalDpi="200" verticalDpi="2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6" tint="0.39998000860214233"/>
  </sheetPr>
  <dimension ref="A1:CI1319"/>
  <sheetViews>
    <sheetView showGridLines="0" tabSelected="1" view="pageBreakPreview" zoomScale="85" zoomScaleNormal="85" zoomScaleSheetLayoutView="85" zoomScalePageLayoutView="0" workbookViewId="0" topLeftCell="A1">
      <selection activeCell="D13" sqref="D13"/>
    </sheetView>
  </sheetViews>
  <sheetFormatPr defaultColWidth="11.421875" defaultRowHeight="12.75"/>
  <cols>
    <col min="1" max="1" width="3.7109375" style="39" customWidth="1"/>
    <col min="2" max="2" width="6.28125" style="39" customWidth="1"/>
    <col min="3" max="3" width="12.8515625" style="41" customWidth="1"/>
    <col min="4" max="4" width="75.140625" style="42" customWidth="1"/>
    <col min="5" max="5" width="10.00390625" style="40" customWidth="1"/>
    <col min="6" max="6" width="34.57421875" style="44" customWidth="1"/>
    <col min="7" max="11" width="34.57421875" style="39" customWidth="1"/>
    <col min="12" max="12" width="10.7109375" style="0" customWidth="1"/>
    <col min="13" max="13" width="15.8515625" style="39" customWidth="1"/>
    <col min="14" max="14" width="10.7109375" style="0" customWidth="1"/>
    <col min="15" max="15" width="11.421875" style="39" customWidth="1"/>
    <col min="16" max="16" width="15.421875" style="39" customWidth="1"/>
    <col min="17" max="17" width="15.8515625" style="39" customWidth="1"/>
    <col min="18" max="86" width="11.421875" style="39" customWidth="1"/>
    <col min="87" max="87" width="17.140625" style="173" hidden="1" customWidth="1"/>
    <col min="88" max="16384" width="11.421875" style="39" customWidth="1"/>
  </cols>
  <sheetData>
    <row r="1" spans="3:11" ht="15" customHeight="1">
      <c r="C1" s="47"/>
      <c r="D1" s="45"/>
      <c r="E1" s="45"/>
      <c r="F1" s="45"/>
      <c r="G1" s="45"/>
      <c r="H1" s="45"/>
      <c r="I1" s="45"/>
      <c r="J1" s="45"/>
      <c r="K1" s="45"/>
    </row>
    <row r="2" spans="3:11" ht="15" customHeight="1">
      <c r="C2" s="47"/>
      <c r="D2" s="45"/>
      <c r="E2" s="45"/>
      <c r="F2" s="45"/>
      <c r="G2" s="45"/>
      <c r="H2" s="45"/>
      <c r="I2" s="45"/>
      <c r="J2" s="45"/>
      <c r="K2" s="45"/>
    </row>
    <row r="3" spans="3:11" ht="15" customHeight="1">
      <c r="C3" s="47"/>
      <c r="D3" s="45"/>
      <c r="E3" s="45"/>
      <c r="F3" s="45"/>
      <c r="G3" s="45"/>
      <c r="H3" s="45"/>
      <c r="I3" s="45"/>
      <c r="J3" s="45"/>
      <c r="K3" s="45"/>
    </row>
    <row r="4" spans="3:11" ht="15" customHeight="1">
      <c r="C4" s="47"/>
      <c r="D4" s="45"/>
      <c r="E4" s="45"/>
      <c r="F4" s="45"/>
      <c r="G4" s="45"/>
      <c r="H4" s="45"/>
      <c r="I4" s="45"/>
      <c r="J4" s="45"/>
      <c r="K4" s="45"/>
    </row>
    <row r="5" spans="3:11" ht="15" customHeight="1">
      <c r="C5" s="47"/>
      <c r="D5" s="45"/>
      <c r="E5" s="45"/>
      <c r="F5" s="45"/>
      <c r="G5" s="45"/>
      <c r="H5" s="45"/>
      <c r="I5" s="45"/>
      <c r="J5" s="45"/>
      <c r="K5" s="45"/>
    </row>
    <row r="6" spans="3:11" ht="20.25" customHeight="1">
      <c r="C6" s="46"/>
      <c r="D6" s="46"/>
      <c r="E6" s="46"/>
      <c r="F6" s="124" t="s">
        <v>2564</v>
      </c>
      <c r="G6" s="144" t="s">
        <v>2569</v>
      </c>
      <c r="H6" s="146" t="s">
        <v>2565</v>
      </c>
      <c r="I6" s="170" t="s">
        <v>2568</v>
      </c>
      <c r="J6" s="145" t="s">
        <v>2570</v>
      </c>
      <c r="K6" s="125" t="s">
        <v>2571</v>
      </c>
    </row>
    <row r="7" spans="5:11" ht="15" customHeight="1" hidden="1">
      <c r="E7" s="41"/>
      <c r="F7" s="51">
        <v>1.0138</v>
      </c>
      <c r="G7" s="51">
        <v>0.9277</v>
      </c>
      <c r="H7" s="171">
        <v>0.9656</v>
      </c>
      <c r="I7" s="172">
        <v>0.9656</v>
      </c>
      <c r="J7" s="51">
        <v>1.18</v>
      </c>
      <c r="K7" s="51">
        <v>1.05</v>
      </c>
    </row>
    <row r="8" spans="3:16" ht="39.75" customHeight="1">
      <c r="C8" s="100" t="s">
        <v>597</v>
      </c>
      <c r="D8" s="100" t="s">
        <v>598</v>
      </c>
      <c r="E8" s="101" t="s">
        <v>599</v>
      </c>
      <c r="F8" s="126" t="s">
        <v>2566</v>
      </c>
      <c r="G8" s="144" t="s">
        <v>2567</v>
      </c>
      <c r="H8" s="146" t="s">
        <v>2567</v>
      </c>
      <c r="I8" s="170" t="s">
        <v>2567</v>
      </c>
      <c r="J8" s="145" t="s">
        <v>2567</v>
      </c>
      <c r="K8" s="125" t="s">
        <v>2567</v>
      </c>
      <c r="P8" s="168"/>
    </row>
    <row r="9" spans="3:87" ht="16.5" customHeight="1">
      <c r="C9" s="52">
        <v>1</v>
      </c>
      <c r="D9" s="127" t="s">
        <v>600</v>
      </c>
      <c r="E9" s="53"/>
      <c r="F9" s="53"/>
      <c r="G9" s="53"/>
      <c r="H9" s="53"/>
      <c r="I9" s="53"/>
      <c r="J9" s="53"/>
      <c r="K9" s="53"/>
      <c r="CI9" s="173" t="s">
        <v>2563</v>
      </c>
    </row>
    <row r="10" spans="3:11" ht="12">
      <c r="C10" s="54" t="s">
        <v>632</v>
      </c>
      <c r="D10" s="128" t="s">
        <v>473</v>
      </c>
      <c r="E10" s="55"/>
      <c r="F10" s="55"/>
      <c r="G10" s="55"/>
      <c r="H10" s="55"/>
      <c r="I10" s="55"/>
      <c r="J10" s="55"/>
      <c r="K10" s="55"/>
    </row>
    <row r="11" spans="2:87" ht="16.5">
      <c r="B11" s="39">
        <v>1</v>
      </c>
      <c r="C11" s="56" t="s">
        <v>474</v>
      </c>
      <c r="D11" s="57" t="s">
        <v>634</v>
      </c>
      <c r="E11" s="58" t="s">
        <v>153</v>
      </c>
      <c r="F11" s="155">
        <f>+ROUND($F$7*CI11,0)</f>
        <v>9480</v>
      </c>
      <c r="G11" s="156">
        <f>+ROUND(CI11*$G$7,0)</f>
        <v>8675</v>
      </c>
      <c r="H11" s="156">
        <f>+ROUND($H$7*CI11,0)</f>
        <v>9030</v>
      </c>
      <c r="I11" s="156">
        <v>9030</v>
      </c>
      <c r="J11" s="156">
        <f>+ROUND(CI11*$J$7,0)</f>
        <v>11035</v>
      </c>
      <c r="K11" s="156">
        <f>+ROUND(CI11*$K$7,0)</f>
        <v>9819</v>
      </c>
      <c r="P11" s="104"/>
      <c r="Q11" s="169"/>
      <c r="CI11" s="174">
        <v>9351.2994</v>
      </c>
    </row>
    <row r="12" spans="2:87" ht="16.5">
      <c r="B12" s="39">
        <v>2</v>
      </c>
      <c r="C12" s="56" t="s">
        <v>154</v>
      </c>
      <c r="D12" s="57" t="s">
        <v>157</v>
      </c>
      <c r="E12" s="58" t="s">
        <v>158</v>
      </c>
      <c r="F12" s="155">
        <f>+ROUND($F$7*CI12,0)</f>
        <v>42170</v>
      </c>
      <c r="G12" s="156">
        <f>+ROUND(CI12*$G$7,0)</f>
        <v>38588</v>
      </c>
      <c r="H12" s="156">
        <f>+ROUND($H$7*CI12,0)</f>
        <v>40165</v>
      </c>
      <c r="I12" s="156">
        <v>40165</v>
      </c>
      <c r="J12" s="156">
        <f>+ROUND(CI12*$J$7,0)</f>
        <v>49083</v>
      </c>
      <c r="K12" s="156">
        <f>+ROUND(CI12*$K$7,0)</f>
        <v>43676</v>
      </c>
      <c r="P12" s="104"/>
      <c r="Q12" s="169"/>
      <c r="CI12" s="174">
        <v>41595.7788</v>
      </c>
    </row>
    <row r="13" spans="2:87" ht="16.5">
      <c r="B13" s="39">
        <v>3</v>
      </c>
      <c r="C13" s="56" t="s">
        <v>155</v>
      </c>
      <c r="D13" s="57" t="s">
        <v>159</v>
      </c>
      <c r="E13" s="58" t="s">
        <v>153</v>
      </c>
      <c r="F13" s="155">
        <f>+ROUND($F$7*CI13,0)</f>
        <v>2510</v>
      </c>
      <c r="G13" s="156">
        <f>+ROUND(CI13*$G$7,0)</f>
        <v>2297</v>
      </c>
      <c r="H13" s="156">
        <f>+ROUND($H$7*CI13,0)</f>
        <v>2391</v>
      </c>
      <c r="I13" s="156">
        <v>2391</v>
      </c>
      <c r="J13" s="156">
        <f>+ROUND(CI13*$J$7,0)</f>
        <v>2922</v>
      </c>
      <c r="K13" s="156">
        <f>+ROUND(CI13*$K$7,0)</f>
        <v>2600</v>
      </c>
      <c r="P13" s="104"/>
      <c r="Q13" s="169"/>
      <c r="CI13" s="174">
        <v>2476.1592</v>
      </c>
    </row>
    <row r="14" spans="2:87" ht="16.5">
      <c r="B14" s="39">
        <v>4</v>
      </c>
      <c r="C14" s="56" t="s">
        <v>156</v>
      </c>
      <c r="D14" s="57" t="s">
        <v>160</v>
      </c>
      <c r="E14" s="58" t="s">
        <v>153</v>
      </c>
      <c r="F14" s="155">
        <f>+ROUND($F$7*CI14,0)</f>
        <v>2588</v>
      </c>
      <c r="G14" s="156">
        <f>+ROUND(CI14*$G$7,0)</f>
        <v>2369</v>
      </c>
      <c r="H14" s="156">
        <f>+ROUND($H$7*CI14,0)</f>
        <v>2465</v>
      </c>
      <c r="I14" s="156">
        <v>2465</v>
      </c>
      <c r="J14" s="156">
        <f>+ROUND(CI14*$J$7,0)</f>
        <v>3013</v>
      </c>
      <c r="K14" s="156">
        <f>+ROUND(CI14*$K$7,0)</f>
        <v>2681</v>
      </c>
      <c r="P14" s="104"/>
      <c r="Q14" s="169"/>
      <c r="CI14" s="174">
        <v>2553.1542</v>
      </c>
    </row>
    <row r="15" spans="2:87" ht="16.5">
      <c r="B15" s="39">
        <v>5</v>
      </c>
      <c r="C15" s="59" t="s">
        <v>635</v>
      </c>
      <c r="D15" s="60" t="s">
        <v>161</v>
      </c>
      <c r="E15" s="61"/>
      <c r="F15" s="155"/>
      <c r="G15" s="156"/>
      <c r="H15" s="156"/>
      <c r="I15" s="156"/>
      <c r="J15" s="156"/>
      <c r="K15" s="156"/>
      <c r="P15" s="104"/>
      <c r="Q15" s="169"/>
      <c r="CI15" s="174">
        <v>0</v>
      </c>
    </row>
    <row r="16" spans="2:87" ht="16.5">
      <c r="B16" s="39">
        <v>6</v>
      </c>
      <c r="C16" s="56" t="s">
        <v>162</v>
      </c>
      <c r="D16" s="57" t="s">
        <v>163</v>
      </c>
      <c r="E16" s="58" t="s">
        <v>599</v>
      </c>
      <c r="F16" s="155">
        <f>+ROUND($F$7*CI16,0)</f>
        <v>1260776</v>
      </c>
      <c r="G16" s="156">
        <f>+ROUND(CI16*$G$7,0)</f>
        <v>1153701</v>
      </c>
      <c r="H16" s="156">
        <f>+ROUND($H$7*CI16,0)</f>
        <v>1200834</v>
      </c>
      <c r="I16" s="156">
        <v>1200834</v>
      </c>
      <c r="J16" s="156">
        <f>+ROUND(CI16*$J$7,0)</f>
        <v>1467465</v>
      </c>
      <c r="K16" s="156">
        <f>+ROUND(CI16*$K$7,0)</f>
        <v>1305795</v>
      </c>
      <c r="P16" s="104"/>
      <c r="Q16" s="169"/>
      <c r="CI16" s="174">
        <v>1243614.0006</v>
      </c>
    </row>
    <row r="17" spans="2:87" ht="16.5">
      <c r="B17" s="39">
        <v>7</v>
      </c>
      <c r="C17" s="56" t="s">
        <v>164</v>
      </c>
      <c r="D17" s="57" t="s">
        <v>165</v>
      </c>
      <c r="E17" s="58" t="s">
        <v>599</v>
      </c>
      <c r="F17" s="155">
        <f>+ROUND($F$7*CI17,0)</f>
        <v>1673238</v>
      </c>
      <c r="G17" s="156">
        <f>+ROUND(CI17*$G$7,0)</f>
        <v>1531133</v>
      </c>
      <c r="H17" s="156">
        <f>+ROUND($H$7*CI17,0)</f>
        <v>1593686</v>
      </c>
      <c r="I17" s="156">
        <v>1593686</v>
      </c>
      <c r="J17" s="156">
        <f>+ROUND(CI17*$J$7,0)</f>
        <v>1947545</v>
      </c>
      <c r="K17" s="156">
        <f>+ROUND(CI17*$K$7,0)</f>
        <v>1732985</v>
      </c>
      <c r="P17" s="104"/>
      <c r="Q17" s="169"/>
      <c r="CI17" s="174">
        <v>1650461.7402</v>
      </c>
    </row>
    <row r="18" spans="2:87" ht="16.5">
      <c r="B18" s="39">
        <v>8</v>
      </c>
      <c r="C18" s="56" t="s">
        <v>166</v>
      </c>
      <c r="D18" s="57" t="s">
        <v>167</v>
      </c>
      <c r="E18" s="58" t="s">
        <v>599</v>
      </c>
      <c r="F18" s="155">
        <f>+ROUND($F$7*CI18,0)</f>
        <v>557731</v>
      </c>
      <c r="G18" s="156">
        <f>+ROUND(CI18*$G$7,0)</f>
        <v>510364</v>
      </c>
      <c r="H18" s="156">
        <f>+ROUND($H$7*CI18,0)</f>
        <v>531215</v>
      </c>
      <c r="I18" s="156">
        <v>531215</v>
      </c>
      <c r="J18" s="156">
        <f>+ROUND(CI18*$J$7,0)</f>
        <v>649165</v>
      </c>
      <c r="K18" s="156">
        <f>+ROUND(CI18*$K$7,0)</f>
        <v>577647</v>
      </c>
      <c r="P18" s="104"/>
      <c r="Q18" s="169"/>
      <c r="CI18" s="174">
        <v>550139.541</v>
      </c>
    </row>
    <row r="19" spans="2:87" ht="16.5">
      <c r="B19" s="39">
        <v>9</v>
      </c>
      <c r="C19" s="59" t="s">
        <v>636</v>
      </c>
      <c r="D19" s="60" t="s">
        <v>168</v>
      </c>
      <c r="E19" s="61"/>
      <c r="F19" s="155"/>
      <c r="G19" s="156"/>
      <c r="H19" s="156"/>
      <c r="I19" s="156"/>
      <c r="J19" s="156"/>
      <c r="K19" s="156"/>
      <c r="P19" s="104"/>
      <c r="Q19" s="169"/>
      <c r="CI19" s="174">
        <v>0</v>
      </c>
    </row>
    <row r="20" spans="2:87" ht="16.5">
      <c r="B20" s="39">
        <v>10</v>
      </c>
      <c r="C20" s="56" t="s">
        <v>169</v>
      </c>
      <c r="D20" s="57" t="s">
        <v>170</v>
      </c>
      <c r="E20" s="58" t="s">
        <v>153</v>
      </c>
      <c r="F20" s="155">
        <f aca="true" t="shared" si="0" ref="F20:F51">+ROUND($F$7*CI20,0)</f>
        <v>12786</v>
      </c>
      <c r="G20" s="156">
        <f aca="true" t="shared" si="1" ref="G20:G51">+ROUND(CI20*$G$7,0)</f>
        <v>11700</v>
      </c>
      <c r="H20" s="156">
        <f aca="true" t="shared" si="2" ref="H20:H51">+ROUND($H$7*CI20,0)</f>
        <v>12178</v>
      </c>
      <c r="I20" s="156">
        <v>12178</v>
      </c>
      <c r="J20" s="156">
        <f aca="true" t="shared" si="3" ref="J20:J51">+ROUND(CI20*$J$7,0)</f>
        <v>14882</v>
      </c>
      <c r="K20" s="156">
        <f aca="true" t="shared" si="4" ref="K20:K51">+ROUND(CI20*$K$7,0)</f>
        <v>13242</v>
      </c>
      <c r="P20" s="104"/>
      <c r="Q20" s="169"/>
      <c r="CI20" s="174">
        <v>12611.781</v>
      </c>
    </row>
    <row r="21" spans="2:87" ht="16.5">
      <c r="B21" s="39">
        <v>11</v>
      </c>
      <c r="C21" s="56" t="s">
        <v>171</v>
      </c>
      <c r="D21" s="57" t="s">
        <v>172</v>
      </c>
      <c r="E21" s="58" t="s">
        <v>158</v>
      </c>
      <c r="F21" s="155">
        <f t="shared" si="0"/>
        <v>211026</v>
      </c>
      <c r="G21" s="156">
        <f t="shared" si="1"/>
        <v>193104</v>
      </c>
      <c r="H21" s="156">
        <f t="shared" si="2"/>
        <v>200993</v>
      </c>
      <c r="I21" s="156">
        <v>200993</v>
      </c>
      <c r="J21" s="156">
        <f t="shared" si="3"/>
        <v>245621</v>
      </c>
      <c r="K21" s="156">
        <f t="shared" si="4"/>
        <v>218561</v>
      </c>
      <c r="P21" s="104"/>
      <c r="Q21" s="169"/>
      <c r="CI21" s="174">
        <v>208153.416</v>
      </c>
    </row>
    <row r="22" spans="2:87" ht="16.5">
      <c r="B22" s="39">
        <v>12</v>
      </c>
      <c r="C22" s="56" t="s">
        <v>173</v>
      </c>
      <c r="D22" s="57" t="s">
        <v>174</v>
      </c>
      <c r="E22" s="58" t="s">
        <v>158</v>
      </c>
      <c r="F22" s="155">
        <f t="shared" si="0"/>
        <v>230907</v>
      </c>
      <c r="G22" s="156">
        <f t="shared" si="1"/>
        <v>211296</v>
      </c>
      <c r="H22" s="156">
        <f t="shared" si="2"/>
        <v>219928</v>
      </c>
      <c r="I22" s="156">
        <v>219928</v>
      </c>
      <c r="J22" s="156">
        <f t="shared" si="3"/>
        <v>268761</v>
      </c>
      <c r="K22" s="156">
        <f t="shared" si="4"/>
        <v>239152</v>
      </c>
      <c r="P22" s="104"/>
      <c r="Q22" s="169"/>
      <c r="CI22" s="174">
        <v>227763.5292</v>
      </c>
    </row>
    <row r="23" spans="2:87" ht="16.5">
      <c r="B23" s="39">
        <v>13</v>
      </c>
      <c r="C23" s="56" t="s">
        <v>175</v>
      </c>
      <c r="D23" s="57" t="s">
        <v>176</v>
      </c>
      <c r="E23" s="58" t="s">
        <v>153</v>
      </c>
      <c r="F23" s="155">
        <f t="shared" si="0"/>
        <v>56846</v>
      </c>
      <c r="G23" s="156">
        <f t="shared" si="1"/>
        <v>52018</v>
      </c>
      <c r="H23" s="156">
        <f t="shared" si="2"/>
        <v>54143</v>
      </c>
      <c r="I23" s="156">
        <v>54143</v>
      </c>
      <c r="J23" s="156">
        <f t="shared" si="3"/>
        <v>66165</v>
      </c>
      <c r="K23" s="156">
        <f t="shared" si="4"/>
        <v>58875</v>
      </c>
      <c r="P23" s="104"/>
      <c r="Q23" s="169"/>
      <c r="CI23" s="174">
        <v>56071.8654</v>
      </c>
    </row>
    <row r="24" spans="2:87" ht="16.5">
      <c r="B24" s="39">
        <v>14</v>
      </c>
      <c r="C24" s="56" t="s">
        <v>637</v>
      </c>
      <c r="D24" s="57" t="s">
        <v>3</v>
      </c>
      <c r="E24" s="58" t="s">
        <v>158</v>
      </c>
      <c r="F24" s="155">
        <f t="shared" si="0"/>
        <v>226198</v>
      </c>
      <c r="G24" s="156">
        <f t="shared" si="1"/>
        <v>206988</v>
      </c>
      <c r="H24" s="156">
        <f t="shared" si="2"/>
        <v>215444</v>
      </c>
      <c r="I24" s="156">
        <v>215444</v>
      </c>
      <c r="J24" s="156">
        <f t="shared" si="3"/>
        <v>263281</v>
      </c>
      <c r="K24" s="156">
        <f t="shared" si="4"/>
        <v>234275</v>
      </c>
      <c r="P24" s="104"/>
      <c r="Q24" s="169"/>
      <c r="CI24" s="174">
        <v>223119.1908</v>
      </c>
    </row>
    <row r="25" spans="2:87" ht="16.5">
      <c r="B25" s="39">
        <v>15</v>
      </c>
      <c r="C25" s="56" t="s">
        <v>627</v>
      </c>
      <c r="D25" s="57" t="s">
        <v>638</v>
      </c>
      <c r="E25" s="58" t="s">
        <v>153</v>
      </c>
      <c r="F25" s="155">
        <f t="shared" si="0"/>
        <v>10591</v>
      </c>
      <c r="G25" s="156">
        <f t="shared" si="1"/>
        <v>9691</v>
      </c>
      <c r="H25" s="156">
        <f t="shared" si="2"/>
        <v>10087</v>
      </c>
      <c r="I25" s="156">
        <v>10087</v>
      </c>
      <c r="J25" s="156">
        <f t="shared" si="3"/>
        <v>12327</v>
      </c>
      <c r="K25" s="156">
        <f t="shared" si="4"/>
        <v>10969</v>
      </c>
      <c r="P25" s="104"/>
      <c r="Q25" s="169"/>
      <c r="CI25" s="174">
        <v>10446.6816</v>
      </c>
    </row>
    <row r="26" spans="2:87" ht="16.5">
      <c r="B26" s="39">
        <v>16</v>
      </c>
      <c r="C26" s="56" t="s">
        <v>532</v>
      </c>
      <c r="D26" s="57" t="s">
        <v>531</v>
      </c>
      <c r="E26" s="58" t="s">
        <v>633</v>
      </c>
      <c r="F26" s="155">
        <f t="shared" si="0"/>
        <v>27983</v>
      </c>
      <c r="G26" s="156">
        <f t="shared" si="1"/>
        <v>25607</v>
      </c>
      <c r="H26" s="156">
        <f t="shared" si="2"/>
        <v>26653</v>
      </c>
      <c r="I26" s="156">
        <v>26653</v>
      </c>
      <c r="J26" s="156">
        <f t="shared" si="3"/>
        <v>32571</v>
      </c>
      <c r="K26" s="156">
        <f t="shared" si="4"/>
        <v>28982</v>
      </c>
      <c r="P26" s="104"/>
      <c r="Q26" s="169"/>
      <c r="CI26" s="174">
        <v>27602.194199999998</v>
      </c>
    </row>
    <row r="27" spans="2:87" ht="16.5">
      <c r="B27" s="39">
        <v>17</v>
      </c>
      <c r="C27" s="56" t="s">
        <v>534</v>
      </c>
      <c r="D27" s="57" t="s">
        <v>533</v>
      </c>
      <c r="E27" s="58" t="s">
        <v>153</v>
      </c>
      <c r="F27" s="155">
        <f t="shared" si="0"/>
        <v>19175</v>
      </c>
      <c r="G27" s="156">
        <f t="shared" si="1"/>
        <v>17547</v>
      </c>
      <c r="H27" s="156">
        <f t="shared" si="2"/>
        <v>18263</v>
      </c>
      <c r="I27" s="156">
        <v>18263</v>
      </c>
      <c r="J27" s="156">
        <f t="shared" si="3"/>
        <v>22319</v>
      </c>
      <c r="K27" s="156">
        <f t="shared" si="4"/>
        <v>19860</v>
      </c>
      <c r="P27" s="104"/>
      <c r="Q27" s="169"/>
      <c r="CI27" s="174">
        <v>18914.0784</v>
      </c>
    </row>
    <row r="28" spans="2:87" ht="16.5">
      <c r="B28" s="39">
        <v>18</v>
      </c>
      <c r="C28" s="56" t="s">
        <v>536</v>
      </c>
      <c r="D28" s="57" t="s">
        <v>535</v>
      </c>
      <c r="E28" s="58" t="s">
        <v>153</v>
      </c>
      <c r="F28" s="155">
        <f t="shared" si="0"/>
        <v>10359</v>
      </c>
      <c r="G28" s="156">
        <f t="shared" si="1"/>
        <v>9479</v>
      </c>
      <c r="H28" s="156">
        <f t="shared" si="2"/>
        <v>9866</v>
      </c>
      <c r="I28" s="156">
        <v>9866</v>
      </c>
      <c r="J28" s="156">
        <f t="shared" si="3"/>
        <v>12057</v>
      </c>
      <c r="K28" s="156">
        <f t="shared" si="4"/>
        <v>10729</v>
      </c>
      <c r="P28" s="104"/>
      <c r="Q28" s="169"/>
      <c r="CI28" s="174">
        <v>10217.7498</v>
      </c>
    </row>
    <row r="29" spans="2:87" ht="16.5">
      <c r="B29" s="39">
        <v>19</v>
      </c>
      <c r="C29" s="56" t="s">
        <v>538</v>
      </c>
      <c r="D29" s="57" t="s">
        <v>537</v>
      </c>
      <c r="E29" s="58" t="s">
        <v>153</v>
      </c>
      <c r="F29" s="155">
        <f t="shared" si="0"/>
        <v>16841</v>
      </c>
      <c r="G29" s="156">
        <f t="shared" si="1"/>
        <v>15410</v>
      </c>
      <c r="H29" s="156">
        <f t="shared" si="2"/>
        <v>16040</v>
      </c>
      <c r="I29" s="156">
        <v>16040</v>
      </c>
      <c r="J29" s="156">
        <f t="shared" si="3"/>
        <v>19601</v>
      </c>
      <c r="K29" s="156">
        <f t="shared" si="4"/>
        <v>17442</v>
      </c>
      <c r="P29" s="104"/>
      <c r="Q29" s="169"/>
      <c r="CI29" s="174">
        <v>16611.4146</v>
      </c>
    </row>
    <row r="30" spans="2:87" ht="16.5">
      <c r="B30" s="39">
        <v>20</v>
      </c>
      <c r="C30" s="56" t="s">
        <v>540</v>
      </c>
      <c r="D30" s="57" t="s">
        <v>539</v>
      </c>
      <c r="E30" s="58" t="s">
        <v>153</v>
      </c>
      <c r="F30" s="155">
        <f t="shared" si="0"/>
        <v>28071</v>
      </c>
      <c r="G30" s="156">
        <f t="shared" si="1"/>
        <v>25687</v>
      </c>
      <c r="H30" s="156">
        <f t="shared" si="2"/>
        <v>26736</v>
      </c>
      <c r="I30" s="156">
        <v>26736</v>
      </c>
      <c r="J30" s="156">
        <f t="shared" si="3"/>
        <v>32672</v>
      </c>
      <c r="K30" s="156">
        <f t="shared" si="4"/>
        <v>29073</v>
      </c>
      <c r="P30" s="104"/>
      <c r="Q30" s="169"/>
      <c r="CI30" s="174">
        <v>27688.4286</v>
      </c>
    </row>
    <row r="31" spans="2:87" ht="16.5">
      <c r="B31" s="39">
        <v>21</v>
      </c>
      <c r="C31" s="56" t="s">
        <v>542</v>
      </c>
      <c r="D31" s="57" t="s">
        <v>541</v>
      </c>
      <c r="E31" s="58" t="s">
        <v>153</v>
      </c>
      <c r="F31" s="155">
        <f t="shared" si="0"/>
        <v>9394</v>
      </c>
      <c r="G31" s="156">
        <f t="shared" si="1"/>
        <v>8596</v>
      </c>
      <c r="H31" s="156">
        <f t="shared" si="2"/>
        <v>8947</v>
      </c>
      <c r="I31" s="156">
        <v>8947</v>
      </c>
      <c r="J31" s="156">
        <f t="shared" si="3"/>
        <v>10934</v>
      </c>
      <c r="K31" s="156">
        <f t="shared" si="4"/>
        <v>9729</v>
      </c>
      <c r="P31" s="104"/>
      <c r="Q31" s="169"/>
      <c r="CI31" s="174">
        <v>9266.0916</v>
      </c>
    </row>
    <row r="32" spans="2:87" ht="16.5">
      <c r="B32" s="39">
        <v>22</v>
      </c>
      <c r="C32" s="56" t="s">
        <v>544</v>
      </c>
      <c r="D32" s="57" t="s">
        <v>543</v>
      </c>
      <c r="E32" s="58" t="s">
        <v>158</v>
      </c>
      <c r="F32" s="155">
        <f t="shared" si="0"/>
        <v>168447</v>
      </c>
      <c r="G32" s="156">
        <f t="shared" si="1"/>
        <v>154141</v>
      </c>
      <c r="H32" s="156">
        <f t="shared" si="2"/>
        <v>160438</v>
      </c>
      <c r="I32" s="156">
        <v>160438</v>
      </c>
      <c r="J32" s="156">
        <f t="shared" si="3"/>
        <v>196062</v>
      </c>
      <c r="K32" s="156">
        <f t="shared" si="4"/>
        <v>174462</v>
      </c>
      <c r="P32" s="104"/>
      <c r="Q32" s="169"/>
      <c r="CI32" s="174">
        <v>166154.1834</v>
      </c>
    </row>
    <row r="33" spans="2:87" ht="16.5">
      <c r="B33" s="39">
        <v>23</v>
      </c>
      <c r="C33" s="56" t="s">
        <v>546</v>
      </c>
      <c r="D33" s="57" t="s">
        <v>545</v>
      </c>
      <c r="E33" s="58" t="s">
        <v>153</v>
      </c>
      <c r="F33" s="155">
        <f t="shared" si="0"/>
        <v>9874</v>
      </c>
      <c r="G33" s="156">
        <f t="shared" si="1"/>
        <v>9035</v>
      </c>
      <c r="H33" s="156">
        <f t="shared" si="2"/>
        <v>9404</v>
      </c>
      <c r="I33" s="156">
        <v>9404</v>
      </c>
      <c r="J33" s="156">
        <f t="shared" si="3"/>
        <v>11492</v>
      </c>
      <c r="K33" s="156">
        <f t="shared" si="4"/>
        <v>10226</v>
      </c>
      <c r="P33" s="104"/>
      <c r="Q33" s="169"/>
      <c r="CI33" s="174">
        <v>9739.3542</v>
      </c>
    </row>
    <row r="34" spans="2:87" ht="16.5">
      <c r="B34" s="39">
        <v>24</v>
      </c>
      <c r="C34" s="56" t="s">
        <v>548</v>
      </c>
      <c r="D34" s="57" t="s">
        <v>547</v>
      </c>
      <c r="E34" s="58" t="s">
        <v>153</v>
      </c>
      <c r="F34" s="155">
        <f t="shared" si="0"/>
        <v>8919</v>
      </c>
      <c r="G34" s="156">
        <f t="shared" si="1"/>
        <v>8162</v>
      </c>
      <c r="H34" s="156">
        <f t="shared" si="2"/>
        <v>8495</v>
      </c>
      <c r="I34" s="156">
        <v>8495</v>
      </c>
      <c r="J34" s="156">
        <f t="shared" si="3"/>
        <v>10382</v>
      </c>
      <c r="K34" s="156">
        <f t="shared" si="4"/>
        <v>9238</v>
      </c>
      <c r="P34" s="104"/>
      <c r="Q34" s="169"/>
      <c r="CI34" s="174">
        <v>8797.962</v>
      </c>
    </row>
    <row r="35" spans="2:87" ht="16.5">
      <c r="B35" s="39">
        <v>25</v>
      </c>
      <c r="C35" s="56" t="s">
        <v>494</v>
      </c>
      <c r="D35" s="57" t="s">
        <v>549</v>
      </c>
      <c r="E35" s="58" t="s">
        <v>153</v>
      </c>
      <c r="F35" s="155">
        <f t="shared" si="0"/>
        <v>41963</v>
      </c>
      <c r="G35" s="156">
        <f t="shared" si="1"/>
        <v>38399</v>
      </c>
      <c r="H35" s="156">
        <f t="shared" si="2"/>
        <v>39968</v>
      </c>
      <c r="I35" s="156">
        <v>39968</v>
      </c>
      <c r="J35" s="156">
        <f t="shared" si="3"/>
        <v>48842</v>
      </c>
      <c r="K35" s="156">
        <f t="shared" si="4"/>
        <v>43461</v>
      </c>
      <c r="P35" s="104"/>
      <c r="Q35" s="169"/>
      <c r="CI35" s="174">
        <v>41391.4854</v>
      </c>
    </row>
    <row r="36" spans="2:87" ht="16.5">
      <c r="B36" s="39">
        <v>26</v>
      </c>
      <c r="C36" s="56" t="s">
        <v>496</v>
      </c>
      <c r="D36" s="57" t="s">
        <v>495</v>
      </c>
      <c r="E36" s="58" t="s">
        <v>153</v>
      </c>
      <c r="F36" s="155">
        <f t="shared" si="0"/>
        <v>59082</v>
      </c>
      <c r="G36" s="156">
        <f t="shared" si="1"/>
        <v>54065</v>
      </c>
      <c r="H36" s="156">
        <f t="shared" si="2"/>
        <v>56273</v>
      </c>
      <c r="I36" s="156">
        <v>56273</v>
      </c>
      <c r="J36" s="156">
        <f t="shared" si="3"/>
        <v>68768</v>
      </c>
      <c r="K36" s="156">
        <f t="shared" si="4"/>
        <v>61192</v>
      </c>
      <c r="P36" s="104"/>
      <c r="Q36" s="169"/>
      <c r="CI36" s="174">
        <v>58278.0288</v>
      </c>
    </row>
    <row r="37" spans="2:87" ht="16.5">
      <c r="B37" s="39">
        <v>27</v>
      </c>
      <c r="C37" s="56" t="s">
        <v>498</v>
      </c>
      <c r="D37" s="57" t="s">
        <v>497</v>
      </c>
      <c r="E37" s="58" t="s">
        <v>153</v>
      </c>
      <c r="F37" s="155">
        <f t="shared" si="0"/>
        <v>32090</v>
      </c>
      <c r="G37" s="156">
        <f t="shared" si="1"/>
        <v>29365</v>
      </c>
      <c r="H37" s="156">
        <f t="shared" si="2"/>
        <v>30564</v>
      </c>
      <c r="I37" s="156">
        <v>30564</v>
      </c>
      <c r="J37" s="156">
        <f t="shared" si="3"/>
        <v>37351</v>
      </c>
      <c r="K37" s="156">
        <f t="shared" si="4"/>
        <v>33236</v>
      </c>
      <c r="P37" s="104"/>
      <c r="Q37" s="169"/>
      <c r="CI37" s="174">
        <v>31653.1578</v>
      </c>
    </row>
    <row r="38" spans="2:87" ht="16.5">
      <c r="B38" s="39">
        <v>28</v>
      </c>
      <c r="C38" s="56" t="s">
        <v>500</v>
      </c>
      <c r="D38" s="57" t="s">
        <v>499</v>
      </c>
      <c r="E38" s="58" t="s">
        <v>153</v>
      </c>
      <c r="F38" s="155">
        <f t="shared" si="0"/>
        <v>43786</v>
      </c>
      <c r="G38" s="156">
        <f t="shared" si="1"/>
        <v>40067</v>
      </c>
      <c r="H38" s="156">
        <f t="shared" si="2"/>
        <v>41704</v>
      </c>
      <c r="I38" s="156">
        <v>41704</v>
      </c>
      <c r="J38" s="156">
        <f t="shared" si="3"/>
        <v>50964</v>
      </c>
      <c r="K38" s="156">
        <f t="shared" si="4"/>
        <v>45350</v>
      </c>
      <c r="P38" s="104"/>
      <c r="Q38" s="169"/>
      <c r="CI38" s="174">
        <v>43190.0886</v>
      </c>
    </row>
    <row r="39" spans="2:87" ht="16.5">
      <c r="B39" s="39">
        <v>29</v>
      </c>
      <c r="C39" s="56" t="s">
        <v>502</v>
      </c>
      <c r="D39" s="57" t="s">
        <v>501</v>
      </c>
      <c r="E39" s="58" t="s">
        <v>153</v>
      </c>
      <c r="F39" s="155">
        <f t="shared" si="0"/>
        <v>73535</v>
      </c>
      <c r="G39" s="156">
        <f t="shared" si="1"/>
        <v>67290</v>
      </c>
      <c r="H39" s="156">
        <f t="shared" si="2"/>
        <v>70039</v>
      </c>
      <c r="I39" s="156">
        <v>70039</v>
      </c>
      <c r="J39" s="156">
        <f t="shared" si="3"/>
        <v>85591</v>
      </c>
      <c r="K39" s="156">
        <f t="shared" si="4"/>
        <v>76161</v>
      </c>
      <c r="P39" s="104"/>
      <c r="Q39" s="169"/>
      <c r="CI39" s="174">
        <v>72534.423</v>
      </c>
    </row>
    <row r="40" spans="2:87" ht="16.5">
      <c r="B40" s="39">
        <v>30</v>
      </c>
      <c r="C40" s="56" t="s">
        <v>503</v>
      </c>
      <c r="D40" s="57" t="s">
        <v>504</v>
      </c>
      <c r="E40" s="58" t="s">
        <v>599</v>
      </c>
      <c r="F40" s="155">
        <f t="shared" si="0"/>
        <v>21164</v>
      </c>
      <c r="G40" s="156">
        <f t="shared" si="1"/>
        <v>19367</v>
      </c>
      <c r="H40" s="156">
        <f t="shared" si="2"/>
        <v>20158</v>
      </c>
      <c r="I40" s="156">
        <v>20158</v>
      </c>
      <c r="J40" s="156">
        <f t="shared" si="3"/>
        <v>24634</v>
      </c>
      <c r="K40" s="156">
        <f t="shared" si="4"/>
        <v>21920</v>
      </c>
      <c r="P40" s="104"/>
      <c r="Q40" s="169"/>
      <c r="CI40" s="174">
        <v>20875.911</v>
      </c>
    </row>
    <row r="41" spans="2:87" ht="16.5">
      <c r="B41" s="39">
        <v>31</v>
      </c>
      <c r="C41" s="56" t="s">
        <v>505</v>
      </c>
      <c r="D41" s="57" t="s">
        <v>639</v>
      </c>
      <c r="E41" s="58" t="s">
        <v>633</v>
      </c>
      <c r="F41" s="155">
        <f t="shared" si="0"/>
        <v>21250</v>
      </c>
      <c r="G41" s="156">
        <f t="shared" si="1"/>
        <v>19446</v>
      </c>
      <c r="H41" s="156">
        <f t="shared" si="2"/>
        <v>20240</v>
      </c>
      <c r="I41" s="156">
        <v>20240</v>
      </c>
      <c r="J41" s="156">
        <f t="shared" si="3"/>
        <v>24734</v>
      </c>
      <c r="K41" s="156">
        <f t="shared" si="4"/>
        <v>22009</v>
      </c>
      <c r="P41" s="104"/>
      <c r="Q41" s="169"/>
      <c r="CI41" s="174">
        <v>20961.1188</v>
      </c>
    </row>
    <row r="42" spans="2:87" ht="16.5">
      <c r="B42" s="39">
        <v>32</v>
      </c>
      <c r="C42" s="56" t="s">
        <v>640</v>
      </c>
      <c r="D42" s="57" t="s">
        <v>641</v>
      </c>
      <c r="E42" s="58" t="s">
        <v>153</v>
      </c>
      <c r="F42" s="155">
        <f t="shared" si="0"/>
        <v>11210</v>
      </c>
      <c r="G42" s="156">
        <f t="shared" si="1"/>
        <v>10258</v>
      </c>
      <c r="H42" s="156">
        <f t="shared" si="2"/>
        <v>10677</v>
      </c>
      <c r="I42" s="156">
        <v>10677</v>
      </c>
      <c r="J42" s="156">
        <f t="shared" si="3"/>
        <v>13048</v>
      </c>
      <c r="K42" s="156">
        <f t="shared" si="4"/>
        <v>11610</v>
      </c>
      <c r="P42" s="104"/>
      <c r="Q42" s="169"/>
      <c r="CI42" s="174">
        <v>11057.5086</v>
      </c>
    </row>
    <row r="43" spans="2:87" ht="16.5">
      <c r="B43" s="39">
        <v>33</v>
      </c>
      <c r="C43" s="56" t="s">
        <v>506</v>
      </c>
      <c r="D43" s="57" t="s">
        <v>642</v>
      </c>
      <c r="E43" s="58" t="s">
        <v>153</v>
      </c>
      <c r="F43" s="155">
        <f t="shared" si="0"/>
        <v>34587</v>
      </c>
      <c r="G43" s="156">
        <f t="shared" si="1"/>
        <v>31649</v>
      </c>
      <c r="H43" s="156">
        <f t="shared" si="2"/>
        <v>32942</v>
      </c>
      <c r="I43" s="156">
        <v>32942</v>
      </c>
      <c r="J43" s="156">
        <f t="shared" si="3"/>
        <v>40257</v>
      </c>
      <c r="K43" s="156">
        <f t="shared" si="4"/>
        <v>35822</v>
      </c>
      <c r="P43" s="104"/>
      <c r="Q43" s="169"/>
      <c r="CI43" s="174">
        <v>34115.9712</v>
      </c>
    </row>
    <row r="44" spans="2:87" ht="22.5">
      <c r="B44" s="39">
        <v>34</v>
      </c>
      <c r="C44" s="56" t="s">
        <v>643</v>
      </c>
      <c r="D44" s="57" t="s">
        <v>644</v>
      </c>
      <c r="E44" s="58" t="s">
        <v>153</v>
      </c>
      <c r="F44" s="155">
        <f t="shared" si="0"/>
        <v>5879</v>
      </c>
      <c r="G44" s="156">
        <f t="shared" si="1"/>
        <v>5380</v>
      </c>
      <c r="H44" s="156">
        <f t="shared" si="2"/>
        <v>5600</v>
      </c>
      <c r="I44" s="156">
        <v>5600</v>
      </c>
      <c r="J44" s="156">
        <f t="shared" si="3"/>
        <v>6843</v>
      </c>
      <c r="K44" s="156">
        <f t="shared" si="4"/>
        <v>6089</v>
      </c>
      <c r="P44" s="104"/>
      <c r="Q44" s="169"/>
      <c r="CI44" s="174">
        <v>5799.2634</v>
      </c>
    </row>
    <row r="45" spans="2:87" ht="16.5">
      <c r="B45" s="39">
        <v>35</v>
      </c>
      <c r="C45" s="56" t="s">
        <v>645</v>
      </c>
      <c r="D45" s="57" t="s">
        <v>508</v>
      </c>
      <c r="E45" s="58" t="s">
        <v>599</v>
      </c>
      <c r="F45" s="155">
        <f t="shared" si="0"/>
        <v>31579</v>
      </c>
      <c r="G45" s="156">
        <f t="shared" si="1"/>
        <v>28897</v>
      </c>
      <c r="H45" s="156">
        <f t="shared" si="2"/>
        <v>30078</v>
      </c>
      <c r="I45" s="156">
        <v>30078</v>
      </c>
      <c r="J45" s="156">
        <f t="shared" si="3"/>
        <v>36756</v>
      </c>
      <c r="K45" s="156">
        <f t="shared" si="4"/>
        <v>32707</v>
      </c>
      <c r="P45" s="104"/>
      <c r="Q45" s="169"/>
      <c r="CI45" s="174">
        <v>31149.0972</v>
      </c>
    </row>
    <row r="46" spans="2:87" ht="16.5">
      <c r="B46" s="39">
        <v>36</v>
      </c>
      <c r="C46" s="56" t="s">
        <v>507</v>
      </c>
      <c r="D46" s="57" t="s">
        <v>646</v>
      </c>
      <c r="E46" s="58" t="s">
        <v>153</v>
      </c>
      <c r="F46" s="155">
        <f t="shared" si="0"/>
        <v>10200</v>
      </c>
      <c r="G46" s="156">
        <f t="shared" si="1"/>
        <v>9333</v>
      </c>
      <c r="H46" s="156">
        <f t="shared" si="2"/>
        <v>9715</v>
      </c>
      <c r="I46" s="156">
        <v>9715</v>
      </c>
      <c r="J46" s="156">
        <f t="shared" si="3"/>
        <v>11872</v>
      </c>
      <c r="K46" s="156">
        <f t="shared" si="4"/>
        <v>10564</v>
      </c>
      <c r="P46" s="104"/>
      <c r="Q46" s="169"/>
      <c r="CI46" s="174">
        <v>10060.68</v>
      </c>
    </row>
    <row r="47" spans="2:87" ht="16.5">
      <c r="B47" s="39">
        <v>37</v>
      </c>
      <c r="C47" s="56" t="s">
        <v>647</v>
      </c>
      <c r="D47" s="57" t="s">
        <v>4</v>
      </c>
      <c r="E47" s="58" t="s">
        <v>153</v>
      </c>
      <c r="F47" s="155">
        <f t="shared" si="0"/>
        <v>17381</v>
      </c>
      <c r="G47" s="156">
        <f t="shared" si="1"/>
        <v>15905</v>
      </c>
      <c r="H47" s="156">
        <f t="shared" si="2"/>
        <v>16554</v>
      </c>
      <c r="I47" s="156">
        <v>16554</v>
      </c>
      <c r="J47" s="156">
        <f t="shared" si="3"/>
        <v>20230</v>
      </c>
      <c r="K47" s="156">
        <f t="shared" si="4"/>
        <v>18001</v>
      </c>
      <c r="P47" s="104"/>
      <c r="Q47" s="169"/>
      <c r="CI47" s="174">
        <v>17144.22</v>
      </c>
    </row>
    <row r="48" spans="2:87" ht="16.5">
      <c r="B48" s="39">
        <v>38</v>
      </c>
      <c r="C48" s="56" t="s">
        <v>628</v>
      </c>
      <c r="D48" s="57" t="s">
        <v>648</v>
      </c>
      <c r="E48" s="58" t="s">
        <v>153</v>
      </c>
      <c r="F48" s="155">
        <f t="shared" si="0"/>
        <v>10885</v>
      </c>
      <c r="G48" s="156">
        <f t="shared" si="1"/>
        <v>9961</v>
      </c>
      <c r="H48" s="156">
        <f t="shared" si="2"/>
        <v>10368</v>
      </c>
      <c r="I48" s="156">
        <v>10368</v>
      </c>
      <c r="J48" s="156">
        <f t="shared" si="3"/>
        <v>12670</v>
      </c>
      <c r="K48" s="156">
        <f t="shared" si="4"/>
        <v>11274</v>
      </c>
      <c r="P48" s="104"/>
      <c r="Q48" s="169"/>
      <c r="CI48" s="174">
        <v>10737.2094</v>
      </c>
    </row>
    <row r="49" spans="2:87" ht="16.5">
      <c r="B49" s="39">
        <v>39</v>
      </c>
      <c r="C49" s="56" t="s">
        <v>649</v>
      </c>
      <c r="D49" s="57" t="s">
        <v>509</v>
      </c>
      <c r="E49" s="58" t="s">
        <v>153</v>
      </c>
      <c r="F49" s="155">
        <f t="shared" si="0"/>
        <v>17939</v>
      </c>
      <c r="G49" s="156">
        <f t="shared" si="1"/>
        <v>16415</v>
      </c>
      <c r="H49" s="156">
        <f t="shared" si="2"/>
        <v>17086</v>
      </c>
      <c r="I49" s="156">
        <v>17086</v>
      </c>
      <c r="J49" s="156">
        <f t="shared" si="3"/>
        <v>20879</v>
      </c>
      <c r="K49" s="156">
        <f t="shared" si="4"/>
        <v>18579</v>
      </c>
      <c r="P49" s="104"/>
      <c r="Q49" s="169"/>
      <c r="CI49" s="174">
        <v>17694.4776</v>
      </c>
    </row>
    <row r="50" spans="2:87" ht="16.5">
      <c r="B50" s="39">
        <v>40</v>
      </c>
      <c r="C50" s="56" t="s">
        <v>510</v>
      </c>
      <c r="D50" s="57" t="s">
        <v>511</v>
      </c>
      <c r="E50" s="58" t="s">
        <v>153</v>
      </c>
      <c r="F50" s="155">
        <f t="shared" si="0"/>
        <v>3547</v>
      </c>
      <c r="G50" s="156">
        <f t="shared" si="1"/>
        <v>3246</v>
      </c>
      <c r="H50" s="156">
        <f t="shared" si="2"/>
        <v>3378</v>
      </c>
      <c r="I50" s="156">
        <v>3378</v>
      </c>
      <c r="J50" s="156">
        <f t="shared" si="3"/>
        <v>4128</v>
      </c>
      <c r="K50" s="156">
        <f t="shared" si="4"/>
        <v>3674</v>
      </c>
      <c r="P50" s="104"/>
      <c r="Q50" s="169"/>
      <c r="CI50" s="174">
        <v>3498.6528</v>
      </c>
    </row>
    <row r="51" spans="2:87" ht="22.5">
      <c r="B51" s="39">
        <v>41</v>
      </c>
      <c r="C51" s="56" t="s">
        <v>512</v>
      </c>
      <c r="D51" s="57" t="s">
        <v>650</v>
      </c>
      <c r="E51" s="58" t="s">
        <v>153</v>
      </c>
      <c r="F51" s="155">
        <f t="shared" si="0"/>
        <v>3111</v>
      </c>
      <c r="G51" s="156">
        <f t="shared" si="1"/>
        <v>2847</v>
      </c>
      <c r="H51" s="156">
        <f t="shared" si="2"/>
        <v>2963</v>
      </c>
      <c r="I51" s="156">
        <v>2963</v>
      </c>
      <c r="J51" s="156">
        <f t="shared" si="3"/>
        <v>3621</v>
      </c>
      <c r="K51" s="156">
        <f t="shared" si="4"/>
        <v>3222</v>
      </c>
      <c r="P51" s="104"/>
      <c r="Q51" s="169"/>
      <c r="CI51" s="174">
        <v>3068.5074</v>
      </c>
    </row>
    <row r="52" spans="2:87" ht="16.5">
      <c r="B52" s="39">
        <v>42</v>
      </c>
      <c r="C52" s="56" t="s">
        <v>651</v>
      </c>
      <c r="D52" s="57" t="s">
        <v>652</v>
      </c>
      <c r="E52" s="58" t="s">
        <v>153</v>
      </c>
      <c r="F52" s="155">
        <f aca="true" t="shared" si="5" ref="F52:F68">+ROUND($F$7*CI52,0)</f>
        <v>2122</v>
      </c>
      <c r="G52" s="156">
        <f aca="true" t="shared" si="6" ref="G52:G68">+ROUND(CI52*$G$7,0)</f>
        <v>1942</v>
      </c>
      <c r="H52" s="156">
        <f aca="true" t="shared" si="7" ref="H52:H68">+ROUND($H$7*CI52,0)</f>
        <v>2021</v>
      </c>
      <c r="I52" s="156">
        <v>2021</v>
      </c>
      <c r="J52" s="156">
        <f aca="true" t="shared" si="8" ref="J52:J68">+ROUND(CI52*$J$7,0)</f>
        <v>2470</v>
      </c>
      <c r="K52" s="156">
        <f aca="true" t="shared" si="9" ref="K52:K68">+ROUND(CI52*$K$7,0)</f>
        <v>2198</v>
      </c>
      <c r="P52" s="104"/>
      <c r="Q52" s="169"/>
      <c r="CI52" s="174">
        <v>2093.2374</v>
      </c>
    </row>
    <row r="53" spans="2:87" ht="16.5">
      <c r="B53" s="39">
        <v>43</v>
      </c>
      <c r="C53" s="56" t="s">
        <v>653</v>
      </c>
      <c r="D53" s="57" t="s">
        <v>654</v>
      </c>
      <c r="E53" s="58" t="s">
        <v>153</v>
      </c>
      <c r="F53" s="155">
        <f t="shared" si="5"/>
        <v>23782</v>
      </c>
      <c r="G53" s="156">
        <f t="shared" si="6"/>
        <v>21762</v>
      </c>
      <c r="H53" s="156">
        <f t="shared" si="7"/>
        <v>22651</v>
      </c>
      <c r="I53" s="156">
        <v>22651</v>
      </c>
      <c r="J53" s="156">
        <f t="shared" si="8"/>
        <v>27680</v>
      </c>
      <c r="K53" s="156">
        <f t="shared" si="9"/>
        <v>24631</v>
      </c>
      <c r="P53" s="104"/>
      <c r="Q53" s="169"/>
      <c r="CI53" s="174">
        <v>23457.81</v>
      </c>
    </row>
    <row r="54" spans="2:87" ht="16.5">
      <c r="B54" s="39">
        <v>44</v>
      </c>
      <c r="C54" s="56" t="s">
        <v>655</v>
      </c>
      <c r="D54" s="57" t="s">
        <v>513</v>
      </c>
      <c r="E54" s="58" t="s">
        <v>633</v>
      </c>
      <c r="F54" s="155">
        <f t="shared" si="5"/>
        <v>18659</v>
      </c>
      <c r="G54" s="156">
        <f t="shared" si="6"/>
        <v>17074</v>
      </c>
      <c r="H54" s="156">
        <f t="shared" si="7"/>
        <v>17772</v>
      </c>
      <c r="I54" s="156">
        <v>17772</v>
      </c>
      <c r="J54" s="156">
        <f t="shared" si="8"/>
        <v>21718</v>
      </c>
      <c r="K54" s="156">
        <f t="shared" si="9"/>
        <v>19325</v>
      </c>
      <c r="P54" s="104"/>
      <c r="Q54" s="169"/>
      <c r="CI54" s="174">
        <v>18404.8848</v>
      </c>
    </row>
    <row r="55" spans="2:87" ht="16.5">
      <c r="B55" s="39">
        <v>45</v>
      </c>
      <c r="C55" s="56" t="s">
        <v>514</v>
      </c>
      <c r="D55" s="57" t="s">
        <v>656</v>
      </c>
      <c r="E55" s="58" t="s">
        <v>599</v>
      </c>
      <c r="F55" s="155">
        <f t="shared" si="5"/>
        <v>79324</v>
      </c>
      <c r="G55" s="156">
        <f t="shared" si="6"/>
        <v>72587</v>
      </c>
      <c r="H55" s="156">
        <f t="shared" si="7"/>
        <v>75553</v>
      </c>
      <c r="I55" s="156">
        <v>75553</v>
      </c>
      <c r="J55" s="156">
        <f t="shared" si="8"/>
        <v>92328</v>
      </c>
      <c r="K55" s="156">
        <f t="shared" si="9"/>
        <v>82157</v>
      </c>
      <c r="P55" s="104"/>
      <c r="Q55" s="169"/>
      <c r="CI55" s="174">
        <v>78244.3722</v>
      </c>
    </row>
    <row r="56" spans="2:87" ht="16.5">
      <c r="B56" s="39">
        <v>46</v>
      </c>
      <c r="C56" s="56" t="s">
        <v>657</v>
      </c>
      <c r="D56" s="57" t="s">
        <v>658</v>
      </c>
      <c r="E56" s="58" t="s">
        <v>599</v>
      </c>
      <c r="F56" s="155">
        <f t="shared" si="5"/>
        <v>16133</v>
      </c>
      <c r="G56" s="156">
        <f t="shared" si="6"/>
        <v>14763</v>
      </c>
      <c r="H56" s="156">
        <f t="shared" si="7"/>
        <v>15366</v>
      </c>
      <c r="I56" s="156">
        <v>15366</v>
      </c>
      <c r="J56" s="156">
        <f t="shared" si="8"/>
        <v>18778</v>
      </c>
      <c r="K56" s="156">
        <f t="shared" si="9"/>
        <v>16709</v>
      </c>
      <c r="P56" s="104"/>
      <c r="Q56" s="169"/>
      <c r="CI56" s="174">
        <v>15913.3266</v>
      </c>
    </row>
    <row r="57" spans="2:87" ht="16.5">
      <c r="B57" s="39">
        <v>47</v>
      </c>
      <c r="C57" s="56" t="s">
        <v>659</v>
      </c>
      <c r="D57" s="57" t="s">
        <v>660</v>
      </c>
      <c r="E57" s="58" t="s">
        <v>599</v>
      </c>
      <c r="F57" s="155">
        <f t="shared" si="5"/>
        <v>6007</v>
      </c>
      <c r="G57" s="156">
        <f t="shared" si="6"/>
        <v>5497</v>
      </c>
      <c r="H57" s="156">
        <f t="shared" si="7"/>
        <v>5722</v>
      </c>
      <c r="I57" s="156">
        <v>5722</v>
      </c>
      <c r="J57" s="156">
        <f t="shared" si="8"/>
        <v>6992</v>
      </c>
      <c r="K57" s="156">
        <f t="shared" si="9"/>
        <v>6222</v>
      </c>
      <c r="P57" s="104"/>
      <c r="Q57" s="169"/>
      <c r="CI57" s="174">
        <v>5925.5352</v>
      </c>
    </row>
    <row r="58" spans="2:87" ht="16.5">
      <c r="B58" s="39">
        <v>48</v>
      </c>
      <c r="C58" s="56" t="s">
        <v>661</v>
      </c>
      <c r="D58" s="57" t="s">
        <v>662</v>
      </c>
      <c r="E58" s="58" t="s">
        <v>599</v>
      </c>
      <c r="F58" s="155">
        <f t="shared" si="5"/>
        <v>8634</v>
      </c>
      <c r="G58" s="156">
        <f t="shared" si="6"/>
        <v>7901</v>
      </c>
      <c r="H58" s="156">
        <f t="shared" si="7"/>
        <v>8224</v>
      </c>
      <c r="I58" s="156">
        <v>8224</v>
      </c>
      <c r="J58" s="156">
        <f t="shared" si="8"/>
        <v>10050</v>
      </c>
      <c r="K58" s="156">
        <f t="shared" si="9"/>
        <v>8943</v>
      </c>
      <c r="P58" s="104"/>
      <c r="Q58" s="169"/>
      <c r="CI58" s="174">
        <v>8516.6736</v>
      </c>
    </row>
    <row r="59" spans="2:87" ht="16.5">
      <c r="B59" s="39">
        <v>49</v>
      </c>
      <c r="C59" s="56" t="s">
        <v>663</v>
      </c>
      <c r="D59" s="57" t="s">
        <v>664</v>
      </c>
      <c r="E59" s="58" t="s">
        <v>599</v>
      </c>
      <c r="F59" s="155">
        <f t="shared" si="5"/>
        <v>16959</v>
      </c>
      <c r="G59" s="156">
        <f t="shared" si="6"/>
        <v>15519</v>
      </c>
      <c r="H59" s="156">
        <f t="shared" si="7"/>
        <v>16153</v>
      </c>
      <c r="I59" s="156">
        <v>16153</v>
      </c>
      <c r="J59" s="156">
        <f t="shared" si="8"/>
        <v>19740</v>
      </c>
      <c r="K59" s="156">
        <f t="shared" si="9"/>
        <v>17565</v>
      </c>
      <c r="P59" s="104"/>
      <c r="Q59" s="169"/>
      <c r="CI59" s="174">
        <v>16728.447</v>
      </c>
    </row>
    <row r="60" spans="2:87" ht="22.5">
      <c r="B60" s="39">
        <v>50</v>
      </c>
      <c r="C60" s="56" t="s">
        <v>665</v>
      </c>
      <c r="D60" s="57" t="s">
        <v>666</v>
      </c>
      <c r="E60" s="58" t="s">
        <v>599</v>
      </c>
      <c r="F60" s="155">
        <f t="shared" si="5"/>
        <v>119595</v>
      </c>
      <c r="G60" s="156">
        <f t="shared" si="6"/>
        <v>109438</v>
      </c>
      <c r="H60" s="156">
        <f t="shared" si="7"/>
        <v>113909</v>
      </c>
      <c r="I60" s="156">
        <v>113909</v>
      </c>
      <c r="J60" s="156">
        <f t="shared" si="8"/>
        <v>139201</v>
      </c>
      <c r="K60" s="156">
        <f t="shared" si="9"/>
        <v>123865</v>
      </c>
      <c r="P60" s="104"/>
      <c r="Q60" s="169"/>
      <c r="CI60" s="174">
        <v>117966.606</v>
      </c>
    </row>
    <row r="61" spans="2:87" ht="16.5">
      <c r="B61" s="39">
        <v>51</v>
      </c>
      <c r="C61" s="56" t="s">
        <v>667</v>
      </c>
      <c r="D61" s="57" t="s">
        <v>668</v>
      </c>
      <c r="E61" s="58" t="s">
        <v>599</v>
      </c>
      <c r="F61" s="155">
        <f t="shared" si="5"/>
        <v>19769</v>
      </c>
      <c r="G61" s="156">
        <f t="shared" si="6"/>
        <v>18090</v>
      </c>
      <c r="H61" s="156">
        <f t="shared" si="7"/>
        <v>18829</v>
      </c>
      <c r="I61" s="156">
        <v>18829</v>
      </c>
      <c r="J61" s="156">
        <f t="shared" si="8"/>
        <v>23010</v>
      </c>
      <c r="K61" s="156">
        <f t="shared" si="9"/>
        <v>20475</v>
      </c>
      <c r="P61" s="104"/>
      <c r="Q61" s="169"/>
      <c r="CI61" s="174">
        <v>19500.267</v>
      </c>
    </row>
    <row r="62" spans="2:87" ht="16.5">
      <c r="B62" s="39">
        <v>52</v>
      </c>
      <c r="C62" s="56" t="s">
        <v>669</v>
      </c>
      <c r="D62" s="57" t="s">
        <v>670</v>
      </c>
      <c r="E62" s="58" t="s">
        <v>153</v>
      </c>
      <c r="F62" s="155">
        <f t="shared" si="5"/>
        <v>98713</v>
      </c>
      <c r="G62" s="156">
        <f t="shared" si="6"/>
        <v>90329</v>
      </c>
      <c r="H62" s="156">
        <f t="shared" si="7"/>
        <v>94019</v>
      </c>
      <c r="I62" s="156">
        <v>94019</v>
      </c>
      <c r="J62" s="156">
        <f t="shared" si="8"/>
        <v>114895</v>
      </c>
      <c r="K62" s="156">
        <f t="shared" si="9"/>
        <v>102237</v>
      </c>
      <c r="P62" s="104"/>
      <c r="Q62" s="169"/>
      <c r="CI62" s="174">
        <v>97368.9036</v>
      </c>
    </row>
    <row r="63" spans="2:87" ht="16.5">
      <c r="B63" s="39">
        <v>53</v>
      </c>
      <c r="C63" s="56" t="s">
        <v>671</v>
      </c>
      <c r="D63" s="57" t="s">
        <v>672</v>
      </c>
      <c r="E63" s="58" t="s">
        <v>158</v>
      </c>
      <c r="F63" s="155">
        <f t="shared" si="5"/>
        <v>308059</v>
      </c>
      <c r="G63" s="156">
        <f t="shared" si="6"/>
        <v>281896</v>
      </c>
      <c r="H63" s="156">
        <f t="shared" si="7"/>
        <v>293412</v>
      </c>
      <c r="I63" s="156">
        <v>293412</v>
      </c>
      <c r="J63" s="156">
        <f t="shared" si="8"/>
        <v>358561</v>
      </c>
      <c r="K63" s="156">
        <f t="shared" si="9"/>
        <v>319059</v>
      </c>
      <c r="P63" s="104"/>
      <c r="Q63" s="169"/>
      <c r="CI63" s="174">
        <v>303865.3872</v>
      </c>
    </row>
    <row r="64" spans="2:87" ht="16.5">
      <c r="B64" s="39">
        <v>54</v>
      </c>
      <c r="C64" s="56" t="s">
        <v>515</v>
      </c>
      <c r="D64" s="57" t="s">
        <v>673</v>
      </c>
      <c r="E64" s="58" t="s">
        <v>153</v>
      </c>
      <c r="F64" s="155">
        <f t="shared" si="5"/>
        <v>13152</v>
      </c>
      <c r="G64" s="156">
        <f t="shared" si="6"/>
        <v>12035</v>
      </c>
      <c r="H64" s="156">
        <f t="shared" si="7"/>
        <v>12527</v>
      </c>
      <c r="I64" s="156">
        <v>12527</v>
      </c>
      <c r="J64" s="156">
        <f t="shared" si="8"/>
        <v>15308</v>
      </c>
      <c r="K64" s="156">
        <f t="shared" si="9"/>
        <v>13622</v>
      </c>
      <c r="P64" s="104"/>
      <c r="Q64" s="169"/>
      <c r="CI64" s="174">
        <v>12973.1442</v>
      </c>
    </row>
    <row r="65" spans="2:87" ht="16.5">
      <c r="B65" s="39">
        <v>55</v>
      </c>
      <c r="C65" s="56" t="s">
        <v>674</v>
      </c>
      <c r="D65" s="57" t="s">
        <v>675</v>
      </c>
      <c r="E65" s="58" t="s">
        <v>153</v>
      </c>
      <c r="F65" s="155">
        <f t="shared" si="5"/>
        <v>10600</v>
      </c>
      <c r="G65" s="156">
        <f t="shared" si="6"/>
        <v>9700</v>
      </c>
      <c r="H65" s="156">
        <f t="shared" si="7"/>
        <v>10096</v>
      </c>
      <c r="I65" s="156">
        <v>10096</v>
      </c>
      <c r="J65" s="156">
        <f t="shared" si="8"/>
        <v>12338</v>
      </c>
      <c r="K65" s="156">
        <f t="shared" si="9"/>
        <v>10979</v>
      </c>
      <c r="P65" s="104"/>
      <c r="Q65" s="169"/>
      <c r="CI65" s="174">
        <v>10455.921</v>
      </c>
    </row>
    <row r="66" spans="2:87" ht="16.5">
      <c r="B66" s="39">
        <v>56</v>
      </c>
      <c r="C66" s="56" t="s">
        <v>676</v>
      </c>
      <c r="D66" s="62" t="s">
        <v>677</v>
      </c>
      <c r="E66" s="58" t="s">
        <v>153</v>
      </c>
      <c r="F66" s="155">
        <f t="shared" si="5"/>
        <v>17933</v>
      </c>
      <c r="G66" s="156">
        <f t="shared" si="6"/>
        <v>16410</v>
      </c>
      <c r="H66" s="156">
        <f t="shared" si="7"/>
        <v>17081</v>
      </c>
      <c r="I66" s="156">
        <v>17081</v>
      </c>
      <c r="J66" s="156">
        <f t="shared" si="8"/>
        <v>20873</v>
      </c>
      <c r="K66" s="156">
        <f t="shared" si="9"/>
        <v>18574</v>
      </c>
      <c r="P66" s="104"/>
      <c r="Q66" s="169"/>
      <c r="CI66" s="174">
        <v>17689.3446</v>
      </c>
    </row>
    <row r="67" spans="2:87" ht="16.5">
      <c r="B67" s="39">
        <v>57</v>
      </c>
      <c r="C67" s="56" t="s">
        <v>678</v>
      </c>
      <c r="D67" s="62" t="s">
        <v>679</v>
      </c>
      <c r="E67" s="58" t="s">
        <v>153</v>
      </c>
      <c r="F67" s="155">
        <f t="shared" si="5"/>
        <v>25321</v>
      </c>
      <c r="G67" s="156">
        <f t="shared" si="6"/>
        <v>23170</v>
      </c>
      <c r="H67" s="156">
        <f t="shared" si="7"/>
        <v>24117</v>
      </c>
      <c r="I67" s="156">
        <v>24117</v>
      </c>
      <c r="J67" s="156">
        <f t="shared" si="8"/>
        <v>29472</v>
      </c>
      <c r="K67" s="156">
        <f t="shared" si="9"/>
        <v>26225</v>
      </c>
      <c r="P67" s="104"/>
      <c r="Q67" s="169"/>
      <c r="CI67" s="174">
        <v>24976.1514</v>
      </c>
    </row>
    <row r="68" spans="2:87" ht="16.5">
      <c r="B68" s="39">
        <v>58</v>
      </c>
      <c r="C68" s="56" t="s">
        <v>680</v>
      </c>
      <c r="D68" s="62" t="s">
        <v>681</v>
      </c>
      <c r="E68" s="58" t="s">
        <v>599</v>
      </c>
      <c r="F68" s="155">
        <f t="shared" si="5"/>
        <v>11149</v>
      </c>
      <c r="G68" s="156">
        <f t="shared" si="6"/>
        <v>10202</v>
      </c>
      <c r="H68" s="156">
        <f t="shared" si="7"/>
        <v>10619</v>
      </c>
      <c r="I68" s="156">
        <v>10619</v>
      </c>
      <c r="J68" s="156">
        <f t="shared" si="8"/>
        <v>12976</v>
      </c>
      <c r="K68" s="156">
        <f t="shared" si="9"/>
        <v>11547</v>
      </c>
      <c r="P68" s="104"/>
      <c r="Q68" s="169"/>
      <c r="CI68" s="174">
        <v>10996.9392</v>
      </c>
    </row>
    <row r="69" spans="2:87" ht="16.5">
      <c r="B69" s="39">
        <v>59</v>
      </c>
      <c r="C69" s="63" t="s">
        <v>682</v>
      </c>
      <c r="D69" s="60" t="s">
        <v>613</v>
      </c>
      <c r="E69" s="64"/>
      <c r="F69" s="155"/>
      <c r="G69" s="156"/>
      <c r="H69" s="156"/>
      <c r="I69" s="156"/>
      <c r="J69" s="156"/>
      <c r="K69" s="156"/>
      <c r="P69" s="104"/>
      <c r="Q69" s="169"/>
      <c r="CI69" s="174">
        <v>0</v>
      </c>
    </row>
    <row r="70" spans="2:87" ht="16.5">
      <c r="B70" s="39">
        <v>60</v>
      </c>
      <c r="C70" s="56" t="s">
        <v>683</v>
      </c>
      <c r="D70" s="57" t="s">
        <v>684</v>
      </c>
      <c r="E70" s="58" t="s">
        <v>599</v>
      </c>
      <c r="F70" s="155">
        <f>+ROUND($F$7*CI70,0)</f>
        <v>201513</v>
      </c>
      <c r="G70" s="156">
        <f>+ROUND(CI70*$G$7,0)</f>
        <v>184399</v>
      </c>
      <c r="H70" s="156">
        <f>+ROUND($H$7*CI70,0)</f>
        <v>191933</v>
      </c>
      <c r="I70" s="156">
        <v>191933</v>
      </c>
      <c r="J70" s="156">
        <f>+ROUND(CI70*$J$7,0)</f>
        <v>234549</v>
      </c>
      <c r="K70" s="156">
        <f>+ROUND(CI70*$K$7,0)</f>
        <v>208709</v>
      </c>
      <c r="P70" s="104"/>
      <c r="Q70" s="169"/>
      <c r="CI70" s="174">
        <v>198770.292</v>
      </c>
    </row>
    <row r="71" spans="2:87" ht="22.5">
      <c r="B71" s="39">
        <v>61</v>
      </c>
      <c r="C71" s="56" t="s">
        <v>614</v>
      </c>
      <c r="D71" s="57" t="s">
        <v>615</v>
      </c>
      <c r="E71" s="58" t="s">
        <v>158</v>
      </c>
      <c r="F71" s="155">
        <f>+ROUND($F$7*CI71,0)</f>
        <v>39002</v>
      </c>
      <c r="G71" s="156">
        <f>+ROUND(CI71*$G$7,0)</f>
        <v>35689</v>
      </c>
      <c r="H71" s="156">
        <f>+ROUND($H$7*CI71,0)</f>
        <v>37147</v>
      </c>
      <c r="I71" s="156">
        <v>37147</v>
      </c>
      <c r="J71" s="156">
        <f>+ROUND(CI71*$J$7,0)</f>
        <v>45396</v>
      </c>
      <c r="K71" s="156">
        <f>+ROUND(CI71*$K$7,0)</f>
        <v>40394</v>
      </c>
      <c r="P71" s="104"/>
      <c r="Q71" s="169"/>
      <c r="CI71" s="174">
        <v>38470.8084</v>
      </c>
    </row>
    <row r="72" spans="2:87" ht="22.5">
      <c r="B72" s="39">
        <v>62</v>
      </c>
      <c r="C72" s="56" t="s">
        <v>685</v>
      </c>
      <c r="D72" s="57" t="s">
        <v>686</v>
      </c>
      <c r="E72" s="58" t="s">
        <v>158</v>
      </c>
      <c r="F72" s="155">
        <f>+ROUND($F$7*CI72,0)</f>
        <v>6863</v>
      </c>
      <c r="G72" s="156">
        <f>+ROUND(CI72*$G$7,0)</f>
        <v>6280</v>
      </c>
      <c r="H72" s="156">
        <f>+ROUND($H$7*CI72,0)</f>
        <v>6537</v>
      </c>
      <c r="I72" s="156">
        <v>6537</v>
      </c>
      <c r="J72" s="156">
        <f>+ROUND(CI72*$J$7,0)</f>
        <v>7988</v>
      </c>
      <c r="K72" s="156">
        <f>+ROUND(CI72*$K$7,0)</f>
        <v>7108</v>
      </c>
      <c r="P72" s="104"/>
      <c r="Q72" s="169"/>
      <c r="CI72" s="174">
        <v>6769.4004</v>
      </c>
    </row>
    <row r="73" spans="2:87" ht="16.5">
      <c r="B73" s="39">
        <v>63</v>
      </c>
      <c r="C73" s="65"/>
      <c r="D73" s="129"/>
      <c r="E73" s="66"/>
      <c r="F73" s="155"/>
      <c r="G73" s="156"/>
      <c r="H73" s="156"/>
      <c r="I73" s="156"/>
      <c r="J73" s="156"/>
      <c r="K73" s="156"/>
      <c r="P73" s="104"/>
      <c r="Q73" s="169"/>
      <c r="CI73" s="174">
        <v>0</v>
      </c>
    </row>
    <row r="74" spans="2:87" ht="16.5" customHeight="1">
      <c r="B74" s="39">
        <v>64</v>
      </c>
      <c r="C74" s="52">
        <v>2</v>
      </c>
      <c r="D74" s="130" t="s">
        <v>616</v>
      </c>
      <c r="E74" s="67"/>
      <c r="F74" s="157"/>
      <c r="G74" s="157"/>
      <c r="H74" s="157"/>
      <c r="I74" s="157"/>
      <c r="J74" s="157"/>
      <c r="K74" s="157"/>
      <c r="P74" s="104"/>
      <c r="Q74" s="169"/>
      <c r="CI74" s="174">
        <v>0</v>
      </c>
    </row>
    <row r="75" spans="2:87" ht="16.5">
      <c r="B75" s="39">
        <v>65</v>
      </c>
      <c r="C75" s="54" t="s">
        <v>687</v>
      </c>
      <c r="D75" s="128" t="s">
        <v>617</v>
      </c>
      <c r="E75" s="68"/>
      <c r="F75" s="155"/>
      <c r="G75" s="156"/>
      <c r="H75" s="156"/>
      <c r="I75" s="156"/>
      <c r="J75" s="156"/>
      <c r="K75" s="156"/>
      <c r="P75" s="104"/>
      <c r="Q75" s="169"/>
      <c r="CI75" s="174">
        <v>0</v>
      </c>
    </row>
    <row r="76" spans="2:87" ht="22.5">
      <c r="B76" s="39">
        <v>66</v>
      </c>
      <c r="C76" s="69" t="s">
        <v>688</v>
      </c>
      <c r="D76" s="57" t="s">
        <v>689</v>
      </c>
      <c r="E76" s="70" t="s">
        <v>158</v>
      </c>
      <c r="F76" s="155">
        <f aca="true" t="shared" si="10" ref="F76:F93">+ROUND($F$7*CI76,0)</f>
        <v>115708</v>
      </c>
      <c r="G76" s="156">
        <f aca="true" t="shared" si="11" ref="G76:G93">+ROUND(CI76*$G$7,0)</f>
        <v>105881</v>
      </c>
      <c r="H76" s="156">
        <f aca="true" t="shared" si="12" ref="H76:H93">+ROUND($H$7*CI76,0)</f>
        <v>110207</v>
      </c>
      <c r="I76" s="156">
        <v>110207</v>
      </c>
      <c r="J76" s="156">
        <f aca="true" t="shared" si="13" ref="J76:J93">+ROUND(CI76*$J$7,0)</f>
        <v>134677</v>
      </c>
      <c r="K76" s="156">
        <f aca="true" t="shared" si="14" ref="K76:K93">+ROUND(CI76*$K$7,0)</f>
        <v>119840</v>
      </c>
      <c r="P76" s="104"/>
      <c r="Q76" s="169"/>
      <c r="CI76" s="174">
        <v>114133.2816</v>
      </c>
    </row>
    <row r="77" spans="2:87" ht="22.5">
      <c r="B77" s="39">
        <v>67</v>
      </c>
      <c r="C77" s="69" t="s">
        <v>529</v>
      </c>
      <c r="D77" s="57" t="s">
        <v>690</v>
      </c>
      <c r="E77" s="70" t="s">
        <v>158</v>
      </c>
      <c r="F77" s="155">
        <f t="shared" si="10"/>
        <v>48660</v>
      </c>
      <c r="G77" s="156">
        <f t="shared" si="11"/>
        <v>44527</v>
      </c>
      <c r="H77" s="156">
        <f t="shared" si="12"/>
        <v>46347</v>
      </c>
      <c r="I77" s="156">
        <v>46347</v>
      </c>
      <c r="J77" s="156">
        <f t="shared" si="13"/>
        <v>56637</v>
      </c>
      <c r="K77" s="156">
        <f t="shared" si="14"/>
        <v>50398</v>
      </c>
      <c r="P77" s="104"/>
      <c r="Q77" s="169"/>
      <c r="CI77" s="174">
        <v>47997.6564</v>
      </c>
    </row>
    <row r="78" spans="2:87" ht="22.5">
      <c r="B78" s="39">
        <v>68</v>
      </c>
      <c r="C78" s="69" t="s">
        <v>530</v>
      </c>
      <c r="D78" s="57" t="s">
        <v>691</v>
      </c>
      <c r="E78" s="70" t="s">
        <v>158</v>
      </c>
      <c r="F78" s="155">
        <f t="shared" si="10"/>
        <v>61168</v>
      </c>
      <c r="G78" s="156">
        <f t="shared" si="11"/>
        <v>55973</v>
      </c>
      <c r="H78" s="156">
        <f t="shared" si="12"/>
        <v>58260</v>
      </c>
      <c r="I78" s="156">
        <v>58260</v>
      </c>
      <c r="J78" s="156">
        <f t="shared" si="13"/>
        <v>71196</v>
      </c>
      <c r="K78" s="156">
        <f t="shared" si="14"/>
        <v>63352</v>
      </c>
      <c r="P78" s="104"/>
      <c r="Q78" s="169"/>
      <c r="CI78" s="174">
        <v>60335.3352</v>
      </c>
    </row>
    <row r="79" spans="2:87" ht="22.5">
      <c r="B79" s="39">
        <v>69</v>
      </c>
      <c r="C79" s="69" t="s">
        <v>240</v>
      </c>
      <c r="D79" s="57" t="s">
        <v>692</v>
      </c>
      <c r="E79" s="70" t="s">
        <v>158</v>
      </c>
      <c r="F79" s="155">
        <f t="shared" si="10"/>
        <v>77420</v>
      </c>
      <c r="G79" s="156">
        <f t="shared" si="11"/>
        <v>70844</v>
      </c>
      <c r="H79" s="156">
        <f t="shared" si="12"/>
        <v>73739</v>
      </c>
      <c r="I79" s="156">
        <v>73739</v>
      </c>
      <c r="J79" s="156">
        <f t="shared" si="13"/>
        <v>90112</v>
      </c>
      <c r="K79" s="156">
        <f t="shared" si="14"/>
        <v>80184</v>
      </c>
      <c r="P79" s="104"/>
      <c r="Q79" s="169"/>
      <c r="CI79" s="174">
        <v>76365.6942</v>
      </c>
    </row>
    <row r="80" spans="2:87" ht="16.5">
      <c r="B80" s="39">
        <v>70</v>
      </c>
      <c r="C80" s="69" t="s">
        <v>241</v>
      </c>
      <c r="D80" s="71" t="s">
        <v>693</v>
      </c>
      <c r="E80" s="70" t="s">
        <v>158</v>
      </c>
      <c r="F80" s="155">
        <f t="shared" si="10"/>
        <v>43932</v>
      </c>
      <c r="G80" s="156">
        <f t="shared" si="11"/>
        <v>40201</v>
      </c>
      <c r="H80" s="156">
        <f t="shared" si="12"/>
        <v>41843</v>
      </c>
      <c r="I80" s="156">
        <v>41843</v>
      </c>
      <c r="J80" s="156">
        <f t="shared" si="13"/>
        <v>51134</v>
      </c>
      <c r="K80" s="156">
        <f t="shared" si="14"/>
        <v>45501</v>
      </c>
      <c r="P80" s="104"/>
      <c r="Q80" s="169"/>
      <c r="CI80" s="174">
        <v>43333.8126</v>
      </c>
    </row>
    <row r="81" spans="2:87" ht="22.5">
      <c r="B81" s="39">
        <v>71</v>
      </c>
      <c r="C81" s="69" t="s">
        <v>242</v>
      </c>
      <c r="D81" s="57" t="s">
        <v>694</v>
      </c>
      <c r="E81" s="70" t="s">
        <v>158</v>
      </c>
      <c r="F81" s="155">
        <f t="shared" si="10"/>
        <v>12554</v>
      </c>
      <c r="G81" s="156">
        <f t="shared" si="11"/>
        <v>11488</v>
      </c>
      <c r="H81" s="156">
        <f t="shared" si="12"/>
        <v>11957</v>
      </c>
      <c r="I81" s="156">
        <v>11957</v>
      </c>
      <c r="J81" s="156">
        <f t="shared" si="13"/>
        <v>14612</v>
      </c>
      <c r="K81" s="156">
        <f t="shared" si="14"/>
        <v>13002</v>
      </c>
      <c r="P81" s="104"/>
      <c r="Q81" s="169"/>
      <c r="CI81" s="174">
        <v>12382.8492</v>
      </c>
    </row>
    <row r="82" spans="2:87" ht="16.5">
      <c r="B82" s="39">
        <v>72</v>
      </c>
      <c r="C82" s="69" t="s">
        <v>243</v>
      </c>
      <c r="D82" s="57" t="s">
        <v>695</v>
      </c>
      <c r="E82" s="70" t="s">
        <v>158</v>
      </c>
      <c r="F82" s="155">
        <f t="shared" si="10"/>
        <v>31337</v>
      </c>
      <c r="G82" s="156">
        <f t="shared" si="11"/>
        <v>28676</v>
      </c>
      <c r="H82" s="156">
        <f t="shared" si="12"/>
        <v>29848</v>
      </c>
      <c r="I82" s="156">
        <v>29848</v>
      </c>
      <c r="J82" s="156">
        <f t="shared" si="13"/>
        <v>36475</v>
      </c>
      <c r="K82" s="156">
        <f t="shared" si="14"/>
        <v>32456</v>
      </c>
      <c r="P82" s="104"/>
      <c r="Q82" s="169"/>
      <c r="CI82" s="174">
        <v>30910.926</v>
      </c>
    </row>
    <row r="83" spans="2:87" ht="16.5">
      <c r="B83" s="39">
        <v>73</v>
      </c>
      <c r="C83" s="69" t="s">
        <v>696</v>
      </c>
      <c r="D83" s="57" t="s">
        <v>697</v>
      </c>
      <c r="E83" s="70" t="s">
        <v>158</v>
      </c>
      <c r="F83" s="155">
        <f t="shared" si="10"/>
        <v>39152</v>
      </c>
      <c r="G83" s="156">
        <f t="shared" si="11"/>
        <v>35827</v>
      </c>
      <c r="H83" s="156">
        <f t="shared" si="12"/>
        <v>37290</v>
      </c>
      <c r="I83" s="156">
        <v>37290</v>
      </c>
      <c r="J83" s="156">
        <f t="shared" si="13"/>
        <v>45570</v>
      </c>
      <c r="K83" s="156">
        <f t="shared" si="14"/>
        <v>40550</v>
      </c>
      <c r="P83" s="104"/>
      <c r="Q83" s="169"/>
      <c r="CI83" s="174">
        <v>38618.6388</v>
      </c>
    </row>
    <row r="84" spans="2:87" ht="22.5">
      <c r="B84" s="39">
        <v>74</v>
      </c>
      <c r="C84" s="69" t="s">
        <v>698</v>
      </c>
      <c r="D84" s="57" t="s">
        <v>699</v>
      </c>
      <c r="E84" s="70" t="s">
        <v>158</v>
      </c>
      <c r="F84" s="155">
        <f t="shared" si="10"/>
        <v>83771</v>
      </c>
      <c r="G84" s="156">
        <f t="shared" si="11"/>
        <v>76657</v>
      </c>
      <c r="H84" s="156">
        <f t="shared" si="12"/>
        <v>79789</v>
      </c>
      <c r="I84" s="156">
        <v>79789</v>
      </c>
      <c r="J84" s="156">
        <f t="shared" si="13"/>
        <v>97505</v>
      </c>
      <c r="K84" s="156">
        <f t="shared" si="14"/>
        <v>86763</v>
      </c>
      <c r="P84" s="104"/>
      <c r="Q84" s="169"/>
      <c r="CI84" s="174">
        <v>82631.034</v>
      </c>
    </row>
    <row r="85" spans="2:87" ht="22.5">
      <c r="B85" s="39">
        <v>75</v>
      </c>
      <c r="C85" s="69" t="s">
        <v>700</v>
      </c>
      <c r="D85" s="57" t="s">
        <v>701</v>
      </c>
      <c r="E85" s="70" t="s">
        <v>158</v>
      </c>
      <c r="F85" s="155">
        <f t="shared" si="10"/>
        <v>71424</v>
      </c>
      <c r="G85" s="156">
        <f t="shared" si="11"/>
        <v>65358</v>
      </c>
      <c r="H85" s="156">
        <f t="shared" si="12"/>
        <v>68028</v>
      </c>
      <c r="I85" s="156">
        <v>68028</v>
      </c>
      <c r="J85" s="156">
        <f t="shared" si="13"/>
        <v>83133</v>
      </c>
      <c r="K85" s="156">
        <f t="shared" si="14"/>
        <v>73974</v>
      </c>
      <c r="P85" s="104"/>
      <c r="Q85" s="169"/>
      <c r="CI85" s="174">
        <v>70451.4516</v>
      </c>
    </row>
    <row r="86" spans="2:87" ht="22.5">
      <c r="B86" s="39">
        <v>76</v>
      </c>
      <c r="C86" s="69" t="s">
        <v>702</v>
      </c>
      <c r="D86" s="57" t="s">
        <v>703</v>
      </c>
      <c r="E86" s="70" t="s">
        <v>158</v>
      </c>
      <c r="F86" s="155">
        <f t="shared" si="10"/>
        <v>94951</v>
      </c>
      <c r="G86" s="156">
        <f t="shared" si="11"/>
        <v>86887</v>
      </c>
      <c r="H86" s="156">
        <f t="shared" si="12"/>
        <v>90437</v>
      </c>
      <c r="I86" s="156">
        <v>90437</v>
      </c>
      <c r="J86" s="156">
        <f t="shared" si="13"/>
        <v>110517</v>
      </c>
      <c r="K86" s="156">
        <f t="shared" si="14"/>
        <v>98342</v>
      </c>
      <c r="P86" s="104"/>
      <c r="Q86" s="169"/>
      <c r="CI86" s="174">
        <v>93658.7712</v>
      </c>
    </row>
    <row r="87" spans="2:87" ht="22.5">
      <c r="B87" s="39">
        <v>77</v>
      </c>
      <c r="C87" s="69" t="s">
        <v>704</v>
      </c>
      <c r="D87" s="57" t="s">
        <v>705</v>
      </c>
      <c r="E87" s="70" t="s">
        <v>158</v>
      </c>
      <c r="F87" s="155">
        <f t="shared" si="10"/>
        <v>103039</v>
      </c>
      <c r="G87" s="156">
        <f t="shared" si="11"/>
        <v>94288</v>
      </c>
      <c r="H87" s="156">
        <f t="shared" si="12"/>
        <v>98140</v>
      </c>
      <c r="I87" s="156">
        <v>98140</v>
      </c>
      <c r="J87" s="156">
        <f t="shared" si="13"/>
        <v>119931</v>
      </c>
      <c r="K87" s="156">
        <f t="shared" si="14"/>
        <v>106718</v>
      </c>
      <c r="P87" s="104"/>
      <c r="Q87" s="169"/>
      <c r="CI87" s="174">
        <v>101636.4798</v>
      </c>
    </row>
    <row r="88" spans="2:87" ht="22.5">
      <c r="B88" s="39">
        <v>78</v>
      </c>
      <c r="C88" s="69" t="s">
        <v>706</v>
      </c>
      <c r="D88" s="57" t="s">
        <v>707</v>
      </c>
      <c r="E88" s="70" t="s">
        <v>158</v>
      </c>
      <c r="F88" s="155">
        <f t="shared" si="10"/>
        <v>10513</v>
      </c>
      <c r="G88" s="156">
        <f t="shared" si="11"/>
        <v>9620</v>
      </c>
      <c r="H88" s="156">
        <f t="shared" si="12"/>
        <v>10013</v>
      </c>
      <c r="I88" s="156">
        <v>10013</v>
      </c>
      <c r="J88" s="156">
        <f t="shared" si="13"/>
        <v>12236</v>
      </c>
      <c r="K88" s="156">
        <f t="shared" si="14"/>
        <v>10888</v>
      </c>
      <c r="P88" s="104"/>
      <c r="Q88" s="169"/>
      <c r="CI88" s="174">
        <v>10369.6866</v>
      </c>
    </row>
    <row r="89" spans="2:87" ht="16.5">
      <c r="B89" s="39">
        <v>79</v>
      </c>
      <c r="C89" s="69" t="s">
        <v>708</v>
      </c>
      <c r="D89" s="57" t="s">
        <v>709</v>
      </c>
      <c r="E89" s="70" t="s">
        <v>158</v>
      </c>
      <c r="F89" s="155">
        <f t="shared" si="10"/>
        <v>112665</v>
      </c>
      <c r="G89" s="156">
        <f t="shared" si="11"/>
        <v>103097</v>
      </c>
      <c r="H89" s="156">
        <f t="shared" si="12"/>
        <v>107309</v>
      </c>
      <c r="I89" s="156">
        <v>107309</v>
      </c>
      <c r="J89" s="156">
        <f t="shared" si="13"/>
        <v>131135</v>
      </c>
      <c r="K89" s="156">
        <f t="shared" si="14"/>
        <v>116688</v>
      </c>
      <c r="P89" s="104"/>
      <c r="Q89" s="169"/>
      <c r="CI89" s="174">
        <v>111131.5032</v>
      </c>
    </row>
    <row r="90" spans="2:87" ht="16.5">
      <c r="B90" s="39">
        <v>80</v>
      </c>
      <c r="C90" s="69" t="s">
        <v>710</v>
      </c>
      <c r="D90" s="62" t="s">
        <v>711</v>
      </c>
      <c r="E90" s="70" t="s">
        <v>158</v>
      </c>
      <c r="F90" s="155">
        <f t="shared" si="10"/>
        <v>62655</v>
      </c>
      <c r="G90" s="156">
        <f t="shared" si="11"/>
        <v>57334</v>
      </c>
      <c r="H90" s="156">
        <f t="shared" si="12"/>
        <v>59676</v>
      </c>
      <c r="I90" s="156">
        <v>59676</v>
      </c>
      <c r="J90" s="156">
        <f t="shared" si="13"/>
        <v>72927</v>
      </c>
      <c r="K90" s="156">
        <f t="shared" si="14"/>
        <v>64892</v>
      </c>
      <c r="P90" s="104"/>
      <c r="Q90" s="169"/>
      <c r="CI90" s="174">
        <v>61802.3466</v>
      </c>
    </row>
    <row r="91" spans="2:87" ht="16.5">
      <c r="B91" s="39">
        <v>81</v>
      </c>
      <c r="C91" s="69" t="s">
        <v>2168</v>
      </c>
      <c r="D91" s="62" t="s">
        <v>2169</v>
      </c>
      <c r="E91" s="70" t="s">
        <v>153</v>
      </c>
      <c r="F91" s="155">
        <f t="shared" si="10"/>
        <v>2317</v>
      </c>
      <c r="G91" s="156">
        <f t="shared" si="11"/>
        <v>2120</v>
      </c>
      <c r="H91" s="156">
        <f t="shared" si="12"/>
        <v>2207</v>
      </c>
      <c r="I91" s="156">
        <v>2207</v>
      </c>
      <c r="J91" s="156">
        <f t="shared" si="13"/>
        <v>2697</v>
      </c>
      <c r="K91" s="156">
        <f t="shared" si="14"/>
        <v>2399</v>
      </c>
      <c r="P91" s="104"/>
      <c r="Q91" s="169"/>
      <c r="CI91" s="174">
        <v>2285.2116</v>
      </c>
    </row>
    <row r="92" spans="2:87" ht="16.5">
      <c r="B92" s="39">
        <v>82</v>
      </c>
      <c r="C92" s="69" t="s">
        <v>2170</v>
      </c>
      <c r="D92" s="62" t="s">
        <v>2171</v>
      </c>
      <c r="E92" s="70" t="s">
        <v>153</v>
      </c>
      <c r="F92" s="155">
        <f t="shared" si="10"/>
        <v>21262</v>
      </c>
      <c r="G92" s="156">
        <f t="shared" si="11"/>
        <v>19456</v>
      </c>
      <c r="H92" s="156">
        <f t="shared" si="12"/>
        <v>20251</v>
      </c>
      <c r="I92" s="156">
        <v>20251</v>
      </c>
      <c r="J92" s="156">
        <f t="shared" si="13"/>
        <v>24747</v>
      </c>
      <c r="K92" s="156">
        <f t="shared" si="14"/>
        <v>22021</v>
      </c>
      <c r="P92" s="104"/>
      <c r="Q92" s="169"/>
      <c r="CI92" s="174">
        <v>20972.4114</v>
      </c>
    </row>
    <row r="93" spans="2:87" ht="22.5">
      <c r="B93" s="39">
        <v>83</v>
      </c>
      <c r="C93" s="69" t="s">
        <v>2172</v>
      </c>
      <c r="D93" s="62" t="s">
        <v>2173</v>
      </c>
      <c r="E93" s="70" t="s">
        <v>158</v>
      </c>
      <c r="F93" s="155">
        <f t="shared" si="10"/>
        <v>45476</v>
      </c>
      <c r="G93" s="156">
        <f t="shared" si="11"/>
        <v>41614</v>
      </c>
      <c r="H93" s="156">
        <f t="shared" si="12"/>
        <v>43314</v>
      </c>
      <c r="I93" s="156">
        <v>43314</v>
      </c>
      <c r="J93" s="156">
        <f t="shared" si="13"/>
        <v>52932</v>
      </c>
      <c r="K93" s="156">
        <f t="shared" si="14"/>
        <v>47100</v>
      </c>
      <c r="P93" s="104"/>
      <c r="Q93" s="169"/>
      <c r="CI93" s="174">
        <v>44857.287</v>
      </c>
    </row>
    <row r="94" spans="2:87" ht="16.5">
      <c r="B94" s="39">
        <v>84</v>
      </c>
      <c r="C94" s="72" t="s">
        <v>712</v>
      </c>
      <c r="D94" s="60" t="s">
        <v>713</v>
      </c>
      <c r="E94" s="73"/>
      <c r="F94" s="155"/>
      <c r="G94" s="156"/>
      <c r="H94" s="156"/>
      <c r="I94" s="156"/>
      <c r="J94" s="156"/>
      <c r="K94" s="156"/>
      <c r="P94" s="104"/>
      <c r="Q94" s="169"/>
      <c r="CI94" s="174">
        <v>0</v>
      </c>
    </row>
    <row r="95" spans="2:87" ht="16.5">
      <c r="B95" s="39">
        <v>85</v>
      </c>
      <c r="C95" s="69" t="s">
        <v>714</v>
      </c>
      <c r="D95" s="57" t="s">
        <v>715</v>
      </c>
      <c r="E95" s="70" t="s">
        <v>158</v>
      </c>
      <c r="F95" s="155">
        <f aca="true" t="shared" si="15" ref="F95:F108">+ROUND($F$7*CI95,0)</f>
        <v>341231</v>
      </c>
      <c r="G95" s="156">
        <f aca="true" t="shared" si="16" ref="G95:G108">+ROUND(CI95*$G$7,0)</f>
        <v>312251</v>
      </c>
      <c r="H95" s="156">
        <f aca="true" t="shared" si="17" ref="H95:H108">+ROUND($H$7*CI95,0)</f>
        <v>325008</v>
      </c>
      <c r="I95" s="156">
        <v>325008</v>
      </c>
      <c r="J95" s="156">
        <f aca="true" t="shared" si="18" ref="J95:J108">+ROUND(CI95*$J$7,0)</f>
        <v>397172</v>
      </c>
      <c r="K95" s="156">
        <f aca="true" t="shared" si="19" ref="K95:K108">+ROUND(CI95*$K$7,0)</f>
        <v>353416</v>
      </c>
      <c r="P95" s="104"/>
      <c r="Q95" s="169"/>
      <c r="CI95" s="174">
        <v>336586.209</v>
      </c>
    </row>
    <row r="96" spans="2:87" ht="16.5">
      <c r="B96" s="39">
        <v>86</v>
      </c>
      <c r="C96" s="69" t="s">
        <v>716</v>
      </c>
      <c r="D96" s="57" t="s">
        <v>717</v>
      </c>
      <c r="E96" s="70" t="s">
        <v>158</v>
      </c>
      <c r="F96" s="155">
        <f t="shared" si="15"/>
        <v>356155</v>
      </c>
      <c r="G96" s="156">
        <f t="shared" si="16"/>
        <v>325907</v>
      </c>
      <c r="H96" s="156">
        <f t="shared" si="17"/>
        <v>339222</v>
      </c>
      <c r="I96" s="156">
        <v>339222</v>
      </c>
      <c r="J96" s="156">
        <f t="shared" si="18"/>
        <v>414542</v>
      </c>
      <c r="K96" s="156">
        <f t="shared" si="19"/>
        <v>368872</v>
      </c>
      <c r="P96" s="104"/>
      <c r="Q96" s="169"/>
      <c r="CI96" s="174">
        <v>351306.6264</v>
      </c>
    </row>
    <row r="97" spans="2:87" ht="16.5">
      <c r="B97" s="39">
        <v>87</v>
      </c>
      <c r="C97" s="69" t="s">
        <v>718</v>
      </c>
      <c r="D97" s="57" t="s">
        <v>719</v>
      </c>
      <c r="E97" s="70" t="s">
        <v>158</v>
      </c>
      <c r="F97" s="155">
        <f t="shared" si="15"/>
        <v>392592</v>
      </c>
      <c r="G97" s="156">
        <f t="shared" si="16"/>
        <v>359250</v>
      </c>
      <c r="H97" s="156">
        <f t="shared" si="17"/>
        <v>373927</v>
      </c>
      <c r="I97" s="156">
        <v>373927</v>
      </c>
      <c r="J97" s="156">
        <f t="shared" si="18"/>
        <v>456953</v>
      </c>
      <c r="K97" s="156">
        <f t="shared" si="19"/>
        <v>406610</v>
      </c>
      <c r="P97" s="104"/>
      <c r="Q97" s="169"/>
      <c r="CI97" s="174">
        <v>387247.8924</v>
      </c>
    </row>
    <row r="98" spans="2:87" ht="16.5">
      <c r="B98" s="39">
        <v>88</v>
      </c>
      <c r="C98" s="69" t="s">
        <v>720</v>
      </c>
      <c r="D98" s="57" t="s">
        <v>721</v>
      </c>
      <c r="E98" s="70" t="s">
        <v>158</v>
      </c>
      <c r="F98" s="155">
        <f t="shared" si="15"/>
        <v>418029</v>
      </c>
      <c r="G98" s="156">
        <f t="shared" si="16"/>
        <v>382527</v>
      </c>
      <c r="H98" s="156">
        <f t="shared" si="17"/>
        <v>398155</v>
      </c>
      <c r="I98" s="156">
        <v>398155</v>
      </c>
      <c r="J98" s="156">
        <f t="shared" si="18"/>
        <v>486560</v>
      </c>
      <c r="K98" s="156">
        <f t="shared" si="19"/>
        <v>432956</v>
      </c>
      <c r="P98" s="104"/>
      <c r="Q98" s="169"/>
      <c r="CI98" s="174">
        <v>412339.023</v>
      </c>
    </row>
    <row r="99" spans="2:87" ht="16.5">
      <c r="B99" s="39">
        <v>89</v>
      </c>
      <c r="C99" s="69" t="s">
        <v>722</v>
      </c>
      <c r="D99" s="57" t="s">
        <v>591</v>
      </c>
      <c r="E99" s="70" t="s">
        <v>158</v>
      </c>
      <c r="F99" s="155">
        <f t="shared" si="15"/>
        <v>464675</v>
      </c>
      <c r="G99" s="156">
        <f t="shared" si="16"/>
        <v>425211</v>
      </c>
      <c r="H99" s="156">
        <f t="shared" si="17"/>
        <v>442583</v>
      </c>
      <c r="I99" s="156">
        <v>442583</v>
      </c>
      <c r="J99" s="156">
        <f t="shared" si="18"/>
        <v>540853</v>
      </c>
      <c r="K99" s="156">
        <f t="shared" si="19"/>
        <v>481268</v>
      </c>
      <c r="P99" s="104"/>
      <c r="Q99" s="169"/>
      <c r="CI99" s="174">
        <v>458350.2084</v>
      </c>
    </row>
    <row r="100" spans="2:87" ht="16.5">
      <c r="B100" s="39">
        <v>90</v>
      </c>
      <c r="C100" s="69" t="s">
        <v>723</v>
      </c>
      <c r="D100" s="57" t="s">
        <v>592</v>
      </c>
      <c r="E100" s="70" t="s">
        <v>158</v>
      </c>
      <c r="F100" s="155">
        <f t="shared" si="15"/>
        <v>728255</v>
      </c>
      <c r="G100" s="156">
        <f t="shared" si="16"/>
        <v>666406</v>
      </c>
      <c r="H100" s="156">
        <f t="shared" si="17"/>
        <v>693631</v>
      </c>
      <c r="I100" s="156">
        <v>693631</v>
      </c>
      <c r="J100" s="156">
        <f t="shared" si="18"/>
        <v>847643</v>
      </c>
      <c r="K100" s="156">
        <f t="shared" si="19"/>
        <v>754259</v>
      </c>
      <c r="P100" s="104"/>
      <c r="Q100" s="169"/>
      <c r="CI100" s="174">
        <v>718341.7914</v>
      </c>
    </row>
    <row r="101" spans="2:87" ht="16.5">
      <c r="B101" s="39">
        <v>91</v>
      </c>
      <c r="C101" s="69" t="s">
        <v>724</v>
      </c>
      <c r="D101" s="57" t="s">
        <v>725</v>
      </c>
      <c r="E101" s="70" t="s">
        <v>158</v>
      </c>
      <c r="F101" s="155">
        <f t="shared" si="15"/>
        <v>706240</v>
      </c>
      <c r="G101" s="156">
        <f t="shared" si="16"/>
        <v>646260</v>
      </c>
      <c r="H101" s="156">
        <f t="shared" si="17"/>
        <v>672662</v>
      </c>
      <c r="I101" s="156">
        <v>672662</v>
      </c>
      <c r="J101" s="156">
        <f t="shared" si="18"/>
        <v>822019</v>
      </c>
      <c r="K101" s="156">
        <f t="shared" si="19"/>
        <v>731457</v>
      </c>
      <c r="P101" s="104"/>
      <c r="Q101" s="169"/>
      <c r="CI101" s="174">
        <v>696626.1216</v>
      </c>
    </row>
    <row r="102" spans="2:87" ht="16.5">
      <c r="B102" s="39">
        <v>92</v>
      </c>
      <c r="C102" s="69" t="s">
        <v>726</v>
      </c>
      <c r="D102" s="57" t="s">
        <v>244</v>
      </c>
      <c r="E102" s="70" t="s">
        <v>158</v>
      </c>
      <c r="F102" s="155">
        <f t="shared" si="15"/>
        <v>846388</v>
      </c>
      <c r="G102" s="156">
        <f t="shared" si="16"/>
        <v>774506</v>
      </c>
      <c r="H102" s="156">
        <f t="shared" si="17"/>
        <v>806148</v>
      </c>
      <c r="I102" s="156">
        <v>806148</v>
      </c>
      <c r="J102" s="156">
        <f t="shared" si="18"/>
        <v>985143</v>
      </c>
      <c r="K102" s="156">
        <f t="shared" si="19"/>
        <v>876610</v>
      </c>
      <c r="P102" s="104"/>
      <c r="Q102" s="169"/>
      <c r="CI102" s="174">
        <v>834867.051</v>
      </c>
    </row>
    <row r="103" spans="2:87" ht="16.5">
      <c r="B103" s="39">
        <v>93</v>
      </c>
      <c r="C103" s="69" t="s">
        <v>727</v>
      </c>
      <c r="D103" s="57" t="s">
        <v>728</v>
      </c>
      <c r="E103" s="70" t="s">
        <v>153</v>
      </c>
      <c r="F103" s="155">
        <f t="shared" si="15"/>
        <v>59363</v>
      </c>
      <c r="G103" s="156">
        <f t="shared" si="16"/>
        <v>54322</v>
      </c>
      <c r="H103" s="156">
        <f t="shared" si="17"/>
        <v>56541</v>
      </c>
      <c r="I103" s="156">
        <v>56541</v>
      </c>
      <c r="J103" s="156">
        <f t="shared" si="18"/>
        <v>69095</v>
      </c>
      <c r="K103" s="156">
        <f t="shared" si="19"/>
        <v>61483</v>
      </c>
      <c r="P103" s="104"/>
      <c r="Q103" s="169"/>
      <c r="CI103" s="174">
        <v>58555.2108</v>
      </c>
    </row>
    <row r="104" spans="2:87" ht="16.5">
      <c r="B104" s="39">
        <v>94</v>
      </c>
      <c r="C104" s="69" t="s">
        <v>729</v>
      </c>
      <c r="D104" s="57" t="s">
        <v>730</v>
      </c>
      <c r="E104" s="70" t="s">
        <v>153</v>
      </c>
      <c r="F104" s="155">
        <f t="shared" si="15"/>
        <v>74503</v>
      </c>
      <c r="G104" s="156">
        <f t="shared" si="16"/>
        <v>68176</v>
      </c>
      <c r="H104" s="156">
        <f t="shared" si="17"/>
        <v>70961</v>
      </c>
      <c r="I104" s="156">
        <v>70961</v>
      </c>
      <c r="J104" s="156">
        <f t="shared" si="18"/>
        <v>86717</v>
      </c>
      <c r="K104" s="156">
        <f t="shared" si="19"/>
        <v>77164</v>
      </c>
      <c r="P104" s="104"/>
      <c r="Q104" s="169"/>
      <c r="CI104" s="174">
        <v>73489.161</v>
      </c>
    </row>
    <row r="105" spans="2:87" ht="16.5">
      <c r="B105" s="39">
        <v>95</v>
      </c>
      <c r="C105" s="69" t="s">
        <v>731</v>
      </c>
      <c r="D105" s="57" t="s">
        <v>732</v>
      </c>
      <c r="E105" s="70" t="s">
        <v>153</v>
      </c>
      <c r="F105" s="155">
        <f t="shared" si="15"/>
        <v>89587</v>
      </c>
      <c r="G105" s="156">
        <f t="shared" si="16"/>
        <v>81979</v>
      </c>
      <c r="H105" s="156">
        <f t="shared" si="17"/>
        <v>85328</v>
      </c>
      <c r="I105" s="156">
        <v>85328</v>
      </c>
      <c r="J105" s="156">
        <f t="shared" si="18"/>
        <v>104274</v>
      </c>
      <c r="K105" s="156">
        <f t="shared" si="19"/>
        <v>92786</v>
      </c>
      <c r="P105" s="104"/>
      <c r="Q105" s="169"/>
      <c r="CI105" s="174">
        <v>88367.6748</v>
      </c>
    </row>
    <row r="106" spans="2:87" ht="16.5">
      <c r="B106" s="39">
        <v>96</v>
      </c>
      <c r="C106" s="69" t="s">
        <v>733</v>
      </c>
      <c r="D106" s="57" t="s">
        <v>734</v>
      </c>
      <c r="E106" s="70" t="s">
        <v>153</v>
      </c>
      <c r="F106" s="155">
        <f t="shared" si="15"/>
        <v>111411</v>
      </c>
      <c r="G106" s="156">
        <f t="shared" si="16"/>
        <v>101949</v>
      </c>
      <c r="H106" s="156">
        <f t="shared" si="17"/>
        <v>106114</v>
      </c>
      <c r="I106" s="156">
        <v>106114</v>
      </c>
      <c r="J106" s="156">
        <f t="shared" si="18"/>
        <v>129675</v>
      </c>
      <c r="K106" s="156">
        <f t="shared" si="19"/>
        <v>115389</v>
      </c>
      <c r="P106" s="104"/>
      <c r="Q106" s="169"/>
      <c r="CI106" s="174">
        <v>109894.4502</v>
      </c>
    </row>
    <row r="107" spans="2:87" ht="16.5">
      <c r="B107" s="39">
        <v>97</v>
      </c>
      <c r="C107" s="69" t="s">
        <v>735</v>
      </c>
      <c r="D107" s="57" t="s">
        <v>736</v>
      </c>
      <c r="E107" s="70" t="s">
        <v>153</v>
      </c>
      <c r="F107" s="155">
        <f t="shared" si="15"/>
        <v>89881</v>
      </c>
      <c r="G107" s="156">
        <f t="shared" si="16"/>
        <v>82247</v>
      </c>
      <c r="H107" s="156">
        <f t="shared" si="17"/>
        <v>85607</v>
      </c>
      <c r="I107" s="156">
        <v>85607</v>
      </c>
      <c r="J107" s="156">
        <f t="shared" si="18"/>
        <v>104615</v>
      </c>
      <c r="K107" s="156">
        <f t="shared" si="19"/>
        <v>93090</v>
      </c>
      <c r="P107" s="104"/>
      <c r="Q107" s="169"/>
      <c r="CI107" s="174">
        <v>88657.176</v>
      </c>
    </row>
    <row r="108" spans="2:87" ht="16.5">
      <c r="B108" s="39">
        <v>98</v>
      </c>
      <c r="C108" s="69" t="s">
        <v>737</v>
      </c>
      <c r="D108" s="57" t="s">
        <v>738</v>
      </c>
      <c r="E108" s="70" t="s">
        <v>153</v>
      </c>
      <c r="F108" s="155">
        <f t="shared" si="15"/>
        <v>92121</v>
      </c>
      <c r="G108" s="156">
        <f t="shared" si="16"/>
        <v>84298</v>
      </c>
      <c r="H108" s="156">
        <f t="shared" si="17"/>
        <v>87742</v>
      </c>
      <c r="I108" s="156">
        <v>87742</v>
      </c>
      <c r="J108" s="156">
        <f t="shared" si="18"/>
        <v>107224</v>
      </c>
      <c r="K108" s="156">
        <f t="shared" si="19"/>
        <v>95411</v>
      </c>
      <c r="P108" s="104"/>
      <c r="Q108" s="169"/>
      <c r="CI108" s="174">
        <v>90867.4458</v>
      </c>
    </row>
    <row r="109" spans="2:87" ht="22.5">
      <c r="B109" s="39">
        <v>99</v>
      </c>
      <c r="C109" s="72" t="s">
        <v>739</v>
      </c>
      <c r="D109" s="60" t="s">
        <v>740</v>
      </c>
      <c r="E109" s="73"/>
      <c r="F109" s="155"/>
      <c r="G109" s="156"/>
      <c r="H109" s="156"/>
      <c r="I109" s="156"/>
      <c r="J109" s="156"/>
      <c r="K109" s="156"/>
      <c r="P109" s="104"/>
      <c r="Q109" s="169"/>
      <c r="CI109" s="174">
        <v>0</v>
      </c>
    </row>
    <row r="110" spans="2:87" ht="16.5">
      <c r="B110" s="39">
        <v>104</v>
      </c>
      <c r="C110" s="69" t="s">
        <v>741</v>
      </c>
      <c r="D110" s="57" t="s">
        <v>742</v>
      </c>
      <c r="E110" s="70" t="s">
        <v>245</v>
      </c>
      <c r="F110" s="155">
        <f>+ROUND($F$7*CI110,0)</f>
        <v>150</v>
      </c>
      <c r="G110" s="156">
        <f>+ROUND(CI110*$G$7,0)</f>
        <v>137</v>
      </c>
      <c r="H110" s="156">
        <f>+ROUND($H$7*CI110,0)</f>
        <v>143</v>
      </c>
      <c r="I110" s="156">
        <v>143</v>
      </c>
      <c r="J110" s="156">
        <f>+ROUND(CI110*$J$7,0)</f>
        <v>174</v>
      </c>
      <c r="K110" s="156">
        <f>+ROUND(CI110*$K$7,0)</f>
        <v>155</v>
      </c>
      <c r="P110" s="104"/>
      <c r="Q110" s="169"/>
      <c r="CI110" s="174">
        <v>147.8304</v>
      </c>
    </row>
    <row r="111" spans="2:87" ht="16.5">
      <c r="B111" s="39">
        <v>105</v>
      </c>
      <c r="C111" s="69" t="s">
        <v>743</v>
      </c>
      <c r="D111" s="57" t="s">
        <v>744</v>
      </c>
      <c r="E111" s="70" t="s">
        <v>158</v>
      </c>
      <c r="F111" s="155">
        <f>+ROUND($F$7*CI111,0)</f>
        <v>630221</v>
      </c>
      <c r="G111" s="156">
        <f>+ROUND(CI111*$G$7,0)</f>
        <v>576697</v>
      </c>
      <c r="H111" s="156">
        <f>+ROUND($H$7*CI111,0)</f>
        <v>600258</v>
      </c>
      <c r="I111" s="156">
        <v>600258</v>
      </c>
      <c r="J111" s="156">
        <f>+ROUND(CI111*$J$7,0)</f>
        <v>733538</v>
      </c>
      <c r="K111" s="156">
        <f>+ROUND(CI111*$K$7,0)</f>
        <v>652724</v>
      </c>
      <c r="P111" s="104"/>
      <c r="Q111" s="169"/>
      <c r="CI111" s="174">
        <v>621642.231</v>
      </c>
    </row>
    <row r="112" spans="2:87" ht="16.5">
      <c r="B112" s="39">
        <v>106</v>
      </c>
      <c r="C112" s="72" t="s">
        <v>745</v>
      </c>
      <c r="D112" s="60" t="s">
        <v>746</v>
      </c>
      <c r="E112" s="73"/>
      <c r="F112" s="155"/>
      <c r="G112" s="156"/>
      <c r="H112" s="156"/>
      <c r="I112" s="156"/>
      <c r="J112" s="156"/>
      <c r="K112" s="156"/>
      <c r="P112" s="104"/>
      <c r="Q112" s="169"/>
      <c r="CI112" s="174">
        <v>0</v>
      </c>
    </row>
    <row r="113" spans="2:87" ht="16.5">
      <c r="B113" s="39">
        <v>107</v>
      </c>
      <c r="C113" s="69" t="s">
        <v>747</v>
      </c>
      <c r="D113" s="57" t="s">
        <v>748</v>
      </c>
      <c r="E113" s="70" t="s">
        <v>158</v>
      </c>
      <c r="F113" s="155">
        <f aca="true" t="shared" si="20" ref="F113:F123">+ROUND($F$7*CI113,0)</f>
        <v>276398</v>
      </c>
      <c r="G113" s="156">
        <f aca="true" t="shared" si="21" ref="G113:G123">+ROUND(CI113*$G$7,0)</f>
        <v>252924</v>
      </c>
      <c r="H113" s="156">
        <f aca="true" t="shared" si="22" ref="H113:H123">+ROUND($H$7*CI113,0)</f>
        <v>263257</v>
      </c>
      <c r="I113" s="156">
        <v>263257</v>
      </c>
      <c r="J113" s="156">
        <f aca="true" t="shared" si="23" ref="J113:J123">+ROUND(CI113*$J$7,0)</f>
        <v>321710</v>
      </c>
      <c r="K113" s="156">
        <f aca="true" t="shared" si="24" ref="K113:K123">+ROUND(CI113*$K$7,0)</f>
        <v>286267</v>
      </c>
      <c r="P113" s="104"/>
      <c r="Q113" s="169"/>
      <c r="CI113" s="174">
        <v>272635.1886</v>
      </c>
    </row>
    <row r="114" spans="2:87" ht="16.5">
      <c r="B114" s="39">
        <v>108</v>
      </c>
      <c r="C114" s="69" t="s">
        <v>749</v>
      </c>
      <c r="D114" s="57" t="s">
        <v>2202</v>
      </c>
      <c r="E114" s="70" t="s">
        <v>599</v>
      </c>
      <c r="F114" s="155">
        <f t="shared" si="20"/>
        <v>22902</v>
      </c>
      <c r="G114" s="156">
        <f t="shared" si="21"/>
        <v>20957</v>
      </c>
      <c r="H114" s="156">
        <f t="shared" si="22"/>
        <v>21813</v>
      </c>
      <c r="I114" s="156">
        <v>21813</v>
      </c>
      <c r="J114" s="156">
        <f t="shared" si="23"/>
        <v>26657</v>
      </c>
      <c r="K114" s="156">
        <f t="shared" si="24"/>
        <v>23720</v>
      </c>
      <c r="P114" s="104"/>
      <c r="Q114" s="169"/>
      <c r="CI114" s="174">
        <v>22590.333</v>
      </c>
    </row>
    <row r="115" spans="2:87" ht="22.5">
      <c r="B115" s="39">
        <v>109</v>
      </c>
      <c r="C115" s="69" t="s">
        <v>750</v>
      </c>
      <c r="D115" s="102" t="s">
        <v>2209</v>
      </c>
      <c r="E115" s="70" t="s">
        <v>633</v>
      </c>
      <c r="F115" s="155">
        <f t="shared" si="20"/>
        <v>134399</v>
      </c>
      <c r="G115" s="156">
        <f t="shared" si="21"/>
        <v>122985</v>
      </c>
      <c r="H115" s="156">
        <f t="shared" si="22"/>
        <v>128010</v>
      </c>
      <c r="I115" s="156">
        <v>128010</v>
      </c>
      <c r="J115" s="156">
        <f t="shared" si="23"/>
        <v>156433</v>
      </c>
      <c r="K115" s="156">
        <f t="shared" si="24"/>
        <v>139198</v>
      </c>
      <c r="O115" s="104"/>
      <c r="P115" s="104"/>
      <c r="Q115" s="169"/>
      <c r="CI115" s="174">
        <v>132569.991</v>
      </c>
    </row>
    <row r="116" spans="2:87" ht="22.5">
      <c r="B116" s="39">
        <v>110</v>
      </c>
      <c r="C116" s="69" t="s">
        <v>2196</v>
      </c>
      <c r="D116" s="102" t="s">
        <v>2208</v>
      </c>
      <c r="E116" s="70" t="s">
        <v>633</v>
      </c>
      <c r="F116" s="155">
        <f t="shared" si="20"/>
        <v>234177</v>
      </c>
      <c r="G116" s="156">
        <f t="shared" si="21"/>
        <v>214289</v>
      </c>
      <c r="H116" s="156">
        <f t="shared" si="22"/>
        <v>223043</v>
      </c>
      <c r="I116" s="156">
        <v>223043</v>
      </c>
      <c r="J116" s="156">
        <f t="shared" si="23"/>
        <v>272567</v>
      </c>
      <c r="K116" s="156">
        <f t="shared" si="24"/>
        <v>242539</v>
      </c>
      <c r="O116" s="104"/>
      <c r="P116" s="104"/>
      <c r="Q116" s="169"/>
      <c r="CI116" s="174">
        <v>230989.1064</v>
      </c>
    </row>
    <row r="117" spans="2:87" ht="22.5">
      <c r="B117" s="39">
        <v>111</v>
      </c>
      <c r="C117" s="69" t="s">
        <v>2197</v>
      </c>
      <c r="D117" s="102" t="s">
        <v>2203</v>
      </c>
      <c r="E117" s="70" t="s">
        <v>633</v>
      </c>
      <c r="F117" s="155">
        <f t="shared" si="20"/>
        <v>359863</v>
      </c>
      <c r="G117" s="156">
        <f t="shared" si="21"/>
        <v>329300</v>
      </c>
      <c r="H117" s="156">
        <f t="shared" si="22"/>
        <v>342754</v>
      </c>
      <c r="I117" s="156">
        <v>342754</v>
      </c>
      <c r="J117" s="156">
        <f t="shared" si="23"/>
        <v>418858</v>
      </c>
      <c r="K117" s="156">
        <f t="shared" si="24"/>
        <v>372713</v>
      </c>
      <c r="O117" s="104"/>
      <c r="P117" s="104"/>
      <c r="Q117" s="169"/>
      <c r="CI117" s="174">
        <v>354964.4022</v>
      </c>
    </row>
    <row r="118" spans="2:87" ht="22.5">
      <c r="B118" s="39">
        <v>112</v>
      </c>
      <c r="C118" s="69" t="s">
        <v>2198</v>
      </c>
      <c r="D118" s="103" t="s">
        <v>2204</v>
      </c>
      <c r="E118" s="70" t="s">
        <v>633</v>
      </c>
      <c r="F118" s="155">
        <f t="shared" si="20"/>
        <v>400716</v>
      </c>
      <c r="G118" s="156">
        <f t="shared" si="21"/>
        <v>366684</v>
      </c>
      <c r="H118" s="156">
        <f t="shared" si="22"/>
        <v>381665</v>
      </c>
      <c r="I118" s="156">
        <v>381665</v>
      </c>
      <c r="J118" s="156">
        <f t="shared" si="23"/>
        <v>466409</v>
      </c>
      <c r="K118" s="156">
        <f t="shared" si="24"/>
        <v>415025</v>
      </c>
      <c r="O118" s="104"/>
      <c r="P118" s="104"/>
      <c r="Q118" s="169"/>
      <c r="CI118" s="174">
        <v>395261.532</v>
      </c>
    </row>
    <row r="119" spans="2:87" ht="16.5">
      <c r="B119" s="39">
        <v>113</v>
      </c>
      <c r="C119" s="69" t="s">
        <v>2199</v>
      </c>
      <c r="D119" s="57" t="s">
        <v>2205</v>
      </c>
      <c r="E119" s="70" t="s">
        <v>158</v>
      </c>
      <c r="F119" s="155">
        <f t="shared" si="20"/>
        <v>618711</v>
      </c>
      <c r="G119" s="156">
        <f t="shared" si="21"/>
        <v>566165</v>
      </c>
      <c r="H119" s="156">
        <f t="shared" si="22"/>
        <v>589295</v>
      </c>
      <c r="I119" s="156">
        <v>589295</v>
      </c>
      <c r="J119" s="156">
        <f t="shared" si="23"/>
        <v>720141</v>
      </c>
      <c r="K119" s="156">
        <f t="shared" si="24"/>
        <v>640804</v>
      </c>
      <c r="P119" s="104"/>
      <c r="Q119" s="169"/>
      <c r="CI119" s="174">
        <v>610289.0616</v>
      </c>
    </row>
    <row r="120" spans="2:87" ht="16.5">
      <c r="B120" s="39">
        <v>114</v>
      </c>
      <c r="C120" s="69" t="s">
        <v>2200</v>
      </c>
      <c r="D120" s="57" t="s">
        <v>2210</v>
      </c>
      <c r="E120" s="70" t="s">
        <v>158</v>
      </c>
      <c r="F120" s="155">
        <f t="shared" si="20"/>
        <v>102065</v>
      </c>
      <c r="G120" s="156">
        <f t="shared" si="21"/>
        <v>93397</v>
      </c>
      <c r="H120" s="156">
        <f t="shared" si="22"/>
        <v>97212</v>
      </c>
      <c r="I120" s="156">
        <v>97212</v>
      </c>
      <c r="J120" s="156">
        <f t="shared" si="23"/>
        <v>118797</v>
      </c>
      <c r="K120" s="156">
        <f t="shared" si="24"/>
        <v>105709</v>
      </c>
      <c r="P120" s="104"/>
      <c r="Q120" s="169"/>
      <c r="CI120" s="174">
        <v>100675.5822</v>
      </c>
    </row>
    <row r="121" spans="2:87" ht="16.5">
      <c r="B121" s="39">
        <v>115</v>
      </c>
      <c r="C121" s="69" t="s">
        <v>2201</v>
      </c>
      <c r="D121" s="57" t="s">
        <v>2211</v>
      </c>
      <c r="E121" s="70" t="s">
        <v>158</v>
      </c>
      <c r="F121" s="155">
        <f t="shared" si="20"/>
        <v>794287</v>
      </c>
      <c r="G121" s="156">
        <f t="shared" si="21"/>
        <v>726830</v>
      </c>
      <c r="H121" s="156">
        <f t="shared" si="22"/>
        <v>756524</v>
      </c>
      <c r="I121" s="156">
        <v>756524</v>
      </c>
      <c r="J121" s="156">
        <f t="shared" si="23"/>
        <v>924501</v>
      </c>
      <c r="K121" s="156">
        <f t="shared" si="24"/>
        <v>822649</v>
      </c>
      <c r="P121" s="104"/>
      <c r="Q121" s="169"/>
      <c r="CI121" s="174">
        <v>783475.455</v>
      </c>
    </row>
    <row r="122" spans="2:87" ht="33.75">
      <c r="B122" s="39">
        <v>116</v>
      </c>
      <c r="C122" s="69" t="s">
        <v>2206</v>
      </c>
      <c r="D122" s="108" t="s">
        <v>2390</v>
      </c>
      <c r="E122" s="70" t="s">
        <v>158</v>
      </c>
      <c r="F122" s="155">
        <f t="shared" si="20"/>
        <v>210779</v>
      </c>
      <c r="G122" s="156">
        <f t="shared" si="21"/>
        <v>192878</v>
      </c>
      <c r="H122" s="156">
        <f t="shared" si="22"/>
        <v>200758</v>
      </c>
      <c r="I122" s="156">
        <v>200758</v>
      </c>
      <c r="J122" s="156">
        <f t="shared" si="23"/>
        <v>245334</v>
      </c>
      <c r="K122" s="156">
        <f t="shared" si="24"/>
        <v>218306</v>
      </c>
      <c r="P122" s="104"/>
      <c r="Q122" s="169"/>
      <c r="CI122" s="174">
        <v>207910.1118</v>
      </c>
    </row>
    <row r="123" spans="2:87" ht="16.5">
      <c r="B123" s="39">
        <v>117</v>
      </c>
      <c r="C123" s="69" t="s">
        <v>2207</v>
      </c>
      <c r="D123" s="57" t="s">
        <v>751</v>
      </c>
      <c r="E123" s="70" t="s">
        <v>153</v>
      </c>
      <c r="F123" s="155">
        <f t="shared" si="20"/>
        <v>4325</v>
      </c>
      <c r="G123" s="156">
        <f t="shared" si="21"/>
        <v>3958</v>
      </c>
      <c r="H123" s="156">
        <f t="shared" si="22"/>
        <v>4120</v>
      </c>
      <c r="I123" s="156">
        <v>4120</v>
      </c>
      <c r="J123" s="156">
        <f t="shared" si="23"/>
        <v>5035</v>
      </c>
      <c r="K123" s="156">
        <f t="shared" si="24"/>
        <v>4480</v>
      </c>
      <c r="P123" s="104"/>
      <c r="Q123" s="169"/>
      <c r="CI123" s="174">
        <v>4266.5496</v>
      </c>
    </row>
    <row r="124" spans="2:87" ht="16.5">
      <c r="B124" s="39">
        <v>118</v>
      </c>
      <c r="C124" s="72" t="s">
        <v>752</v>
      </c>
      <c r="D124" s="60" t="s">
        <v>629</v>
      </c>
      <c r="E124" s="73"/>
      <c r="F124" s="155"/>
      <c r="G124" s="156"/>
      <c r="H124" s="156"/>
      <c r="I124" s="156"/>
      <c r="J124" s="156"/>
      <c r="K124" s="156"/>
      <c r="P124" s="104"/>
      <c r="Q124" s="169"/>
      <c r="CI124" s="174">
        <v>0</v>
      </c>
    </row>
    <row r="125" spans="2:87" ht="16.5">
      <c r="B125" s="39">
        <v>119</v>
      </c>
      <c r="C125" s="69" t="s">
        <v>753</v>
      </c>
      <c r="D125" s="57" t="s">
        <v>2174</v>
      </c>
      <c r="E125" s="70" t="s">
        <v>158</v>
      </c>
      <c r="F125" s="155">
        <f aca="true" t="shared" si="25" ref="F125:F134">+ROUND($F$7*CI125,0)</f>
        <v>166707</v>
      </c>
      <c r="G125" s="156">
        <f aca="true" t="shared" si="26" ref="G125:G134">+ROUND(CI125*$G$7,0)</f>
        <v>152549</v>
      </c>
      <c r="H125" s="156">
        <f aca="true" t="shared" si="27" ref="H125:H134">+ROUND($H$7*CI125,0)</f>
        <v>158781</v>
      </c>
      <c r="I125" s="156">
        <v>158781</v>
      </c>
      <c r="J125" s="156">
        <f aca="true" t="shared" si="28" ref="J125:J134">+ROUND(CI125*$J$7,0)</f>
        <v>194036</v>
      </c>
      <c r="K125" s="156">
        <f aca="true" t="shared" si="29" ref="K125:K134">+ROUND(CI125*$K$7,0)</f>
        <v>172660</v>
      </c>
      <c r="P125" s="104"/>
      <c r="Q125" s="169"/>
      <c r="CI125" s="174">
        <v>164437.7082</v>
      </c>
    </row>
    <row r="126" spans="2:87" ht="16.5">
      <c r="B126" s="39">
        <v>120</v>
      </c>
      <c r="C126" s="69" t="s">
        <v>754</v>
      </c>
      <c r="D126" s="57" t="s">
        <v>2175</v>
      </c>
      <c r="E126" s="58" t="s">
        <v>633</v>
      </c>
      <c r="F126" s="155">
        <f t="shared" si="25"/>
        <v>98008</v>
      </c>
      <c r="G126" s="156">
        <f t="shared" si="26"/>
        <v>89684</v>
      </c>
      <c r="H126" s="156">
        <f t="shared" si="27"/>
        <v>93348</v>
      </c>
      <c r="I126" s="156">
        <v>93348</v>
      </c>
      <c r="J126" s="156">
        <f t="shared" si="28"/>
        <v>114075</v>
      </c>
      <c r="K126" s="156">
        <f t="shared" si="29"/>
        <v>101508</v>
      </c>
      <c r="P126" s="104"/>
      <c r="Q126" s="169"/>
      <c r="CI126" s="174">
        <v>96673.8954</v>
      </c>
    </row>
    <row r="127" spans="2:87" ht="16.5">
      <c r="B127" s="39">
        <v>121</v>
      </c>
      <c r="C127" s="69" t="s">
        <v>755</v>
      </c>
      <c r="D127" s="57" t="s">
        <v>2176</v>
      </c>
      <c r="E127" s="58" t="s">
        <v>633</v>
      </c>
      <c r="F127" s="155">
        <f t="shared" si="25"/>
        <v>51094</v>
      </c>
      <c r="G127" s="156">
        <f t="shared" si="26"/>
        <v>46755</v>
      </c>
      <c r="H127" s="156">
        <f t="shared" si="27"/>
        <v>48665</v>
      </c>
      <c r="I127" s="156">
        <v>48665</v>
      </c>
      <c r="J127" s="156">
        <f t="shared" si="28"/>
        <v>59471</v>
      </c>
      <c r="K127" s="156">
        <f t="shared" si="29"/>
        <v>52919</v>
      </c>
      <c r="P127" s="104"/>
      <c r="Q127" s="169"/>
      <c r="CI127" s="174">
        <v>50398.8738</v>
      </c>
    </row>
    <row r="128" spans="2:87" ht="16.5">
      <c r="B128" s="39">
        <v>122</v>
      </c>
      <c r="C128" s="69" t="s">
        <v>756</v>
      </c>
      <c r="D128" s="57" t="s">
        <v>2177</v>
      </c>
      <c r="E128" s="70" t="s">
        <v>153</v>
      </c>
      <c r="F128" s="155">
        <f t="shared" si="25"/>
        <v>53300</v>
      </c>
      <c r="G128" s="156">
        <f t="shared" si="26"/>
        <v>48773</v>
      </c>
      <c r="H128" s="156">
        <f t="shared" si="27"/>
        <v>50766</v>
      </c>
      <c r="I128" s="156">
        <v>50766</v>
      </c>
      <c r="J128" s="156">
        <f t="shared" si="28"/>
        <v>62038</v>
      </c>
      <c r="K128" s="156">
        <f t="shared" si="29"/>
        <v>55203</v>
      </c>
      <c r="P128" s="104"/>
      <c r="Q128" s="169"/>
      <c r="CI128" s="174">
        <v>52574.239199999996</v>
      </c>
    </row>
    <row r="129" spans="2:87" ht="16.5">
      <c r="B129" s="39">
        <v>123</v>
      </c>
      <c r="C129" s="69" t="s">
        <v>757</v>
      </c>
      <c r="D129" s="57" t="s">
        <v>2178</v>
      </c>
      <c r="E129" s="70" t="s">
        <v>153</v>
      </c>
      <c r="F129" s="155">
        <f t="shared" si="25"/>
        <v>45487</v>
      </c>
      <c r="G129" s="156">
        <f t="shared" si="26"/>
        <v>41624</v>
      </c>
      <c r="H129" s="156">
        <f t="shared" si="27"/>
        <v>43324</v>
      </c>
      <c r="I129" s="156">
        <v>43324</v>
      </c>
      <c r="J129" s="156">
        <f t="shared" si="28"/>
        <v>52944</v>
      </c>
      <c r="K129" s="156">
        <f t="shared" si="29"/>
        <v>47111</v>
      </c>
      <c r="P129" s="104"/>
      <c r="Q129" s="169"/>
      <c r="CI129" s="174">
        <v>44867.553</v>
      </c>
    </row>
    <row r="130" spans="2:87" ht="16.5">
      <c r="B130" s="39">
        <v>124</v>
      </c>
      <c r="C130" s="69" t="s">
        <v>758</v>
      </c>
      <c r="D130" s="57" t="s">
        <v>273</v>
      </c>
      <c r="E130" s="58" t="s">
        <v>633</v>
      </c>
      <c r="F130" s="155">
        <f t="shared" si="25"/>
        <v>34124</v>
      </c>
      <c r="G130" s="156">
        <f t="shared" si="26"/>
        <v>31226</v>
      </c>
      <c r="H130" s="156">
        <f t="shared" si="27"/>
        <v>32501</v>
      </c>
      <c r="I130" s="156">
        <v>32501</v>
      </c>
      <c r="J130" s="156">
        <f t="shared" si="28"/>
        <v>39718</v>
      </c>
      <c r="K130" s="156">
        <f t="shared" si="29"/>
        <v>35342</v>
      </c>
      <c r="P130" s="104"/>
      <c r="Q130" s="169"/>
      <c r="CI130" s="174">
        <v>33659.1342</v>
      </c>
    </row>
    <row r="131" spans="2:87" ht="16.5">
      <c r="B131" s="39">
        <v>125</v>
      </c>
      <c r="C131" s="69" t="s">
        <v>759</v>
      </c>
      <c r="D131" s="108" t="s">
        <v>2391</v>
      </c>
      <c r="E131" s="70" t="s">
        <v>158</v>
      </c>
      <c r="F131" s="155">
        <f t="shared" si="25"/>
        <v>120235</v>
      </c>
      <c r="G131" s="156">
        <f t="shared" si="26"/>
        <v>110023</v>
      </c>
      <c r="H131" s="156">
        <f t="shared" si="27"/>
        <v>114518</v>
      </c>
      <c r="I131" s="156">
        <v>114518</v>
      </c>
      <c r="J131" s="156">
        <f t="shared" si="28"/>
        <v>139946</v>
      </c>
      <c r="K131" s="156">
        <f t="shared" si="29"/>
        <v>124528</v>
      </c>
      <c r="P131" s="104"/>
      <c r="Q131" s="169"/>
      <c r="CI131" s="174">
        <v>118597.965</v>
      </c>
    </row>
    <row r="132" spans="2:87" ht="16.5">
      <c r="B132" s="39">
        <v>126</v>
      </c>
      <c r="C132" s="69" t="s">
        <v>760</v>
      </c>
      <c r="D132" s="108" t="s">
        <v>2392</v>
      </c>
      <c r="E132" s="58" t="s">
        <v>633</v>
      </c>
      <c r="F132" s="155">
        <f t="shared" si="25"/>
        <v>140741</v>
      </c>
      <c r="G132" s="156">
        <f t="shared" si="26"/>
        <v>128788</v>
      </c>
      <c r="H132" s="156">
        <f t="shared" si="27"/>
        <v>134049</v>
      </c>
      <c r="I132" s="156">
        <v>134049</v>
      </c>
      <c r="J132" s="156">
        <f t="shared" si="28"/>
        <v>163814</v>
      </c>
      <c r="K132" s="156">
        <f t="shared" si="29"/>
        <v>145766</v>
      </c>
      <c r="P132" s="104"/>
      <c r="Q132" s="169"/>
      <c r="CI132" s="174">
        <v>138825.0648</v>
      </c>
    </row>
    <row r="133" spans="2:87" ht="16.5">
      <c r="B133" s="39">
        <v>127</v>
      </c>
      <c r="C133" s="69" t="s">
        <v>761</v>
      </c>
      <c r="D133" s="57" t="s">
        <v>273</v>
      </c>
      <c r="E133" s="58" t="s">
        <v>633</v>
      </c>
      <c r="F133" s="155">
        <f t="shared" si="25"/>
        <v>34293</v>
      </c>
      <c r="G133" s="156">
        <f t="shared" si="26"/>
        <v>31381</v>
      </c>
      <c r="H133" s="156">
        <f t="shared" si="27"/>
        <v>32663</v>
      </c>
      <c r="I133" s="156">
        <v>32663</v>
      </c>
      <c r="J133" s="156">
        <f t="shared" si="28"/>
        <v>39915</v>
      </c>
      <c r="K133" s="156">
        <f t="shared" si="29"/>
        <v>35518</v>
      </c>
      <c r="P133" s="104"/>
      <c r="Q133" s="169"/>
      <c r="CI133" s="174">
        <v>33826.47</v>
      </c>
    </row>
    <row r="134" spans="2:87" ht="16.5">
      <c r="B134" s="39">
        <v>128</v>
      </c>
      <c r="C134" s="69" t="s">
        <v>274</v>
      </c>
      <c r="D134" s="57" t="s">
        <v>239</v>
      </c>
      <c r="E134" s="70" t="s">
        <v>153</v>
      </c>
      <c r="F134" s="155">
        <f t="shared" si="25"/>
        <v>20149</v>
      </c>
      <c r="G134" s="156">
        <f t="shared" si="26"/>
        <v>18438</v>
      </c>
      <c r="H134" s="156">
        <f t="shared" si="27"/>
        <v>19191</v>
      </c>
      <c r="I134" s="156">
        <v>19191</v>
      </c>
      <c r="J134" s="156">
        <f t="shared" si="28"/>
        <v>23452</v>
      </c>
      <c r="K134" s="156">
        <f t="shared" si="29"/>
        <v>20869</v>
      </c>
      <c r="P134" s="104"/>
      <c r="Q134" s="169"/>
      <c r="CI134" s="174">
        <v>19874.976</v>
      </c>
    </row>
    <row r="135" spans="2:87" ht="16.5">
      <c r="B135" s="39">
        <v>129</v>
      </c>
      <c r="C135" s="65"/>
      <c r="D135" s="129"/>
      <c r="E135" s="74"/>
      <c r="F135" s="155"/>
      <c r="G135" s="156"/>
      <c r="H135" s="156"/>
      <c r="I135" s="156"/>
      <c r="J135" s="156"/>
      <c r="K135" s="156"/>
      <c r="P135" s="104"/>
      <c r="Q135" s="169"/>
      <c r="CI135" s="174">
        <v>0</v>
      </c>
    </row>
    <row r="136" spans="2:87" ht="16.5" customHeight="1">
      <c r="B136" s="39">
        <v>130</v>
      </c>
      <c r="C136" s="52">
        <v>3</v>
      </c>
      <c r="D136" s="127" t="s">
        <v>237</v>
      </c>
      <c r="E136" s="75"/>
      <c r="F136" s="158"/>
      <c r="G136" s="157"/>
      <c r="H136" s="158"/>
      <c r="I136" s="158"/>
      <c r="J136" s="157"/>
      <c r="K136" s="158"/>
      <c r="P136" s="104"/>
      <c r="Q136" s="169"/>
      <c r="CI136" s="174">
        <v>0</v>
      </c>
    </row>
    <row r="137" spans="2:87" ht="16.5">
      <c r="B137" s="39">
        <v>131</v>
      </c>
      <c r="C137" s="54" t="s">
        <v>762</v>
      </c>
      <c r="D137" s="128" t="s">
        <v>763</v>
      </c>
      <c r="E137" s="74"/>
      <c r="F137" s="155"/>
      <c r="G137" s="156"/>
      <c r="H137" s="156"/>
      <c r="I137" s="156"/>
      <c r="J137" s="156"/>
      <c r="K137" s="156"/>
      <c r="P137" s="104"/>
      <c r="Q137" s="169"/>
      <c r="CI137" s="174">
        <v>0</v>
      </c>
    </row>
    <row r="138" spans="2:87" ht="16.5">
      <c r="B138" s="39">
        <v>132</v>
      </c>
      <c r="C138" s="69" t="s">
        <v>764</v>
      </c>
      <c r="D138" s="62" t="s">
        <v>765</v>
      </c>
      <c r="E138" s="58" t="s">
        <v>633</v>
      </c>
      <c r="F138" s="155">
        <f>+ROUND($F$7*CI138,0)</f>
        <v>12353</v>
      </c>
      <c r="G138" s="156">
        <f>+ROUND(CI138*$G$7,0)</f>
        <v>11304</v>
      </c>
      <c r="H138" s="156">
        <f>+ROUND($H$7*CI138,0)</f>
        <v>11766</v>
      </c>
      <c r="I138" s="156">
        <v>11766</v>
      </c>
      <c r="J138" s="156">
        <f>+ROUND(CI138*$J$7,0)</f>
        <v>14378</v>
      </c>
      <c r="K138" s="156">
        <f>+ROUND(CI138*$K$7,0)</f>
        <v>12794</v>
      </c>
      <c r="P138" s="104"/>
      <c r="Q138" s="169"/>
      <c r="CI138" s="174">
        <v>12184.7154</v>
      </c>
    </row>
    <row r="139" spans="2:87" ht="16.5">
      <c r="B139" s="39">
        <v>133</v>
      </c>
      <c r="C139" s="69" t="s">
        <v>766</v>
      </c>
      <c r="D139" s="62" t="s">
        <v>767</v>
      </c>
      <c r="E139" s="58" t="s">
        <v>633</v>
      </c>
      <c r="F139" s="155">
        <f>+ROUND($F$7*CI139,0)</f>
        <v>44913</v>
      </c>
      <c r="G139" s="156">
        <f>+ROUND(CI139*$G$7,0)</f>
        <v>41099</v>
      </c>
      <c r="H139" s="156">
        <f>+ROUND($H$7*CI139,0)</f>
        <v>42778</v>
      </c>
      <c r="I139" s="156">
        <v>42778</v>
      </c>
      <c r="J139" s="156">
        <f>+ROUND(CI139*$J$7,0)</f>
        <v>52276</v>
      </c>
      <c r="K139" s="156">
        <f>+ROUND(CI139*$K$7,0)</f>
        <v>46517</v>
      </c>
      <c r="P139" s="104"/>
      <c r="Q139" s="169"/>
      <c r="CI139" s="174">
        <v>44301.8964</v>
      </c>
    </row>
    <row r="140" spans="2:87" ht="16.5">
      <c r="B140" s="39">
        <v>134</v>
      </c>
      <c r="C140" s="69" t="s">
        <v>768</v>
      </c>
      <c r="D140" s="76" t="s">
        <v>769</v>
      </c>
      <c r="E140" s="58" t="s">
        <v>633</v>
      </c>
      <c r="F140" s="155">
        <f>+ROUND($F$7*CI140,0)</f>
        <v>18986</v>
      </c>
      <c r="G140" s="156">
        <f>+ROUND(CI140*$G$7,0)</f>
        <v>17373</v>
      </c>
      <c r="H140" s="156">
        <f>+ROUND($H$7*CI140,0)</f>
        <v>18083</v>
      </c>
      <c r="I140" s="156">
        <v>18083</v>
      </c>
      <c r="J140" s="156">
        <f>+ROUND(CI140*$J$7,0)</f>
        <v>22098</v>
      </c>
      <c r="K140" s="156">
        <f>+ROUND(CI140*$K$7,0)</f>
        <v>19664</v>
      </c>
      <c r="P140" s="104"/>
      <c r="Q140" s="169"/>
      <c r="CI140" s="174">
        <v>18727.2372</v>
      </c>
    </row>
    <row r="141" spans="2:87" ht="16.5">
      <c r="B141" s="39">
        <v>135</v>
      </c>
      <c r="C141" s="69" t="s">
        <v>770</v>
      </c>
      <c r="D141" s="76" t="s">
        <v>771</v>
      </c>
      <c r="E141" s="58" t="s">
        <v>633</v>
      </c>
      <c r="F141" s="155">
        <f>+ROUND($F$7*CI141,0)</f>
        <v>27164</v>
      </c>
      <c r="G141" s="156">
        <f>+ROUND(CI141*$G$7,0)</f>
        <v>24857</v>
      </c>
      <c r="H141" s="156">
        <f>+ROUND($H$7*CI141,0)</f>
        <v>25873</v>
      </c>
      <c r="I141" s="156">
        <v>25873</v>
      </c>
      <c r="J141" s="156">
        <f>+ROUND(CI141*$J$7,0)</f>
        <v>31617</v>
      </c>
      <c r="K141" s="156">
        <f>+ROUND(CI141*$K$7,0)</f>
        <v>28134</v>
      </c>
      <c r="P141" s="104"/>
      <c r="Q141" s="169"/>
      <c r="CI141" s="174">
        <v>26794.26</v>
      </c>
    </row>
    <row r="142" spans="2:87" ht="16.5">
      <c r="B142" s="39">
        <v>136</v>
      </c>
      <c r="C142" s="72" t="s">
        <v>772</v>
      </c>
      <c r="D142" s="60" t="s">
        <v>238</v>
      </c>
      <c r="E142" s="73"/>
      <c r="F142" s="155"/>
      <c r="G142" s="156"/>
      <c r="H142" s="156"/>
      <c r="I142" s="156"/>
      <c r="J142" s="156"/>
      <c r="K142" s="156"/>
      <c r="P142" s="104"/>
      <c r="Q142" s="169"/>
      <c r="CI142" s="174">
        <v>0</v>
      </c>
    </row>
    <row r="143" spans="2:87" ht="16.5">
      <c r="B143" s="39">
        <v>137</v>
      </c>
      <c r="C143" s="69" t="s">
        <v>773</v>
      </c>
      <c r="D143" s="57" t="s">
        <v>774</v>
      </c>
      <c r="E143" s="70" t="s">
        <v>599</v>
      </c>
      <c r="F143" s="155">
        <f aca="true" t="shared" si="30" ref="F143:F159">+ROUND($F$7*CI143,0)</f>
        <v>13254</v>
      </c>
      <c r="G143" s="156">
        <f aca="true" t="shared" si="31" ref="G143:G159">+ROUND(CI143*$G$7,0)</f>
        <v>12129</v>
      </c>
      <c r="H143" s="156">
        <f aca="true" t="shared" si="32" ref="H143:H159">+ROUND($H$7*CI143,0)</f>
        <v>12624</v>
      </c>
      <c r="I143" s="156">
        <v>12624</v>
      </c>
      <c r="J143" s="156">
        <f aca="true" t="shared" si="33" ref="J143:J159">+ROUND(CI143*$J$7,0)</f>
        <v>15427</v>
      </c>
      <c r="K143" s="156">
        <f aca="true" t="shared" si="34" ref="K143:K159">+ROUND(CI143*$K$7,0)</f>
        <v>13727</v>
      </c>
      <c r="P143" s="104"/>
      <c r="Q143" s="169"/>
      <c r="CI143" s="174">
        <v>13073.751</v>
      </c>
    </row>
    <row r="144" spans="2:87" ht="16.5">
      <c r="B144" s="39">
        <v>138</v>
      </c>
      <c r="C144" s="69" t="s">
        <v>775</v>
      </c>
      <c r="D144" s="57" t="s">
        <v>776</v>
      </c>
      <c r="E144" s="70" t="s">
        <v>599</v>
      </c>
      <c r="F144" s="155">
        <f t="shared" si="30"/>
        <v>37972</v>
      </c>
      <c r="G144" s="156">
        <f t="shared" si="31"/>
        <v>34747</v>
      </c>
      <c r="H144" s="156">
        <f t="shared" si="32"/>
        <v>36167</v>
      </c>
      <c r="I144" s="156">
        <v>36167</v>
      </c>
      <c r="J144" s="156">
        <f t="shared" si="33"/>
        <v>44197</v>
      </c>
      <c r="K144" s="156">
        <f t="shared" si="34"/>
        <v>39328</v>
      </c>
      <c r="P144" s="104"/>
      <c r="Q144" s="169"/>
      <c r="CI144" s="174">
        <v>37455.501</v>
      </c>
    </row>
    <row r="145" spans="2:87" ht="16.5">
      <c r="B145" s="39">
        <v>139</v>
      </c>
      <c r="C145" s="69" t="s">
        <v>777</v>
      </c>
      <c r="D145" s="57" t="s">
        <v>778</v>
      </c>
      <c r="E145" s="70" t="s">
        <v>599</v>
      </c>
      <c r="F145" s="155">
        <f t="shared" si="30"/>
        <v>67669</v>
      </c>
      <c r="G145" s="156">
        <f t="shared" si="31"/>
        <v>61922</v>
      </c>
      <c r="H145" s="156">
        <f t="shared" si="32"/>
        <v>64451</v>
      </c>
      <c r="I145" s="156">
        <v>64451</v>
      </c>
      <c r="J145" s="156">
        <f t="shared" si="33"/>
        <v>78762</v>
      </c>
      <c r="K145" s="156">
        <f t="shared" si="34"/>
        <v>70085</v>
      </c>
      <c r="P145" s="104"/>
      <c r="Q145" s="169"/>
      <c r="CI145" s="174">
        <v>66747.4788</v>
      </c>
    </row>
    <row r="146" spans="2:87" ht="16.5">
      <c r="B146" s="39">
        <v>140</v>
      </c>
      <c r="C146" s="69" t="s">
        <v>779</v>
      </c>
      <c r="D146" s="57" t="s">
        <v>780</v>
      </c>
      <c r="E146" s="70" t="s">
        <v>599</v>
      </c>
      <c r="F146" s="155">
        <f t="shared" si="30"/>
        <v>98672</v>
      </c>
      <c r="G146" s="156">
        <f t="shared" si="31"/>
        <v>90292</v>
      </c>
      <c r="H146" s="156">
        <f t="shared" si="32"/>
        <v>93981</v>
      </c>
      <c r="I146" s="156">
        <v>93981</v>
      </c>
      <c r="J146" s="156">
        <f t="shared" si="33"/>
        <v>114848</v>
      </c>
      <c r="K146" s="156">
        <f t="shared" si="34"/>
        <v>102195</v>
      </c>
      <c r="P146" s="104"/>
      <c r="Q146" s="169"/>
      <c r="CI146" s="174">
        <v>97328.8662</v>
      </c>
    </row>
    <row r="147" spans="2:87" ht="16.5">
      <c r="B147" s="39">
        <v>141</v>
      </c>
      <c r="C147" s="69" t="s">
        <v>781</v>
      </c>
      <c r="D147" s="57" t="s">
        <v>782</v>
      </c>
      <c r="E147" s="58" t="s">
        <v>633</v>
      </c>
      <c r="F147" s="155">
        <f t="shared" si="30"/>
        <v>26743</v>
      </c>
      <c r="G147" s="156">
        <f t="shared" si="31"/>
        <v>24471</v>
      </c>
      <c r="H147" s="156">
        <f t="shared" si="32"/>
        <v>25471</v>
      </c>
      <c r="I147" s="156">
        <v>25471</v>
      </c>
      <c r="J147" s="156">
        <f t="shared" si="33"/>
        <v>31127</v>
      </c>
      <c r="K147" s="156">
        <f t="shared" si="34"/>
        <v>27697</v>
      </c>
      <c r="P147" s="104"/>
      <c r="Q147" s="169"/>
      <c r="CI147" s="174">
        <v>26378.487</v>
      </c>
    </row>
    <row r="148" spans="2:87" ht="16.5">
      <c r="B148" s="39">
        <v>142</v>
      </c>
      <c r="C148" s="69" t="s">
        <v>783</v>
      </c>
      <c r="D148" s="62" t="s">
        <v>784</v>
      </c>
      <c r="E148" s="58" t="s">
        <v>633</v>
      </c>
      <c r="F148" s="155">
        <f t="shared" si="30"/>
        <v>35435</v>
      </c>
      <c r="G148" s="156">
        <f t="shared" si="31"/>
        <v>32426</v>
      </c>
      <c r="H148" s="156">
        <f t="shared" si="32"/>
        <v>33750</v>
      </c>
      <c r="I148" s="156">
        <v>33750</v>
      </c>
      <c r="J148" s="156">
        <f t="shared" si="33"/>
        <v>41244</v>
      </c>
      <c r="K148" s="156">
        <f t="shared" si="34"/>
        <v>36700</v>
      </c>
      <c r="P148" s="104"/>
      <c r="Q148" s="169"/>
      <c r="CI148" s="174">
        <v>34952.6502</v>
      </c>
    </row>
    <row r="149" spans="2:87" ht="16.5">
      <c r="B149" s="39">
        <v>143</v>
      </c>
      <c r="C149" s="69" t="s">
        <v>785</v>
      </c>
      <c r="D149" s="62" t="s">
        <v>786</v>
      </c>
      <c r="E149" s="58" t="s">
        <v>633</v>
      </c>
      <c r="F149" s="155">
        <f t="shared" si="30"/>
        <v>48541</v>
      </c>
      <c r="G149" s="156">
        <f t="shared" si="31"/>
        <v>44419</v>
      </c>
      <c r="H149" s="156">
        <f t="shared" si="32"/>
        <v>46234</v>
      </c>
      <c r="I149" s="156">
        <v>46234</v>
      </c>
      <c r="J149" s="156">
        <f t="shared" si="33"/>
        <v>56499</v>
      </c>
      <c r="K149" s="156">
        <f t="shared" si="34"/>
        <v>50275</v>
      </c>
      <c r="P149" s="104"/>
      <c r="Q149" s="169"/>
      <c r="CI149" s="174">
        <v>47880.624</v>
      </c>
    </row>
    <row r="150" spans="2:87" ht="16.5">
      <c r="B150" s="39">
        <v>144</v>
      </c>
      <c r="C150" s="69" t="s">
        <v>787</v>
      </c>
      <c r="D150" s="62" t="s">
        <v>788</v>
      </c>
      <c r="E150" s="58" t="s">
        <v>633</v>
      </c>
      <c r="F150" s="155">
        <f t="shared" si="30"/>
        <v>129395</v>
      </c>
      <c r="G150" s="156">
        <f t="shared" si="31"/>
        <v>118406</v>
      </c>
      <c r="H150" s="156">
        <f t="shared" si="32"/>
        <v>123243</v>
      </c>
      <c r="I150" s="156">
        <v>123243</v>
      </c>
      <c r="J150" s="156">
        <f t="shared" si="33"/>
        <v>150608</v>
      </c>
      <c r="K150" s="156">
        <f t="shared" si="34"/>
        <v>134016</v>
      </c>
      <c r="P150" s="104"/>
      <c r="Q150" s="169"/>
      <c r="CI150" s="174">
        <v>127634.0982</v>
      </c>
    </row>
    <row r="151" spans="2:87" ht="16.5">
      <c r="B151" s="39">
        <v>145</v>
      </c>
      <c r="C151" s="69" t="s">
        <v>606</v>
      </c>
      <c r="D151" s="57" t="s">
        <v>421</v>
      </c>
      <c r="E151" s="70" t="s">
        <v>599</v>
      </c>
      <c r="F151" s="155">
        <f t="shared" si="30"/>
        <v>64772</v>
      </c>
      <c r="G151" s="156">
        <f t="shared" si="31"/>
        <v>59271</v>
      </c>
      <c r="H151" s="156">
        <f t="shared" si="32"/>
        <v>61693</v>
      </c>
      <c r="I151" s="156">
        <v>61693</v>
      </c>
      <c r="J151" s="156">
        <f t="shared" si="33"/>
        <v>75391</v>
      </c>
      <c r="K151" s="156">
        <f t="shared" si="34"/>
        <v>67085</v>
      </c>
      <c r="P151" s="104"/>
      <c r="Q151" s="169"/>
      <c r="CI151" s="174">
        <v>63890.451</v>
      </c>
    </row>
    <row r="152" spans="2:87" ht="16.5">
      <c r="B152" s="39">
        <v>146</v>
      </c>
      <c r="C152" s="69" t="s">
        <v>607</v>
      </c>
      <c r="D152" s="57" t="s">
        <v>789</v>
      </c>
      <c r="E152" s="70" t="s">
        <v>599</v>
      </c>
      <c r="F152" s="155">
        <f t="shared" si="30"/>
        <v>89324</v>
      </c>
      <c r="G152" s="156">
        <f t="shared" si="31"/>
        <v>81738</v>
      </c>
      <c r="H152" s="156">
        <f t="shared" si="32"/>
        <v>85077</v>
      </c>
      <c r="I152" s="156">
        <v>85077</v>
      </c>
      <c r="J152" s="156">
        <f t="shared" si="33"/>
        <v>103967</v>
      </c>
      <c r="K152" s="156">
        <f t="shared" si="34"/>
        <v>92513</v>
      </c>
      <c r="P152" s="104"/>
      <c r="Q152" s="169"/>
      <c r="CI152" s="174">
        <v>88107.945</v>
      </c>
    </row>
    <row r="153" spans="2:87" ht="16.5">
      <c r="B153" s="39">
        <v>147</v>
      </c>
      <c r="C153" s="69" t="s">
        <v>608</v>
      </c>
      <c r="D153" s="62" t="s">
        <v>790</v>
      </c>
      <c r="E153" s="58" t="s">
        <v>633</v>
      </c>
      <c r="F153" s="155">
        <f t="shared" si="30"/>
        <v>25844</v>
      </c>
      <c r="G153" s="156">
        <f t="shared" si="31"/>
        <v>23649</v>
      </c>
      <c r="H153" s="156">
        <f t="shared" si="32"/>
        <v>24616</v>
      </c>
      <c r="I153" s="156">
        <v>24616</v>
      </c>
      <c r="J153" s="156">
        <f t="shared" si="33"/>
        <v>30081</v>
      </c>
      <c r="K153" s="156">
        <f t="shared" si="34"/>
        <v>26767</v>
      </c>
      <c r="P153" s="104"/>
      <c r="Q153" s="169"/>
      <c r="CI153" s="174">
        <v>25492.5312</v>
      </c>
    </row>
    <row r="154" spans="2:87" ht="16.5">
      <c r="B154" s="39">
        <v>148</v>
      </c>
      <c r="C154" s="69" t="s">
        <v>609</v>
      </c>
      <c r="D154" s="62" t="s">
        <v>791</v>
      </c>
      <c r="E154" s="58" t="s">
        <v>633</v>
      </c>
      <c r="F154" s="155">
        <f t="shared" si="30"/>
        <v>58317</v>
      </c>
      <c r="G154" s="156">
        <f t="shared" si="31"/>
        <v>53365</v>
      </c>
      <c r="H154" s="156">
        <f t="shared" si="32"/>
        <v>55545</v>
      </c>
      <c r="I154" s="156">
        <v>55545</v>
      </c>
      <c r="J154" s="156">
        <f t="shared" si="33"/>
        <v>67878</v>
      </c>
      <c r="K154" s="156">
        <f t="shared" si="34"/>
        <v>60400</v>
      </c>
      <c r="P154" s="104"/>
      <c r="Q154" s="169"/>
      <c r="CI154" s="174">
        <v>57523.4778</v>
      </c>
    </row>
    <row r="155" spans="2:87" ht="16.5">
      <c r="B155" s="39">
        <v>149</v>
      </c>
      <c r="C155" s="69" t="s">
        <v>301</v>
      </c>
      <c r="D155" s="62" t="s">
        <v>792</v>
      </c>
      <c r="E155" s="58" t="s">
        <v>633</v>
      </c>
      <c r="F155" s="155">
        <f t="shared" si="30"/>
        <v>68618</v>
      </c>
      <c r="G155" s="156">
        <f t="shared" si="31"/>
        <v>62790</v>
      </c>
      <c r="H155" s="156">
        <f t="shared" si="32"/>
        <v>65355</v>
      </c>
      <c r="I155" s="156">
        <v>65355</v>
      </c>
      <c r="J155" s="156">
        <f t="shared" si="33"/>
        <v>79867</v>
      </c>
      <c r="K155" s="156">
        <f t="shared" si="34"/>
        <v>71068</v>
      </c>
      <c r="P155" s="104"/>
      <c r="Q155" s="169"/>
      <c r="CI155" s="174">
        <v>67683.738</v>
      </c>
    </row>
    <row r="156" spans="2:87" ht="16.5">
      <c r="B156" s="39">
        <v>150</v>
      </c>
      <c r="C156" s="69" t="s">
        <v>302</v>
      </c>
      <c r="D156" s="62" t="s">
        <v>793</v>
      </c>
      <c r="E156" s="58" t="s">
        <v>633</v>
      </c>
      <c r="F156" s="155">
        <f t="shared" si="30"/>
        <v>105328</v>
      </c>
      <c r="G156" s="156">
        <f t="shared" si="31"/>
        <v>96382</v>
      </c>
      <c r="H156" s="156">
        <f t="shared" si="32"/>
        <v>100320</v>
      </c>
      <c r="I156" s="156">
        <v>100320</v>
      </c>
      <c r="J156" s="156">
        <f t="shared" si="33"/>
        <v>122595</v>
      </c>
      <c r="K156" s="156">
        <f t="shared" si="34"/>
        <v>109089</v>
      </c>
      <c r="P156" s="104"/>
      <c r="Q156" s="169"/>
      <c r="CI156" s="174">
        <v>103893.9732</v>
      </c>
    </row>
    <row r="157" spans="2:87" ht="16.5">
      <c r="B157" s="39">
        <v>151</v>
      </c>
      <c r="C157" s="69" t="s">
        <v>794</v>
      </c>
      <c r="D157" s="62" t="s">
        <v>795</v>
      </c>
      <c r="E157" s="58" t="s">
        <v>633</v>
      </c>
      <c r="F157" s="155">
        <f t="shared" si="30"/>
        <v>161428</v>
      </c>
      <c r="G157" s="156">
        <f t="shared" si="31"/>
        <v>147718</v>
      </c>
      <c r="H157" s="156">
        <f t="shared" si="32"/>
        <v>153753</v>
      </c>
      <c r="I157" s="156">
        <v>153753</v>
      </c>
      <c r="J157" s="156">
        <f t="shared" si="33"/>
        <v>187892</v>
      </c>
      <c r="K157" s="156">
        <f t="shared" si="34"/>
        <v>167192</v>
      </c>
      <c r="P157" s="104"/>
      <c r="Q157" s="169"/>
      <c r="CI157" s="174">
        <v>159230.793</v>
      </c>
    </row>
    <row r="158" spans="2:87" ht="16.5">
      <c r="B158" s="39">
        <v>152</v>
      </c>
      <c r="C158" s="69" t="s">
        <v>796</v>
      </c>
      <c r="D158" s="62" t="s">
        <v>797</v>
      </c>
      <c r="E158" s="58" t="s">
        <v>633</v>
      </c>
      <c r="F158" s="155">
        <f t="shared" si="30"/>
        <v>190938</v>
      </c>
      <c r="G158" s="156">
        <f t="shared" si="31"/>
        <v>174722</v>
      </c>
      <c r="H158" s="156">
        <f t="shared" si="32"/>
        <v>181860</v>
      </c>
      <c r="I158" s="156">
        <v>181860</v>
      </c>
      <c r="J158" s="156">
        <f t="shared" si="33"/>
        <v>222240</v>
      </c>
      <c r="K158" s="156">
        <f t="shared" si="34"/>
        <v>197756</v>
      </c>
      <c r="P158" s="104"/>
      <c r="Q158" s="169"/>
      <c r="CI158" s="174">
        <v>188339.0094</v>
      </c>
    </row>
    <row r="159" spans="2:87" ht="16.5">
      <c r="B159" s="39">
        <v>153</v>
      </c>
      <c r="C159" s="69" t="s">
        <v>798</v>
      </c>
      <c r="D159" s="62" t="s">
        <v>799</v>
      </c>
      <c r="E159" s="58" t="s">
        <v>633</v>
      </c>
      <c r="F159" s="155">
        <f t="shared" si="30"/>
        <v>299178</v>
      </c>
      <c r="G159" s="156">
        <f t="shared" si="31"/>
        <v>273769</v>
      </c>
      <c r="H159" s="156">
        <f t="shared" si="32"/>
        <v>284954</v>
      </c>
      <c r="I159" s="156">
        <v>284954</v>
      </c>
      <c r="J159" s="156">
        <f t="shared" si="33"/>
        <v>348224</v>
      </c>
      <c r="K159" s="156">
        <f t="shared" si="34"/>
        <v>309861</v>
      </c>
      <c r="P159" s="104"/>
      <c r="Q159" s="169"/>
      <c r="CI159" s="174">
        <v>295105.4094</v>
      </c>
    </row>
    <row r="160" spans="2:87" ht="16.5">
      <c r="B160" s="39">
        <v>154</v>
      </c>
      <c r="C160" s="72" t="s">
        <v>800</v>
      </c>
      <c r="D160" s="60" t="s">
        <v>801</v>
      </c>
      <c r="E160" s="73"/>
      <c r="F160" s="155"/>
      <c r="G160" s="156"/>
      <c r="H160" s="156"/>
      <c r="I160" s="156"/>
      <c r="J160" s="156"/>
      <c r="K160" s="156"/>
      <c r="P160" s="104"/>
      <c r="Q160" s="169"/>
      <c r="CI160" s="174">
        <v>0</v>
      </c>
    </row>
    <row r="161" spans="2:87" ht="16.5">
      <c r="B161" s="39">
        <v>155</v>
      </c>
      <c r="C161" s="69" t="s">
        <v>802</v>
      </c>
      <c r="D161" s="57" t="s">
        <v>803</v>
      </c>
      <c r="E161" s="70" t="s">
        <v>158</v>
      </c>
      <c r="F161" s="155">
        <f>+ROUND($F$7*CI161,0)</f>
        <v>126336</v>
      </c>
      <c r="G161" s="156">
        <f>+ROUND(CI161*$G$7,0)</f>
        <v>115606</v>
      </c>
      <c r="H161" s="156">
        <f>+ROUND($H$7*CI161,0)</f>
        <v>120329</v>
      </c>
      <c r="I161" s="156">
        <v>120329</v>
      </c>
      <c r="J161" s="156">
        <f>+ROUND(CI161*$J$7,0)</f>
        <v>147047</v>
      </c>
      <c r="K161" s="156">
        <f>+ROUND(CI161*$K$7,0)</f>
        <v>130847</v>
      </c>
      <c r="P161" s="104"/>
      <c r="Q161" s="169"/>
      <c r="CI161" s="174">
        <v>124615.8942</v>
      </c>
    </row>
    <row r="162" spans="2:87" ht="22.5">
      <c r="B162" s="39">
        <v>156</v>
      </c>
      <c r="C162" s="69" t="s">
        <v>804</v>
      </c>
      <c r="D162" s="71" t="s">
        <v>805</v>
      </c>
      <c r="E162" s="58" t="s">
        <v>633</v>
      </c>
      <c r="F162" s="155">
        <f>+ROUND($F$7*CI162,0)</f>
        <v>73902</v>
      </c>
      <c r="G162" s="156">
        <f>+ROUND(CI162*$G$7,0)</f>
        <v>67625</v>
      </c>
      <c r="H162" s="156">
        <f>+ROUND($H$7*CI162,0)</f>
        <v>70388</v>
      </c>
      <c r="I162" s="156">
        <v>70388</v>
      </c>
      <c r="J162" s="156">
        <f>+ROUND(CI162*$J$7,0)</f>
        <v>86017</v>
      </c>
      <c r="K162" s="156">
        <f>+ROUND(CI162*$K$7,0)</f>
        <v>76541</v>
      </c>
      <c r="P162" s="104"/>
      <c r="Q162" s="169"/>
      <c r="CI162" s="174">
        <v>72895.7862</v>
      </c>
    </row>
    <row r="163" spans="2:87" ht="16.5">
      <c r="B163" s="39">
        <v>157</v>
      </c>
      <c r="C163" s="69" t="s">
        <v>806</v>
      </c>
      <c r="D163" s="71" t="s">
        <v>807</v>
      </c>
      <c r="E163" s="70" t="s">
        <v>153</v>
      </c>
      <c r="F163" s="155">
        <f>+ROUND($F$7*CI163,0)</f>
        <v>3745</v>
      </c>
      <c r="G163" s="156">
        <f>+ROUND(CI163*$G$7,0)</f>
        <v>3427</v>
      </c>
      <c r="H163" s="156">
        <f>+ROUND($H$7*CI163,0)</f>
        <v>3567</v>
      </c>
      <c r="I163" s="156">
        <v>3567</v>
      </c>
      <c r="J163" s="156">
        <f>+ROUND(CI163*$J$7,0)</f>
        <v>4359</v>
      </c>
      <c r="K163" s="156">
        <f>+ROUND(CI163*$K$7,0)</f>
        <v>3878</v>
      </c>
      <c r="P163" s="104"/>
      <c r="Q163" s="169"/>
      <c r="CI163" s="174">
        <v>3693.7068</v>
      </c>
    </row>
    <row r="164" spans="2:87" ht="16.5">
      <c r="B164" s="39">
        <v>158</v>
      </c>
      <c r="C164" s="69" t="s">
        <v>808</v>
      </c>
      <c r="D164" s="71" t="s">
        <v>809</v>
      </c>
      <c r="E164" s="70" t="s">
        <v>153</v>
      </c>
      <c r="F164" s="155">
        <f>+ROUND($F$7*CI164,0)</f>
        <v>9684</v>
      </c>
      <c r="G164" s="156">
        <f>+ROUND(CI164*$G$7,0)</f>
        <v>8862</v>
      </c>
      <c r="H164" s="156">
        <f>+ROUND($H$7*CI164,0)</f>
        <v>9224</v>
      </c>
      <c r="I164" s="156">
        <v>9224</v>
      </c>
      <c r="J164" s="156">
        <f>+ROUND(CI164*$J$7,0)</f>
        <v>11272</v>
      </c>
      <c r="K164" s="156">
        <f>+ROUND(CI164*$K$7,0)</f>
        <v>10030</v>
      </c>
      <c r="P164" s="104"/>
      <c r="Q164" s="169"/>
      <c r="CI164" s="174">
        <v>9552.513</v>
      </c>
    </row>
    <row r="165" spans="2:87" ht="16.5">
      <c r="B165" s="39">
        <v>159</v>
      </c>
      <c r="C165" s="72" t="s">
        <v>810</v>
      </c>
      <c r="D165" s="60" t="s">
        <v>303</v>
      </c>
      <c r="E165" s="73"/>
      <c r="F165" s="155"/>
      <c r="G165" s="156"/>
      <c r="H165" s="156"/>
      <c r="I165" s="156"/>
      <c r="J165" s="156"/>
      <c r="K165" s="156"/>
      <c r="P165" s="104"/>
      <c r="Q165" s="169"/>
      <c r="CI165" s="174">
        <v>0</v>
      </c>
    </row>
    <row r="166" spans="2:87" ht="22.5">
      <c r="B166" s="39">
        <v>160</v>
      </c>
      <c r="C166" s="69" t="s">
        <v>304</v>
      </c>
      <c r="D166" s="57" t="s">
        <v>811</v>
      </c>
      <c r="E166" s="70" t="s">
        <v>599</v>
      </c>
      <c r="F166" s="155">
        <f aca="true" t="shared" si="35" ref="F166:F179">+ROUND($F$7*CI166,0)</f>
        <v>321074</v>
      </c>
      <c r="G166" s="156">
        <f aca="true" t="shared" si="36" ref="G166:G179">+ROUND(CI166*$G$7,0)</f>
        <v>293805</v>
      </c>
      <c r="H166" s="156">
        <f aca="true" t="shared" si="37" ref="H166:H179">+ROUND($H$7*CI166,0)</f>
        <v>305808</v>
      </c>
      <c r="I166" s="156">
        <v>305808</v>
      </c>
      <c r="J166" s="156">
        <f aca="true" t="shared" si="38" ref="J166:J179">+ROUND(CI166*$J$7,0)</f>
        <v>373710</v>
      </c>
      <c r="K166" s="156">
        <f aca="true" t="shared" si="39" ref="K166:K179">+ROUND(CI166*$K$7,0)</f>
        <v>332538</v>
      </c>
      <c r="P166" s="104"/>
      <c r="Q166" s="169"/>
      <c r="CI166" s="174">
        <v>316703.0202</v>
      </c>
    </row>
    <row r="167" spans="2:87" ht="22.5">
      <c r="B167" s="39">
        <v>161</v>
      </c>
      <c r="C167" s="69" t="s">
        <v>305</v>
      </c>
      <c r="D167" s="57" t="s">
        <v>812</v>
      </c>
      <c r="E167" s="70" t="s">
        <v>599</v>
      </c>
      <c r="F167" s="155">
        <f t="shared" si="35"/>
        <v>440535</v>
      </c>
      <c r="G167" s="156">
        <f t="shared" si="36"/>
        <v>403121</v>
      </c>
      <c r="H167" s="156">
        <f t="shared" si="37"/>
        <v>419590</v>
      </c>
      <c r="I167" s="156">
        <v>419590</v>
      </c>
      <c r="J167" s="156">
        <f t="shared" si="38"/>
        <v>512755</v>
      </c>
      <c r="K167" s="156">
        <f t="shared" si="39"/>
        <v>456265</v>
      </c>
      <c r="P167" s="104"/>
      <c r="Q167" s="169"/>
      <c r="CI167" s="174">
        <v>434538.2214</v>
      </c>
    </row>
    <row r="168" spans="2:87" ht="22.5">
      <c r="B168" s="39">
        <v>162</v>
      </c>
      <c r="C168" s="69" t="s">
        <v>306</v>
      </c>
      <c r="D168" s="57" t="s">
        <v>813</v>
      </c>
      <c r="E168" s="70" t="s">
        <v>599</v>
      </c>
      <c r="F168" s="155">
        <f t="shared" si="35"/>
        <v>573800</v>
      </c>
      <c r="G168" s="156">
        <f t="shared" si="36"/>
        <v>525068</v>
      </c>
      <c r="H168" s="156">
        <f t="shared" si="37"/>
        <v>546519</v>
      </c>
      <c r="I168" s="156">
        <v>546519</v>
      </c>
      <c r="J168" s="156">
        <f t="shared" si="38"/>
        <v>667867</v>
      </c>
      <c r="K168" s="156">
        <f t="shared" si="39"/>
        <v>594289</v>
      </c>
      <c r="P168" s="104"/>
      <c r="Q168" s="169"/>
      <c r="CI168" s="174">
        <v>565989.2184</v>
      </c>
    </row>
    <row r="169" spans="2:87" ht="22.5">
      <c r="B169" s="39">
        <v>163</v>
      </c>
      <c r="C169" s="69" t="s">
        <v>307</v>
      </c>
      <c r="D169" s="57" t="s">
        <v>814</v>
      </c>
      <c r="E169" s="70" t="s">
        <v>599</v>
      </c>
      <c r="F169" s="155">
        <f t="shared" si="35"/>
        <v>813048</v>
      </c>
      <c r="G169" s="156">
        <f t="shared" si="36"/>
        <v>743998</v>
      </c>
      <c r="H169" s="156">
        <f t="shared" si="37"/>
        <v>774393</v>
      </c>
      <c r="I169" s="156">
        <v>774393</v>
      </c>
      <c r="J169" s="156">
        <f t="shared" si="38"/>
        <v>946338</v>
      </c>
      <c r="K169" s="156">
        <f t="shared" si="39"/>
        <v>842080</v>
      </c>
      <c r="P169" s="104"/>
      <c r="Q169" s="169"/>
      <c r="CI169" s="174">
        <v>801980.9466</v>
      </c>
    </row>
    <row r="170" spans="2:87" ht="16.5">
      <c r="B170" s="39">
        <v>164</v>
      </c>
      <c r="C170" s="69" t="s">
        <v>308</v>
      </c>
      <c r="D170" s="57" t="s">
        <v>5</v>
      </c>
      <c r="E170" s="70" t="s">
        <v>599</v>
      </c>
      <c r="F170" s="155">
        <f t="shared" si="35"/>
        <v>55068</v>
      </c>
      <c r="G170" s="156">
        <f t="shared" si="36"/>
        <v>50391</v>
      </c>
      <c r="H170" s="156">
        <f t="shared" si="37"/>
        <v>52450</v>
      </c>
      <c r="I170" s="156">
        <v>52450</v>
      </c>
      <c r="J170" s="156">
        <f t="shared" si="38"/>
        <v>64096</v>
      </c>
      <c r="K170" s="156">
        <f t="shared" si="39"/>
        <v>57034</v>
      </c>
      <c r="P170" s="104"/>
      <c r="Q170" s="169"/>
      <c r="CI170" s="174">
        <v>54318.4326</v>
      </c>
    </row>
    <row r="171" spans="2:87" ht="16.5">
      <c r="B171" s="39">
        <v>165</v>
      </c>
      <c r="C171" s="69" t="s">
        <v>309</v>
      </c>
      <c r="D171" s="57" t="s">
        <v>815</v>
      </c>
      <c r="E171" s="70" t="s">
        <v>599</v>
      </c>
      <c r="F171" s="155">
        <f t="shared" si="35"/>
        <v>615503</v>
      </c>
      <c r="G171" s="156">
        <f t="shared" si="36"/>
        <v>563230</v>
      </c>
      <c r="H171" s="156">
        <f t="shared" si="37"/>
        <v>586240</v>
      </c>
      <c r="I171" s="156">
        <v>586240</v>
      </c>
      <c r="J171" s="156">
        <f t="shared" si="38"/>
        <v>716408</v>
      </c>
      <c r="K171" s="156">
        <f t="shared" si="39"/>
        <v>637481</v>
      </c>
      <c r="P171" s="104"/>
      <c r="Q171" s="169"/>
      <c r="CI171" s="174">
        <v>607125.0804</v>
      </c>
    </row>
    <row r="172" spans="2:87" ht="16.5">
      <c r="B172" s="39">
        <v>166</v>
      </c>
      <c r="C172" s="69" t="s">
        <v>310</v>
      </c>
      <c r="D172" s="57" t="s">
        <v>816</v>
      </c>
      <c r="E172" s="70" t="s">
        <v>599</v>
      </c>
      <c r="F172" s="155">
        <f t="shared" si="35"/>
        <v>579239</v>
      </c>
      <c r="G172" s="156">
        <f t="shared" si="36"/>
        <v>530045</v>
      </c>
      <c r="H172" s="156">
        <f t="shared" si="37"/>
        <v>551700</v>
      </c>
      <c r="I172" s="156">
        <v>551700</v>
      </c>
      <c r="J172" s="156">
        <f t="shared" si="38"/>
        <v>674198</v>
      </c>
      <c r="K172" s="156">
        <f t="shared" si="39"/>
        <v>599922</v>
      </c>
      <c r="P172" s="104"/>
      <c r="Q172" s="169"/>
      <c r="CI172" s="174">
        <v>571354.23</v>
      </c>
    </row>
    <row r="173" spans="2:87" ht="22.5">
      <c r="B173" s="39">
        <v>167</v>
      </c>
      <c r="C173" s="69" t="s">
        <v>817</v>
      </c>
      <c r="D173" s="57" t="s">
        <v>818</v>
      </c>
      <c r="E173" s="58" t="s">
        <v>633</v>
      </c>
      <c r="F173" s="155">
        <f t="shared" si="35"/>
        <v>564438</v>
      </c>
      <c r="G173" s="156">
        <f t="shared" si="36"/>
        <v>516502</v>
      </c>
      <c r="H173" s="156">
        <f t="shared" si="37"/>
        <v>537603</v>
      </c>
      <c r="I173" s="156">
        <v>537603</v>
      </c>
      <c r="J173" s="156">
        <f t="shared" si="38"/>
        <v>656971</v>
      </c>
      <c r="K173" s="156">
        <f t="shared" si="39"/>
        <v>584593</v>
      </c>
      <c r="P173" s="104"/>
      <c r="Q173" s="169"/>
      <c r="CI173" s="174">
        <v>556754.9514</v>
      </c>
    </row>
    <row r="174" spans="2:87" ht="22.5">
      <c r="B174" s="39">
        <v>168</v>
      </c>
      <c r="C174" s="69" t="s">
        <v>819</v>
      </c>
      <c r="D174" s="57" t="s">
        <v>820</v>
      </c>
      <c r="E174" s="58" t="s">
        <v>633</v>
      </c>
      <c r="F174" s="155">
        <f t="shared" si="35"/>
        <v>765402</v>
      </c>
      <c r="G174" s="156">
        <f t="shared" si="36"/>
        <v>700398</v>
      </c>
      <c r="H174" s="156">
        <f t="shared" si="37"/>
        <v>729012</v>
      </c>
      <c r="I174" s="156">
        <v>729012</v>
      </c>
      <c r="J174" s="156">
        <f t="shared" si="38"/>
        <v>890880</v>
      </c>
      <c r="K174" s="156">
        <f t="shared" si="39"/>
        <v>792732</v>
      </c>
      <c r="P174" s="104"/>
      <c r="Q174" s="169"/>
      <c r="CI174" s="174">
        <v>754983.1986</v>
      </c>
    </row>
    <row r="175" spans="2:87" ht="22.5">
      <c r="B175" s="39">
        <v>169</v>
      </c>
      <c r="C175" s="69" t="s">
        <v>821</v>
      </c>
      <c r="D175" s="57" t="s">
        <v>822</v>
      </c>
      <c r="E175" s="70" t="s">
        <v>599</v>
      </c>
      <c r="F175" s="155">
        <f t="shared" si="35"/>
        <v>771367</v>
      </c>
      <c r="G175" s="156">
        <f t="shared" si="36"/>
        <v>705856</v>
      </c>
      <c r="H175" s="156">
        <f t="shared" si="37"/>
        <v>734693</v>
      </c>
      <c r="I175" s="156">
        <v>734693</v>
      </c>
      <c r="J175" s="156">
        <f t="shared" si="38"/>
        <v>897823</v>
      </c>
      <c r="K175" s="156">
        <f t="shared" si="39"/>
        <v>798910</v>
      </c>
      <c r="P175" s="104"/>
      <c r="Q175" s="169"/>
      <c r="CI175" s="174">
        <v>760866.6432</v>
      </c>
    </row>
    <row r="176" spans="2:87" ht="22.5">
      <c r="B176" s="39">
        <v>170</v>
      </c>
      <c r="C176" s="69" t="s">
        <v>823</v>
      </c>
      <c r="D176" s="57" t="s">
        <v>824</v>
      </c>
      <c r="E176" s="70" t="s">
        <v>599</v>
      </c>
      <c r="F176" s="155">
        <f t="shared" si="35"/>
        <v>2110513</v>
      </c>
      <c r="G176" s="156">
        <f t="shared" si="36"/>
        <v>1931272</v>
      </c>
      <c r="H176" s="156">
        <f t="shared" si="37"/>
        <v>2010171</v>
      </c>
      <c r="I176" s="156">
        <v>2010171</v>
      </c>
      <c r="J176" s="156">
        <f t="shared" si="38"/>
        <v>2456506</v>
      </c>
      <c r="K176" s="156">
        <f t="shared" si="39"/>
        <v>2185874</v>
      </c>
      <c r="P176" s="104"/>
      <c r="Q176" s="169"/>
      <c r="CI176" s="174">
        <v>2081784.6504</v>
      </c>
    </row>
    <row r="177" spans="2:87" ht="16.5">
      <c r="B177" s="39">
        <v>171</v>
      </c>
      <c r="C177" s="69" t="s">
        <v>825</v>
      </c>
      <c r="D177" s="57" t="s">
        <v>826</v>
      </c>
      <c r="E177" s="70" t="s">
        <v>599</v>
      </c>
      <c r="F177" s="155">
        <f t="shared" si="35"/>
        <v>791784</v>
      </c>
      <c r="G177" s="156">
        <f t="shared" si="36"/>
        <v>724540</v>
      </c>
      <c r="H177" s="156">
        <f t="shared" si="37"/>
        <v>754140</v>
      </c>
      <c r="I177" s="156">
        <v>754140</v>
      </c>
      <c r="J177" s="156">
        <f t="shared" si="38"/>
        <v>921588</v>
      </c>
      <c r="K177" s="156">
        <f t="shared" si="39"/>
        <v>820057</v>
      </c>
      <c r="P177" s="104"/>
      <c r="Q177" s="169"/>
      <c r="CI177" s="174">
        <v>781006.482</v>
      </c>
    </row>
    <row r="178" spans="2:87" ht="16.5">
      <c r="B178" s="39">
        <v>172</v>
      </c>
      <c r="C178" s="69" t="s">
        <v>827</v>
      </c>
      <c r="D178" s="57" t="s">
        <v>828</v>
      </c>
      <c r="E178" s="70" t="s">
        <v>599</v>
      </c>
      <c r="F178" s="155">
        <f t="shared" si="35"/>
        <v>1094571</v>
      </c>
      <c r="G178" s="156">
        <f t="shared" si="36"/>
        <v>1001611</v>
      </c>
      <c r="H178" s="156">
        <f t="shared" si="37"/>
        <v>1042530</v>
      </c>
      <c r="I178" s="156">
        <v>1042530</v>
      </c>
      <c r="J178" s="156">
        <f t="shared" si="38"/>
        <v>1274012</v>
      </c>
      <c r="K178" s="156">
        <f t="shared" si="39"/>
        <v>1133655</v>
      </c>
      <c r="P178" s="104"/>
      <c r="Q178" s="169"/>
      <c r="CI178" s="174">
        <v>1079671.1136</v>
      </c>
    </row>
    <row r="179" spans="2:87" ht="16.5">
      <c r="B179" s="39">
        <v>173</v>
      </c>
      <c r="C179" s="69" t="s">
        <v>829</v>
      </c>
      <c r="D179" s="57" t="s">
        <v>830</v>
      </c>
      <c r="E179" s="70" t="s">
        <v>599</v>
      </c>
      <c r="F179" s="155">
        <f t="shared" si="35"/>
        <v>1463422</v>
      </c>
      <c r="G179" s="156">
        <f t="shared" si="36"/>
        <v>1339136</v>
      </c>
      <c r="H179" s="156">
        <f t="shared" si="37"/>
        <v>1393845</v>
      </c>
      <c r="I179" s="156">
        <v>1393845</v>
      </c>
      <c r="J179" s="156">
        <f t="shared" si="38"/>
        <v>1703331</v>
      </c>
      <c r="K179" s="156">
        <f t="shared" si="39"/>
        <v>1515676</v>
      </c>
      <c r="P179" s="104"/>
      <c r="Q179" s="169"/>
      <c r="CI179" s="174">
        <v>1443501.2334</v>
      </c>
    </row>
    <row r="180" spans="2:87" ht="16.5">
      <c r="B180" s="39">
        <v>174</v>
      </c>
      <c r="C180" s="72" t="s">
        <v>831</v>
      </c>
      <c r="D180" s="60" t="s">
        <v>832</v>
      </c>
      <c r="E180" s="73"/>
      <c r="F180" s="155"/>
      <c r="G180" s="156"/>
      <c r="H180" s="156"/>
      <c r="I180" s="156"/>
      <c r="J180" s="156"/>
      <c r="K180" s="156"/>
      <c r="P180" s="104"/>
      <c r="Q180" s="169"/>
      <c r="CI180" s="174">
        <v>0</v>
      </c>
    </row>
    <row r="181" spans="2:87" ht="16.5">
      <c r="B181" s="39">
        <v>175</v>
      </c>
      <c r="C181" s="69" t="s">
        <v>833</v>
      </c>
      <c r="D181" s="57" t="s">
        <v>834</v>
      </c>
      <c r="E181" s="70" t="s">
        <v>599</v>
      </c>
      <c r="F181" s="155">
        <f aca="true" t="shared" si="40" ref="F181:F186">+ROUND($F$7*CI181,0)</f>
        <v>239619</v>
      </c>
      <c r="G181" s="156">
        <f aca="true" t="shared" si="41" ref="G181:G186">+ROUND(CI181*$G$7,0)</f>
        <v>219269</v>
      </c>
      <c r="H181" s="156">
        <f aca="true" t="shared" si="42" ref="H181:H186">+ROUND($H$7*CI181,0)</f>
        <v>228227</v>
      </c>
      <c r="I181" s="156">
        <v>228227</v>
      </c>
      <c r="J181" s="156">
        <f aca="true" t="shared" si="43" ref="J181:J186">+ROUND(CI181*$J$7,0)</f>
        <v>278901</v>
      </c>
      <c r="K181" s="156">
        <f aca="true" t="shared" si="44" ref="K181:K186">+ROUND(CI181*$K$7,0)</f>
        <v>248175</v>
      </c>
      <c r="P181" s="104"/>
      <c r="Q181" s="169"/>
      <c r="CI181" s="174">
        <v>236357.1978</v>
      </c>
    </row>
    <row r="182" spans="2:87" ht="16.5">
      <c r="B182" s="39">
        <v>176</v>
      </c>
      <c r="C182" s="69" t="s">
        <v>835</v>
      </c>
      <c r="D182" s="57" t="s">
        <v>836</v>
      </c>
      <c r="E182" s="70" t="s">
        <v>599</v>
      </c>
      <c r="F182" s="155">
        <f t="shared" si="40"/>
        <v>36283</v>
      </c>
      <c r="G182" s="156">
        <f t="shared" si="41"/>
        <v>33202</v>
      </c>
      <c r="H182" s="156">
        <f t="shared" si="42"/>
        <v>34558</v>
      </c>
      <c r="I182" s="156">
        <v>34558</v>
      </c>
      <c r="J182" s="156">
        <f t="shared" si="43"/>
        <v>42231</v>
      </c>
      <c r="K182" s="156">
        <f t="shared" si="44"/>
        <v>37579</v>
      </c>
      <c r="P182" s="104"/>
      <c r="Q182" s="169"/>
      <c r="CI182" s="174">
        <v>35789.3292</v>
      </c>
    </row>
    <row r="183" spans="2:87" ht="22.5">
      <c r="B183" s="39">
        <v>177</v>
      </c>
      <c r="C183" s="69" t="s">
        <v>837</v>
      </c>
      <c r="D183" s="108" t="s">
        <v>2393</v>
      </c>
      <c r="E183" s="58" t="s">
        <v>633</v>
      </c>
      <c r="F183" s="155">
        <f t="shared" si="40"/>
        <v>23357</v>
      </c>
      <c r="G183" s="156">
        <f t="shared" si="41"/>
        <v>21373</v>
      </c>
      <c r="H183" s="156">
        <f t="shared" si="42"/>
        <v>22246</v>
      </c>
      <c r="I183" s="156">
        <v>22246</v>
      </c>
      <c r="J183" s="156">
        <f t="shared" si="43"/>
        <v>27186</v>
      </c>
      <c r="K183" s="156">
        <f t="shared" si="44"/>
        <v>24191</v>
      </c>
      <c r="O183" s="105"/>
      <c r="P183" s="104"/>
      <c r="Q183" s="169"/>
      <c r="CI183" s="174">
        <v>23038.9572</v>
      </c>
    </row>
    <row r="184" spans="2:87" ht="22.5">
      <c r="B184" s="39">
        <v>178</v>
      </c>
      <c r="C184" s="69" t="s">
        <v>838</v>
      </c>
      <c r="D184" s="108" t="s">
        <v>2394</v>
      </c>
      <c r="E184" s="58" t="s">
        <v>633</v>
      </c>
      <c r="F184" s="155">
        <f t="shared" si="40"/>
        <v>36250</v>
      </c>
      <c r="G184" s="156">
        <f t="shared" si="41"/>
        <v>33171</v>
      </c>
      <c r="H184" s="156">
        <f t="shared" si="42"/>
        <v>34526</v>
      </c>
      <c r="I184" s="156">
        <v>34526</v>
      </c>
      <c r="J184" s="156">
        <f t="shared" si="43"/>
        <v>42193</v>
      </c>
      <c r="K184" s="156">
        <f t="shared" si="44"/>
        <v>37544</v>
      </c>
      <c r="O184" s="105"/>
      <c r="P184" s="104"/>
      <c r="Q184" s="169"/>
      <c r="CI184" s="174">
        <v>35756.478</v>
      </c>
    </row>
    <row r="185" spans="2:87" ht="22.5">
      <c r="B185" s="39">
        <v>179</v>
      </c>
      <c r="C185" s="69" t="s">
        <v>839</v>
      </c>
      <c r="D185" s="108" t="s">
        <v>2395</v>
      </c>
      <c r="E185" s="58" t="s">
        <v>633</v>
      </c>
      <c r="F185" s="155">
        <f t="shared" si="40"/>
        <v>71338</v>
      </c>
      <c r="G185" s="156">
        <f t="shared" si="41"/>
        <v>65280</v>
      </c>
      <c r="H185" s="156">
        <f t="shared" si="42"/>
        <v>67947</v>
      </c>
      <c r="I185" s="156">
        <v>67947</v>
      </c>
      <c r="J185" s="156">
        <f t="shared" si="43"/>
        <v>83033</v>
      </c>
      <c r="K185" s="156">
        <f t="shared" si="44"/>
        <v>73886</v>
      </c>
      <c r="O185" s="105"/>
      <c r="P185" s="104"/>
      <c r="Q185" s="169"/>
      <c r="CI185" s="174">
        <v>70367.2704</v>
      </c>
    </row>
    <row r="186" spans="2:87" ht="16.5">
      <c r="B186" s="39">
        <v>180</v>
      </c>
      <c r="C186" s="69" t="s">
        <v>840</v>
      </c>
      <c r="D186" s="106" t="s">
        <v>841</v>
      </c>
      <c r="E186" s="58" t="s">
        <v>633</v>
      </c>
      <c r="F186" s="155">
        <f t="shared" si="40"/>
        <v>49335</v>
      </c>
      <c r="G186" s="156">
        <f t="shared" si="41"/>
        <v>45146</v>
      </c>
      <c r="H186" s="156">
        <f t="shared" si="42"/>
        <v>46990</v>
      </c>
      <c r="I186" s="156">
        <v>46990</v>
      </c>
      <c r="J186" s="156">
        <f t="shared" si="43"/>
        <v>57423</v>
      </c>
      <c r="K186" s="156">
        <f t="shared" si="44"/>
        <v>51097</v>
      </c>
      <c r="P186" s="104"/>
      <c r="Q186" s="169"/>
      <c r="CI186" s="174">
        <v>48663.9198</v>
      </c>
    </row>
    <row r="187" spans="2:87" ht="16.5">
      <c r="B187" s="39">
        <v>181</v>
      </c>
      <c r="C187" s="65"/>
      <c r="D187" s="131"/>
      <c r="E187" s="68"/>
      <c r="F187" s="155"/>
      <c r="G187" s="156"/>
      <c r="H187" s="156"/>
      <c r="I187" s="156"/>
      <c r="J187" s="156"/>
      <c r="K187" s="156"/>
      <c r="P187" s="104"/>
      <c r="Q187" s="169"/>
      <c r="CI187" s="174">
        <v>0</v>
      </c>
    </row>
    <row r="188" spans="2:87" ht="16.5" customHeight="1">
      <c r="B188" s="39">
        <v>182</v>
      </c>
      <c r="C188" s="52">
        <v>4</v>
      </c>
      <c r="D188" s="130" t="s">
        <v>8</v>
      </c>
      <c r="E188" s="67"/>
      <c r="F188" s="157"/>
      <c r="G188" s="157"/>
      <c r="H188" s="157"/>
      <c r="I188" s="157"/>
      <c r="J188" s="157"/>
      <c r="K188" s="157"/>
      <c r="P188" s="104"/>
      <c r="Q188" s="169"/>
      <c r="CI188" s="174">
        <v>0</v>
      </c>
    </row>
    <row r="189" spans="2:87" ht="16.5">
      <c r="B189" s="39">
        <v>183</v>
      </c>
      <c r="C189" s="54" t="s">
        <v>842</v>
      </c>
      <c r="D189" s="128" t="s">
        <v>9</v>
      </c>
      <c r="E189" s="55"/>
      <c r="F189" s="155"/>
      <c r="G189" s="156"/>
      <c r="H189" s="156"/>
      <c r="I189" s="156"/>
      <c r="J189" s="156"/>
      <c r="K189" s="156"/>
      <c r="P189" s="104"/>
      <c r="Q189" s="169"/>
      <c r="CI189" s="174">
        <v>0</v>
      </c>
    </row>
    <row r="190" spans="2:87" ht="16.5">
      <c r="B190" s="39">
        <v>184</v>
      </c>
      <c r="C190" s="69" t="s">
        <v>10</v>
      </c>
      <c r="D190" s="57" t="s">
        <v>843</v>
      </c>
      <c r="E190" s="70" t="s">
        <v>158</v>
      </c>
      <c r="F190" s="155">
        <f>+ROUND($F$7*CI190,0)</f>
        <v>793663</v>
      </c>
      <c r="G190" s="156">
        <f>+ROUND(CI190*$G$7,0)</f>
        <v>726259</v>
      </c>
      <c r="H190" s="156">
        <f>+ROUND($H$7*CI190,0)</f>
        <v>755929</v>
      </c>
      <c r="I190" s="156">
        <v>755929</v>
      </c>
      <c r="J190" s="156">
        <f>+ROUND(CI190*$J$7,0)</f>
        <v>923774</v>
      </c>
      <c r="K190" s="156">
        <f>+ROUND(CI190*$K$7,0)</f>
        <v>822002</v>
      </c>
      <c r="P190" s="104"/>
      <c r="Q190" s="169"/>
      <c r="CI190" s="174">
        <v>782859.495</v>
      </c>
    </row>
    <row r="191" spans="2:87" ht="16.5">
      <c r="B191" s="39">
        <v>185</v>
      </c>
      <c r="C191" s="69" t="s">
        <v>11</v>
      </c>
      <c r="D191" s="57" t="s">
        <v>844</v>
      </c>
      <c r="E191" s="70" t="s">
        <v>158</v>
      </c>
      <c r="F191" s="155">
        <f>+ROUND($F$7*CI191,0)</f>
        <v>799301</v>
      </c>
      <c r="G191" s="156">
        <f>+ROUND(CI191*$G$7,0)</f>
        <v>731418</v>
      </c>
      <c r="H191" s="156">
        <f>+ROUND($H$7*CI191,0)</f>
        <v>761299</v>
      </c>
      <c r="I191" s="156">
        <v>761299</v>
      </c>
      <c r="J191" s="156">
        <f>+ROUND(CI191*$J$7,0)</f>
        <v>930336</v>
      </c>
      <c r="K191" s="156">
        <f>+ROUND(CI191*$K$7,0)</f>
        <v>827842</v>
      </c>
      <c r="P191" s="104"/>
      <c r="Q191" s="169"/>
      <c r="CI191" s="174">
        <v>788420.5872</v>
      </c>
    </row>
    <row r="192" spans="2:87" ht="16.5">
      <c r="B192" s="39">
        <v>186</v>
      </c>
      <c r="C192" s="69" t="s">
        <v>845</v>
      </c>
      <c r="D192" s="57" t="s">
        <v>846</v>
      </c>
      <c r="E192" s="70" t="s">
        <v>158</v>
      </c>
      <c r="F192" s="155">
        <f>+ROUND($F$7*CI192,0)</f>
        <v>797892</v>
      </c>
      <c r="G192" s="156">
        <f>+ROUND(CI192*$G$7,0)</f>
        <v>730128</v>
      </c>
      <c r="H192" s="156">
        <f>+ROUND($H$7*CI192,0)</f>
        <v>759957</v>
      </c>
      <c r="I192" s="156">
        <v>759957</v>
      </c>
      <c r="J192" s="156">
        <f>+ROUND(CI192*$J$7,0)</f>
        <v>928696</v>
      </c>
      <c r="K192" s="156">
        <f>+ROUND(CI192*$K$7,0)</f>
        <v>826382</v>
      </c>
      <c r="P192" s="104"/>
      <c r="Q192" s="169"/>
      <c r="CI192" s="174">
        <v>787030.5708</v>
      </c>
    </row>
    <row r="193" spans="2:87" ht="16.5">
      <c r="B193" s="39">
        <v>187</v>
      </c>
      <c r="C193" s="69" t="s">
        <v>847</v>
      </c>
      <c r="D193" s="57" t="s">
        <v>848</v>
      </c>
      <c r="E193" s="70" t="s">
        <v>158</v>
      </c>
      <c r="F193" s="155">
        <f>+ROUND($F$7*CI193,0)</f>
        <v>827191</v>
      </c>
      <c r="G193" s="156">
        <f>+ROUND(CI193*$G$7,0)</f>
        <v>756940</v>
      </c>
      <c r="H193" s="156">
        <f>+ROUND($H$7*CI193,0)</f>
        <v>787863</v>
      </c>
      <c r="I193" s="156">
        <v>787863</v>
      </c>
      <c r="J193" s="156">
        <f>+ROUND(CI193*$J$7,0)</f>
        <v>962799</v>
      </c>
      <c r="K193" s="156">
        <f>+ROUND(CI193*$K$7,0)</f>
        <v>856728</v>
      </c>
      <c r="P193" s="104"/>
      <c r="Q193" s="169"/>
      <c r="CI193" s="174">
        <v>815931.414</v>
      </c>
    </row>
    <row r="194" spans="2:87" ht="16.5">
      <c r="B194" s="39">
        <v>188</v>
      </c>
      <c r="C194" s="72" t="s">
        <v>849</v>
      </c>
      <c r="D194" s="60" t="s">
        <v>12</v>
      </c>
      <c r="E194" s="73"/>
      <c r="F194" s="155"/>
      <c r="G194" s="156"/>
      <c r="H194" s="156"/>
      <c r="I194" s="156"/>
      <c r="J194" s="156"/>
      <c r="K194" s="156"/>
      <c r="P194" s="104"/>
      <c r="Q194" s="169"/>
      <c r="CI194" s="174">
        <v>0</v>
      </c>
    </row>
    <row r="195" spans="2:87" ht="16.5">
      <c r="B195" s="39">
        <v>189</v>
      </c>
      <c r="C195" s="69" t="s">
        <v>13</v>
      </c>
      <c r="D195" s="57" t="s">
        <v>850</v>
      </c>
      <c r="E195" s="70" t="s">
        <v>158</v>
      </c>
      <c r="F195" s="155">
        <f>+ROUND($F$7*CI195,0)</f>
        <v>801588</v>
      </c>
      <c r="G195" s="156">
        <f>+ROUND(CI195*$G$7,0)</f>
        <v>733511</v>
      </c>
      <c r="H195" s="156">
        <f>+ROUND($H$7*CI195,0)</f>
        <v>763478</v>
      </c>
      <c r="I195" s="156">
        <v>763478</v>
      </c>
      <c r="J195" s="156">
        <f>+ROUND(CI195*$J$7,0)</f>
        <v>932999</v>
      </c>
      <c r="K195" s="156">
        <f>+ROUND(CI195*$K$7,0)</f>
        <v>830211</v>
      </c>
      <c r="P195" s="104"/>
      <c r="Q195" s="169"/>
      <c r="CI195" s="174">
        <v>790677.054</v>
      </c>
    </row>
    <row r="196" spans="2:87" ht="16.5">
      <c r="B196" s="39">
        <v>190</v>
      </c>
      <c r="C196" s="69" t="s">
        <v>14</v>
      </c>
      <c r="D196" s="57" t="s">
        <v>851</v>
      </c>
      <c r="E196" s="70" t="s">
        <v>158</v>
      </c>
      <c r="F196" s="155">
        <f>+ROUND($F$7*CI196,0)</f>
        <v>800047</v>
      </c>
      <c r="G196" s="156">
        <f>+ROUND(CI196*$G$7,0)</f>
        <v>732101</v>
      </c>
      <c r="H196" s="156">
        <f>+ROUND($H$7*CI196,0)</f>
        <v>762010</v>
      </c>
      <c r="I196" s="156">
        <v>762010</v>
      </c>
      <c r="J196" s="156">
        <f>+ROUND(CI196*$J$7,0)</f>
        <v>931205</v>
      </c>
      <c r="K196" s="156">
        <f>+ROUND(CI196*$K$7,0)</f>
        <v>828614</v>
      </c>
      <c r="P196" s="104"/>
      <c r="Q196" s="169"/>
      <c r="CI196" s="174">
        <v>789156.6594</v>
      </c>
    </row>
    <row r="197" spans="2:87" ht="16.5">
      <c r="B197" s="39">
        <v>191</v>
      </c>
      <c r="C197" s="69" t="s">
        <v>15</v>
      </c>
      <c r="D197" s="57" t="s">
        <v>852</v>
      </c>
      <c r="E197" s="70" t="s">
        <v>158</v>
      </c>
      <c r="F197" s="155">
        <f>+ROUND($F$7*CI197,0)</f>
        <v>864525</v>
      </c>
      <c r="G197" s="156">
        <f>+ROUND(CI197*$G$7,0)</f>
        <v>791102</v>
      </c>
      <c r="H197" s="156">
        <f>+ROUND($H$7*CI197,0)</f>
        <v>823422</v>
      </c>
      <c r="I197" s="156">
        <v>823422</v>
      </c>
      <c r="J197" s="156">
        <f>+ROUND(CI197*$J$7,0)</f>
        <v>1006253</v>
      </c>
      <c r="K197" s="156">
        <f>+ROUND(CI197*$K$7,0)</f>
        <v>895394</v>
      </c>
      <c r="P197" s="104"/>
      <c r="Q197" s="169"/>
      <c r="CI197" s="174">
        <v>852756.5826</v>
      </c>
    </row>
    <row r="198" spans="2:87" ht="16.5">
      <c r="B198" s="39">
        <v>192</v>
      </c>
      <c r="C198" s="72" t="s">
        <v>853</v>
      </c>
      <c r="D198" s="60" t="s">
        <v>16</v>
      </c>
      <c r="E198" s="73"/>
      <c r="F198" s="155"/>
      <c r="G198" s="156"/>
      <c r="H198" s="156"/>
      <c r="I198" s="156"/>
      <c r="J198" s="156"/>
      <c r="K198" s="156"/>
      <c r="P198" s="104"/>
      <c r="Q198" s="169"/>
      <c r="CI198" s="174">
        <v>0</v>
      </c>
    </row>
    <row r="199" spans="2:87" ht="16.5">
      <c r="B199" s="39">
        <v>193</v>
      </c>
      <c r="C199" s="69" t="s">
        <v>854</v>
      </c>
      <c r="D199" s="57" t="s">
        <v>855</v>
      </c>
      <c r="E199" s="70" t="s">
        <v>153</v>
      </c>
      <c r="F199" s="155">
        <f aca="true" t="shared" si="45" ref="F199:F210">+ROUND($F$7*CI199,0)</f>
        <v>164244</v>
      </c>
      <c r="G199" s="156">
        <f aca="true" t="shared" si="46" ref="G199:G210">+ROUND(CI199*$G$7,0)</f>
        <v>150296</v>
      </c>
      <c r="H199" s="156">
        <f aca="true" t="shared" si="47" ref="H199:H210">+ROUND($H$7*CI199,0)</f>
        <v>156436</v>
      </c>
      <c r="I199" s="156">
        <v>156436</v>
      </c>
      <c r="J199" s="156">
        <f aca="true" t="shared" si="48" ref="J199:J210">+ROUND(CI199*$J$7,0)</f>
        <v>191170</v>
      </c>
      <c r="K199" s="156">
        <f aca="true" t="shared" si="49" ref="K199:K210">+ROUND(CI199*$K$7,0)</f>
        <v>170109</v>
      </c>
      <c r="P199" s="104"/>
      <c r="Q199" s="169"/>
      <c r="CI199" s="174">
        <v>162008.7726</v>
      </c>
    </row>
    <row r="200" spans="2:87" ht="16.5">
      <c r="B200" s="39">
        <v>194</v>
      </c>
      <c r="C200" s="69" t="s">
        <v>856</v>
      </c>
      <c r="D200" s="57" t="s">
        <v>857</v>
      </c>
      <c r="E200" s="70" t="s">
        <v>153</v>
      </c>
      <c r="F200" s="155">
        <f t="shared" si="45"/>
        <v>179037</v>
      </c>
      <c r="G200" s="156">
        <f t="shared" si="46"/>
        <v>163832</v>
      </c>
      <c r="H200" s="156">
        <f t="shared" si="47"/>
        <v>170525</v>
      </c>
      <c r="I200" s="156">
        <v>170525</v>
      </c>
      <c r="J200" s="156">
        <f t="shared" si="48"/>
        <v>208388</v>
      </c>
      <c r="K200" s="156">
        <f t="shared" si="49"/>
        <v>185430</v>
      </c>
      <c r="P200" s="104"/>
      <c r="Q200" s="169"/>
      <c r="CI200" s="174">
        <v>176599.8384</v>
      </c>
    </row>
    <row r="201" spans="2:87" ht="16.5">
      <c r="B201" s="39">
        <v>195</v>
      </c>
      <c r="C201" s="69" t="s">
        <v>858</v>
      </c>
      <c r="D201" s="57" t="s">
        <v>859</v>
      </c>
      <c r="E201" s="70" t="s">
        <v>153</v>
      </c>
      <c r="F201" s="155">
        <f t="shared" si="45"/>
        <v>199021</v>
      </c>
      <c r="G201" s="156">
        <f t="shared" si="46"/>
        <v>182118</v>
      </c>
      <c r="H201" s="156">
        <f t="shared" si="47"/>
        <v>189558</v>
      </c>
      <c r="I201" s="156">
        <v>189558</v>
      </c>
      <c r="J201" s="156">
        <f t="shared" si="48"/>
        <v>231648</v>
      </c>
      <c r="K201" s="156">
        <f t="shared" si="49"/>
        <v>206127</v>
      </c>
      <c r="P201" s="104"/>
      <c r="Q201" s="169"/>
      <c r="CI201" s="174">
        <v>196311.585</v>
      </c>
    </row>
    <row r="202" spans="2:87" ht="16.5">
      <c r="B202" s="39">
        <v>196</v>
      </c>
      <c r="C202" s="69" t="s">
        <v>860</v>
      </c>
      <c r="D202" s="57" t="s">
        <v>861</v>
      </c>
      <c r="E202" s="70" t="s">
        <v>153</v>
      </c>
      <c r="F202" s="155">
        <f t="shared" si="45"/>
        <v>208585</v>
      </c>
      <c r="G202" s="156">
        <f t="shared" si="46"/>
        <v>190871</v>
      </c>
      <c r="H202" s="156">
        <f t="shared" si="47"/>
        <v>198668</v>
      </c>
      <c r="I202" s="156">
        <v>198668</v>
      </c>
      <c r="J202" s="156">
        <f t="shared" si="48"/>
        <v>242780</v>
      </c>
      <c r="K202" s="156">
        <f t="shared" si="49"/>
        <v>216033</v>
      </c>
      <c r="P202" s="104"/>
      <c r="Q202" s="169"/>
      <c r="CI202" s="174">
        <v>205746.039</v>
      </c>
    </row>
    <row r="203" spans="1:87" s="49" customFormat="1" ht="16.5">
      <c r="A203" s="50"/>
      <c r="B203" s="39">
        <v>197</v>
      </c>
      <c r="C203" s="69" t="s">
        <v>862</v>
      </c>
      <c r="D203" s="57" t="s">
        <v>863</v>
      </c>
      <c r="E203" s="70" t="s">
        <v>153</v>
      </c>
      <c r="F203" s="155">
        <f t="shared" si="45"/>
        <v>233801</v>
      </c>
      <c r="G203" s="156">
        <f t="shared" si="46"/>
        <v>213945</v>
      </c>
      <c r="H203" s="156">
        <f t="shared" si="47"/>
        <v>222685</v>
      </c>
      <c r="I203" s="156">
        <v>222685</v>
      </c>
      <c r="J203" s="156">
        <f t="shared" si="48"/>
        <v>272130</v>
      </c>
      <c r="K203" s="156">
        <f t="shared" si="49"/>
        <v>242149</v>
      </c>
      <c r="M203" s="39"/>
      <c r="P203" s="104"/>
      <c r="Q203" s="169"/>
      <c r="CI203" s="174">
        <v>230618.5038</v>
      </c>
    </row>
    <row r="204" spans="2:87" ht="16.5">
      <c r="B204" s="39">
        <v>198</v>
      </c>
      <c r="C204" s="69" t="s">
        <v>864</v>
      </c>
      <c r="D204" s="57" t="s">
        <v>865</v>
      </c>
      <c r="E204" s="70" t="s">
        <v>153</v>
      </c>
      <c r="F204" s="155">
        <f t="shared" si="45"/>
        <v>239717</v>
      </c>
      <c r="G204" s="156">
        <f t="shared" si="46"/>
        <v>219358</v>
      </c>
      <c r="H204" s="156">
        <f t="shared" si="47"/>
        <v>228320</v>
      </c>
      <c r="I204" s="156">
        <v>228320</v>
      </c>
      <c r="J204" s="156">
        <f t="shared" si="48"/>
        <v>279015</v>
      </c>
      <c r="K204" s="156">
        <f t="shared" si="49"/>
        <v>248276</v>
      </c>
      <c r="P204" s="104"/>
      <c r="Q204" s="169"/>
      <c r="CI204" s="174">
        <v>236453.6982</v>
      </c>
    </row>
    <row r="205" spans="2:87" ht="16.5">
      <c r="B205" s="39">
        <v>199</v>
      </c>
      <c r="C205" s="69" t="s">
        <v>284</v>
      </c>
      <c r="D205" s="57" t="s">
        <v>285</v>
      </c>
      <c r="E205" s="70" t="s">
        <v>153</v>
      </c>
      <c r="F205" s="155">
        <f t="shared" si="45"/>
        <v>73473</v>
      </c>
      <c r="G205" s="156">
        <f t="shared" si="46"/>
        <v>67233</v>
      </c>
      <c r="H205" s="156">
        <f t="shared" si="47"/>
        <v>69980</v>
      </c>
      <c r="I205" s="156">
        <v>69980</v>
      </c>
      <c r="J205" s="156">
        <f t="shared" si="48"/>
        <v>85518</v>
      </c>
      <c r="K205" s="156">
        <f t="shared" si="49"/>
        <v>76096</v>
      </c>
      <c r="P205" s="104"/>
      <c r="Q205" s="169"/>
      <c r="CI205" s="174">
        <v>72472.827</v>
      </c>
    </row>
    <row r="206" spans="2:87" ht="16.5">
      <c r="B206" s="39">
        <v>200</v>
      </c>
      <c r="C206" s="69" t="s">
        <v>286</v>
      </c>
      <c r="D206" s="57" t="s">
        <v>287</v>
      </c>
      <c r="E206" s="70" t="s">
        <v>153</v>
      </c>
      <c r="F206" s="155">
        <f t="shared" si="45"/>
        <v>88607</v>
      </c>
      <c r="G206" s="156">
        <f t="shared" si="46"/>
        <v>81082</v>
      </c>
      <c r="H206" s="156">
        <f t="shared" si="47"/>
        <v>84394</v>
      </c>
      <c r="I206" s="156">
        <v>84394</v>
      </c>
      <c r="J206" s="156">
        <f t="shared" si="48"/>
        <v>103133</v>
      </c>
      <c r="K206" s="156">
        <f t="shared" si="49"/>
        <v>91771</v>
      </c>
      <c r="P206" s="104"/>
      <c r="Q206" s="169"/>
      <c r="CI206" s="174">
        <v>87400.6176</v>
      </c>
    </row>
    <row r="207" spans="2:87" ht="16.5">
      <c r="B207" s="39">
        <v>201</v>
      </c>
      <c r="C207" s="69" t="s">
        <v>288</v>
      </c>
      <c r="D207" s="57" t="s">
        <v>289</v>
      </c>
      <c r="E207" s="70" t="s">
        <v>153</v>
      </c>
      <c r="F207" s="155">
        <f t="shared" si="45"/>
        <v>109664</v>
      </c>
      <c r="G207" s="156">
        <f t="shared" si="46"/>
        <v>100350</v>
      </c>
      <c r="H207" s="156">
        <f t="shared" si="47"/>
        <v>104450</v>
      </c>
      <c r="I207" s="156">
        <v>104450</v>
      </c>
      <c r="J207" s="156">
        <f t="shared" si="48"/>
        <v>127642</v>
      </c>
      <c r="K207" s="156">
        <f t="shared" si="49"/>
        <v>113579</v>
      </c>
      <c r="P207" s="104"/>
      <c r="Q207" s="169"/>
      <c r="CI207" s="174">
        <v>108170.7888</v>
      </c>
    </row>
    <row r="208" spans="2:87" ht="22.5">
      <c r="B208" s="39">
        <v>202</v>
      </c>
      <c r="C208" s="69" t="s">
        <v>866</v>
      </c>
      <c r="D208" s="77" t="s">
        <v>867</v>
      </c>
      <c r="E208" s="70" t="s">
        <v>153</v>
      </c>
      <c r="F208" s="155">
        <f t="shared" si="45"/>
        <v>143430</v>
      </c>
      <c r="G208" s="156">
        <f t="shared" si="46"/>
        <v>131249</v>
      </c>
      <c r="H208" s="156">
        <f t="shared" si="47"/>
        <v>136611</v>
      </c>
      <c r="I208" s="156">
        <v>136611</v>
      </c>
      <c r="J208" s="156">
        <f t="shared" si="48"/>
        <v>166944</v>
      </c>
      <c r="K208" s="156">
        <f t="shared" si="49"/>
        <v>148552</v>
      </c>
      <c r="P208" s="104"/>
      <c r="Q208" s="169"/>
      <c r="CI208" s="174">
        <v>141477.7992</v>
      </c>
    </row>
    <row r="209" spans="2:87" ht="22.5">
      <c r="B209" s="39">
        <v>203</v>
      </c>
      <c r="C209" s="69" t="s">
        <v>868</v>
      </c>
      <c r="D209" s="77" t="s">
        <v>869</v>
      </c>
      <c r="E209" s="70" t="s">
        <v>153</v>
      </c>
      <c r="F209" s="155">
        <f t="shared" si="45"/>
        <v>153668</v>
      </c>
      <c r="G209" s="156">
        <f t="shared" si="46"/>
        <v>140617</v>
      </c>
      <c r="H209" s="156">
        <f t="shared" si="47"/>
        <v>146362</v>
      </c>
      <c r="I209" s="156">
        <v>146362</v>
      </c>
      <c r="J209" s="156">
        <f t="shared" si="48"/>
        <v>178860</v>
      </c>
      <c r="K209" s="156">
        <f t="shared" si="49"/>
        <v>159155</v>
      </c>
      <c r="P209" s="104"/>
      <c r="Q209" s="169"/>
      <c r="CI209" s="174">
        <v>151576.4634</v>
      </c>
    </row>
    <row r="210" spans="2:87" ht="16.5">
      <c r="B210" s="39">
        <v>204</v>
      </c>
      <c r="C210" s="69" t="s">
        <v>870</v>
      </c>
      <c r="D210" s="77" t="s">
        <v>871</v>
      </c>
      <c r="E210" s="70" t="s">
        <v>158</v>
      </c>
      <c r="F210" s="155">
        <f t="shared" si="45"/>
        <v>774263</v>
      </c>
      <c r="G210" s="156">
        <f t="shared" si="46"/>
        <v>708506</v>
      </c>
      <c r="H210" s="156">
        <f t="shared" si="47"/>
        <v>737452</v>
      </c>
      <c r="I210" s="156">
        <v>737452</v>
      </c>
      <c r="J210" s="156">
        <f t="shared" si="48"/>
        <v>901194</v>
      </c>
      <c r="K210" s="156">
        <f t="shared" si="49"/>
        <v>801910</v>
      </c>
      <c r="P210" s="104"/>
      <c r="Q210" s="169"/>
      <c r="CI210" s="174">
        <v>763723.671</v>
      </c>
    </row>
    <row r="211" spans="2:87" ht="16.5">
      <c r="B211" s="39">
        <v>205</v>
      </c>
      <c r="C211" s="72" t="s">
        <v>872</v>
      </c>
      <c r="D211" s="60" t="s">
        <v>0</v>
      </c>
      <c r="E211" s="73"/>
      <c r="F211" s="155"/>
      <c r="G211" s="156"/>
      <c r="H211" s="156"/>
      <c r="I211" s="156"/>
      <c r="J211" s="156"/>
      <c r="K211" s="156"/>
      <c r="P211" s="104"/>
      <c r="Q211" s="169"/>
      <c r="CI211" s="174">
        <v>0</v>
      </c>
    </row>
    <row r="212" spans="2:87" ht="16.5">
      <c r="B212" s="39">
        <v>206</v>
      </c>
      <c r="C212" s="69" t="s">
        <v>1</v>
      </c>
      <c r="D212" s="57" t="s">
        <v>593</v>
      </c>
      <c r="E212" s="70" t="s">
        <v>158</v>
      </c>
      <c r="F212" s="155">
        <f>+ROUND($F$7*CI212,0)</f>
        <v>837607</v>
      </c>
      <c r="G212" s="156">
        <f>+ROUND(CI212*$G$7,0)</f>
        <v>766471</v>
      </c>
      <c r="H212" s="156">
        <f>+ROUND($H$7*CI212,0)</f>
        <v>797784</v>
      </c>
      <c r="I212" s="156">
        <v>797784</v>
      </c>
      <c r="J212" s="156">
        <f>+ROUND(CI212*$J$7,0)</f>
        <v>974923</v>
      </c>
      <c r="K212" s="156">
        <f>+ROUND(CI212*$K$7,0)</f>
        <v>867516</v>
      </c>
      <c r="P212" s="104"/>
      <c r="Q212" s="169"/>
      <c r="CI212" s="174">
        <v>826205.6268</v>
      </c>
    </row>
    <row r="213" spans="2:87" ht="16.5">
      <c r="B213" s="39">
        <v>207</v>
      </c>
      <c r="C213" s="69" t="s">
        <v>873</v>
      </c>
      <c r="D213" s="57" t="s">
        <v>874</v>
      </c>
      <c r="E213" s="70" t="s">
        <v>158</v>
      </c>
      <c r="F213" s="155">
        <f>+ROUND($F$7*CI213,0)</f>
        <v>825066</v>
      </c>
      <c r="G213" s="156">
        <f>+ROUND(CI213*$G$7,0)</f>
        <v>754995</v>
      </c>
      <c r="H213" s="156">
        <f>+ROUND($H$7*CI213,0)</f>
        <v>785839</v>
      </c>
      <c r="I213" s="156">
        <v>785839</v>
      </c>
      <c r="J213" s="156">
        <f>+ROUND(CI213*$J$7,0)</f>
        <v>960325</v>
      </c>
      <c r="K213" s="156">
        <f>+ROUND(CI213*$K$7,0)</f>
        <v>854527</v>
      </c>
      <c r="P213" s="104"/>
      <c r="Q213" s="169"/>
      <c r="CI213" s="174">
        <v>813835.0967999999</v>
      </c>
    </row>
    <row r="214" spans="2:87" ht="16.5">
      <c r="B214" s="39">
        <v>208</v>
      </c>
      <c r="C214" s="78" t="s">
        <v>875</v>
      </c>
      <c r="D214" s="57" t="s">
        <v>876</v>
      </c>
      <c r="E214" s="79" t="s">
        <v>153</v>
      </c>
      <c r="F214" s="155">
        <f>+ROUND($F$7*CI214,0)</f>
        <v>188267</v>
      </c>
      <c r="G214" s="156">
        <f>+ROUND(CI214*$G$7,0)</f>
        <v>172278</v>
      </c>
      <c r="H214" s="156">
        <f>+ROUND($H$7*CI214,0)</f>
        <v>179317</v>
      </c>
      <c r="I214" s="156">
        <v>179317</v>
      </c>
      <c r="J214" s="156">
        <f>+ROUND(CI214*$J$7,0)</f>
        <v>219132</v>
      </c>
      <c r="K214" s="156">
        <f>+ROUND(CI214*$K$7,0)</f>
        <v>194990</v>
      </c>
      <c r="P214" s="104"/>
      <c r="Q214" s="169"/>
      <c r="CI214" s="174">
        <v>185704.7538</v>
      </c>
    </row>
    <row r="215" spans="2:87" ht="16.5">
      <c r="B215" s="39">
        <v>209</v>
      </c>
      <c r="C215" s="65"/>
      <c r="D215" s="129"/>
      <c r="E215" s="66"/>
      <c r="F215" s="155"/>
      <c r="G215" s="156"/>
      <c r="H215" s="156"/>
      <c r="I215" s="156"/>
      <c r="J215" s="156"/>
      <c r="K215" s="156"/>
      <c r="P215" s="104"/>
      <c r="Q215" s="169"/>
      <c r="CI215" s="174">
        <v>0</v>
      </c>
    </row>
    <row r="216" spans="2:87" ht="16.5" customHeight="1">
      <c r="B216" s="39">
        <v>210</v>
      </c>
      <c r="C216" s="52">
        <v>5</v>
      </c>
      <c r="D216" s="127" t="s">
        <v>335</v>
      </c>
      <c r="E216" s="53"/>
      <c r="F216" s="159"/>
      <c r="G216" s="157"/>
      <c r="H216" s="159"/>
      <c r="I216" s="159"/>
      <c r="J216" s="157"/>
      <c r="K216" s="159"/>
      <c r="P216" s="104"/>
      <c r="Q216" s="169"/>
      <c r="CI216" s="174">
        <v>0</v>
      </c>
    </row>
    <row r="217" spans="2:87" ht="16.5">
      <c r="B217" s="39">
        <v>211</v>
      </c>
      <c r="C217" s="54" t="s">
        <v>877</v>
      </c>
      <c r="D217" s="128" t="s">
        <v>336</v>
      </c>
      <c r="E217" s="55"/>
      <c r="F217" s="155"/>
      <c r="G217" s="156"/>
      <c r="H217" s="156"/>
      <c r="I217" s="156"/>
      <c r="J217" s="156"/>
      <c r="K217" s="156"/>
      <c r="P217" s="104"/>
      <c r="Q217" s="169"/>
      <c r="CI217" s="174">
        <v>0</v>
      </c>
    </row>
    <row r="218" spans="2:87" ht="16.5">
      <c r="B218" s="39">
        <v>212</v>
      </c>
      <c r="C218" s="69" t="s">
        <v>337</v>
      </c>
      <c r="D218" s="57" t="s">
        <v>338</v>
      </c>
      <c r="E218" s="70" t="s">
        <v>153</v>
      </c>
      <c r="F218" s="155">
        <f>+ROUND($F$7*CI218,0)</f>
        <v>85121</v>
      </c>
      <c r="G218" s="156">
        <f>+ROUND(CI218*$G$7,0)</f>
        <v>77892</v>
      </c>
      <c r="H218" s="156">
        <f>+ROUND($H$7*CI218,0)</f>
        <v>81074</v>
      </c>
      <c r="I218" s="156">
        <v>81074</v>
      </c>
      <c r="J218" s="156">
        <f>+ROUND(CI218*$J$7,0)</f>
        <v>99076</v>
      </c>
      <c r="K218" s="156">
        <f>+ROUND(CI218*$K$7,0)</f>
        <v>88161</v>
      </c>
      <c r="P218" s="104"/>
      <c r="Q218" s="169"/>
      <c r="CI218" s="174">
        <v>83962.5342</v>
      </c>
    </row>
    <row r="219" spans="2:87" ht="16.5">
      <c r="B219" s="39">
        <v>213</v>
      </c>
      <c r="C219" s="69" t="s">
        <v>339</v>
      </c>
      <c r="D219" s="57" t="s">
        <v>340</v>
      </c>
      <c r="E219" s="70" t="s">
        <v>153</v>
      </c>
      <c r="F219" s="155">
        <f>+ROUND($F$7*CI219,0)</f>
        <v>98160</v>
      </c>
      <c r="G219" s="156">
        <f>+ROUND(CI219*$G$7,0)</f>
        <v>89823</v>
      </c>
      <c r="H219" s="156">
        <f>+ROUND($H$7*CI219,0)</f>
        <v>93493</v>
      </c>
      <c r="I219" s="156">
        <v>93493</v>
      </c>
      <c r="J219" s="156">
        <f>+ROUND(CI219*$J$7,0)</f>
        <v>114252</v>
      </c>
      <c r="K219" s="156">
        <f>+ROUND(CI219*$K$7,0)</f>
        <v>101665</v>
      </c>
      <c r="P219" s="104"/>
      <c r="Q219" s="169"/>
      <c r="CI219" s="174">
        <v>96823.779</v>
      </c>
    </row>
    <row r="220" spans="2:87" ht="16.5">
      <c r="B220" s="39">
        <v>214</v>
      </c>
      <c r="C220" s="72" t="s">
        <v>878</v>
      </c>
      <c r="D220" s="60" t="s">
        <v>341</v>
      </c>
      <c r="E220" s="73"/>
      <c r="F220" s="155"/>
      <c r="G220" s="156"/>
      <c r="H220" s="156"/>
      <c r="I220" s="156"/>
      <c r="J220" s="156"/>
      <c r="K220" s="156"/>
      <c r="P220" s="104"/>
      <c r="Q220" s="169"/>
      <c r="CI220" s="174">
        <v>0</v>
      </c>
    </row>
    <row r="221" spans="2:87" ht="16.5">
      <c r="B221" s="39">
        <v>215</v>
      </c>
      <c r="C221" s="69" t="s">
        <v>879</v>
      </c>
      <c r="D221" s="80" t="s">
        <v>6</v>
      </c>
      <c r="E221" s="70" t="s">
        <v>153</v>
      </c>
      <c r="F221" s="155">
        <f aca="true" t="shared" si="50" ref="F221:F236">+ROUND($F$7*CI221,0)</f>
        <v>87146</v>
      </c>
      <c r="G221" s="156">
        <f aca="true" t="shared" si="51" ref="G221:G236">+ROUND(CI221*$G$7,0)</f>
        <v>79744</v>
      </c>
      <c r="H221" s="156">
        <f aca="true" t="shared" si="52" ref="H221:H236">+ROUND($H$7*CI221,0)</f>
        <v>83002</v>
      </c>
      <c r="I221" s="156">
        <v>83002</v>
      </c>
      <c r="J221" s="156">
        <f aca="true" t="shared" si="53" ref="J221:J236">+ROUND(CI221*$J$7,0)</f>
        <v>101432</v>
      </c>
      <c r="K221" s="156">
        <f aca="true" t="shared" si="54" ref="K221:K236">+ROUND(CI221*$K$7,0)</f>
        <v>90257</v>
      </c>
      <c r="P221" s="104"/>
      <c r="Q221" s="169"/>
      <c r="CI221" s="174">
        <v>85959.2712</v>
      </c>
    </row>
    <row r="222" spans="2:87" ht="16.5">
      <c r="B222" s="39">
        <v>216</v>
      </c>
      <c r="C222" s="69" t="s">
        <v>880</v>
      </c>
      <c r="D222" s="80" t="s">
        <v>7</v>
      </c>
      <c r="E222" s="70" t="s">
        <v>153</v>
      </c>
      <c r="F222" s="155">
        <f t="shared" si="50"/>
        <v>143526</v>
      </c>
      <c r="G222" s="156">
        <f t="shared" si="51"/>
        <v>131337</v>
      </c>
      <c r="H222" s="156">
        <f t="shared" si="52"/>
        <v>136702</v>
      </c>
      <c r="I222" s="156">
        <v>136702</v>
      </c>
      <c r="J222" s="156">
        <f t="shared" si="53"/>
        <v>167055</v>
      </c>
      <c r="K222" s="156">
        <f t="shared" si="54"/>
        <v>148651</v>
      </c>
      <c r="P222" s="104"/>
      <c r="Q222" s="169"/>
      <c r="CI222" s="174">
        <v>141572.2464</v>
      </c>
    </row>
    <row r="223" spans="2:87" ht="16.5">
      <c r="B223" s="39">
        <v>217</v>
      </c>
      <c r="C223" s="69" t="s">
        <v>881</v>
      </c>
      <c r="D223" s="57" t="s">
        <v>882</v>
      </c>
      <c r="E223" s="70" t="s">
        <v>599</v>
      </c>
      <c r="F223" s="155">
        <f t="shared" si="50"/>
        <v>318</v>
      </c>
      <c r="G223" s="156">
        <f t="shared" si="51"/>
        <v>291</v>
      </c>
      <c r="H223" s="156">
        <f t="shared" si="52"/>
        <v>303</v>
      </c>
      <c r="I223" s="156">
        <v>303</v>
      </c>
      <c r="J223" s="156">
        <f t="shared" si="53"/>
        <v>371</v>
      </c>
      <c r="K223" s="156">
        <f t="shared" si="54"/>
        <v>330</v>
      </c>
      <c r="P223" s="104"/>
      <c r="Q223" s="169"/>
      <c r="CI223" s="174">
        <v>314.1396</v>
      </c>
    </row>
    <row r="224" spans="2:87" ht="16.5">
      <c r="B224" s="39">
        <v>218</v>
      </c>
      <c r="C224" s="69" t="s">
        <v>883</v>
      </c>
      <c r="D224" s="57" t="s">
        <v>48</v>
      </c>
      <c r="E224" s="70" t="s">
        <v>153</v>
      </c>
      <c r="F224" s="155">
        <f t="shared" si="50"/>
        <v>87470</v>
      </c>
      <c r="G224" s="156">
        <f t="shared" si="51"/>
        <v>80042</v>
      </c>
      <c r="H224" s="156">
        <f t="shared" si="52"/>
        <v>83312</v>
      </c>
      <c r="I224" s="156">
        <v>83312</v>
      </c>
      <c r="J224" s="156">
        <f t="shared" si="53"/>
        <v>101810</v>
      </c>
      <c r="K224" s="156">
        <f t="shared" si="54"/>
        <v>90594</v>
      </c>
      <c r="P224" s="104"/>
      <c r="Q224" s="169"/>
      <c r="CI224" s="174">
        <v>86279.5704</v>
      </c>
    </row>
    <row r="225" spans="2:87" ht="16.5">
      <c r="B225" s="39">
        <v>219</v>
      </c>
      <c r="C225" s="69" t="s">
        <v>884</v>
      </c>
      <c r="D225" s="57" t="s">
        <v>49</v>
      </c>
      <c r="E225" s="70" t="s">
        <v>153</v>
      </c>
      <c r="F225" s="155">
        <f t="shared" si="50"/>
        <v>143496</v>
      </c>
      <c r="G225" s="156">
        <f t="shared" si="51"/>
        <v>131309</v>
      </c>
      <c r="H225" s="156">
        <f t="shared" si="52"/>
        <v>136673</v>
      </c>
      <c r="I225" s="156">
        <v>136673</v>
      </c>
      <c r="J225" s="156">
        <f t="shared" si="53"/>
        <v>167020</v>
      </c>
      <c r="K225" s="156">
        <f t="shared" si="54"/>
        <v>148620</v>
      </c>
      <c r="P225" s="104"/>
      <c r="Q225" s="169"/>
      <c r="CI225" s="174">
        <v>141542.475</v>
      </c>
    </row>
    <row r="226" spans="2:87" ht="16.5">
      <c r="B226" s="39">
        <v>220</v>
      </c>
      <c r="C226" s="69" t="s">
        <v>885</v>
      </c>
      <c r="D226" s="57" t="s">
        <v>886</v>
      </c>
      <c r="E226" s="70" t="s">
        <v>153</v>
      </c>
      <c r="F226" s="155">
        <f t="shared" si="50"/>
        <v>44453</v>
      </c>
      <c r="G226" s="156">
        <f t="shared" si="51"/>
        <v>40678</v>
      </c>
      <c r="H226" s="156">
        <f t="shared" si="52"/>
        <v>42340</v>
      </c>
      <c r="I226" s="156">
        <v>42340</v>
      </c>
      <c r="J226" s="156">
        <f t="shared" si="53"/>
        <v>51741</v>
      </c>
      <c r="K226" s="156">
        <f t="shared" si="54"/>
        <v>46041</v>
      </c>
      <c r="P226" s="104"/>
      <c r="Q226" s="169"/>
      <c r="CI226" s="174">
        <v>43848.1392</v>
      </c>
    </row>
    <row r="227" spans="2:87" ht="16.5">
      <c r="B227" s="39">
        <v>221</v>
      </c>
      <c r="C227" s="69" t="s">
        <v>887</v>
      </c>
      <c r="D227" s="57" t="s">
        <v>888</v>
      </c>
      <c r="E227" s="70" t="s">
        <v>153</v>
      </c>
      <c r="F227" s="155">
        <f t="shared" si="50"/>
        <v>41852</v>
      </c>
      <c r="G227" s="156">
        <f t="shared" si="51"/>
        <v>38298</v>
      </c>
      <c r="H227" s="156">
        <f t="shared" si="52"/>
        <v>39863</v>
      </c>
      <c r="I227" s="156">
        <v>39863</v>
      </c>
      <c r="J227" s="156">
        <f t="shared" si="53"/>
        <v>48714</v>
      </c>
      <c r="K227" s="156">
        <f t="shared" si="54"/>
        <v>43347</v>
      </c>
      <c r="P227" s="104"/>
      <c r="Q227" s="169"/>
      <c r="CI227" s="174">
        <v>41282.6658</v>
      </c>
    </row>
    <row r="228" spans="2:87" ht="16.5">
      <c r="B228" s="39">
        <v>222</v>
      </c>
      <c r="C228" s="69" t="s">
        <v>889</v>
      </c>
      <c r="D228" s="57" t="s">
        <v>890</v>
      </c>
      <c r="E228" s="70" t="s">
        <v>153</v>
      </c>
      <c r="F228" s="155">
        <f t="shared" si="50"/>
        <v>41741</v>
      </c>
      <c r="G228" s="156">
        <f t="shared" si="51"/>
        <v>38196</v>
      </c>
      <c r="H228" s="156">
        <f t="shared" si="52"/>
        <v>39756</v>
      </c>
      <c r="I228" s="156">
        <v>39756</v>
      </c>
      <c r="J228" s="156">
        <f t="shared" si="53"/>
        <v>48584</v>
      </c>
      <c r="K228" s="156">
        <f t="shared" si="54"/>
        <v>43231</v>
      </c>
      <c r="P228" s="104"/>
      <c r="Q228" s="169"/>
      <c r="CI228" s="174">
        <v>41172.8196</v>
      </c>
    </row>
    <row r="229" spans="2:87" ht="16.5">
      <c r="B229" s="39">
        <v>223</v>
      </c>
      <c r="C229" s="69" t="s">
        <v>891</v>
      </c>
      <c r="D229" s="57" t="s">
        <v>892</v>
      </c>
      <c r="E229" s="70" t="s">
        <v>153</v>
      </c>
      <c r="F229" s="155">
        <f t="shared" si="50"/>
        <v>68633</v>
      </c>
      <c r="G229" s="156">
        <f t="shared" si="51"/>
        <v>62804</v>
      </c>
      <c r="H229" s="156">
        <f t="shared" si="52"/>
        <v>65370</v>
      </c>
      <c r="I229" s="156">
        <v>65370</v>
      </c>
      <c r="J229" s="156">
        <f t="shared" si="53"/>
        <v>79885</v>
      </c>
      <c r="K229" s="156">
        <f t="shared" si="54"/>
        <v>71084</v>
      </c>
      <c r="P229" s="104"/>
      <c r="Q229" s="169"/>
      <c r="CI229" s="174">
        <v>67699.137</v>
      </c>
    </row>
    <row r="230" spans="2:87" ht="16.5">
      <c r="B230" s="39">
        <v>224</v>
      </c>
      <c r="C230" s="69" t="s">
        <v>893</v>
      </c>
      <c r="D230" s="57" t="s">
        <v>894</v>
      </c>
      <c r="E230" s="70" t="s">
        <v>153</v>
      </c>
      <c r="F230" s="155">
        <f t="shared" si="50"/>
        <v>109487</v>
      </c>
      <c r="G230" s="156">
        <f t="shared" si="51"/>
        <v>100188</v>
      </c>
      <c r="H230" s="156">
        <f t="shared" si="52"/>
        <v>104281</v>
      </c>
      <c r="I230" s="156">
        <v>104281</v>
      </c>
      <c r="J230" s="156">
        <f t="shared" si="53"/>
        <v>127436</v>
      </c>
      <c r="K230" s="156">
        <f t="shared" si="54"/>
        <v>113396</v>
      </c>
      <c r="P230" s="104"/>
      <c r="Q230" s="169"/>
      <c r="CI230" s="174">
        <v>107996.2668</v>
      </c>
    </row>
    <row r="231" spans="2:87" ht="16.5">
      <c r="B231" s="39">
        <v>225</v>
      </c>
      <c r="C231" s="69" t="s">
        <v>895</v>
      </c>
      <c r="D231" s="57" t="s">
        <v>896</v>
      </c>
      <c r="E231" s="58" t="s">
        <v>633</v>
      </c>
      <c r="F231" s="155">
        <f t="shared" si="50"/>
        <v>26243</v>
      </c>
      <c r="G231" s="156">
        <f t="shared" si="51"/>
        <v>24014</v>
      </c>
      <c r="H231" s="156">
        <f t="shared" si="52"/>
        <v>24995</v>
      </c>
      <c r="I231" s="156">
        <v>24995</v>
      </c>
      <c r="J231" s="156">
        <f t="shared" si="53"/>
        <v>30545</v>
      </c>
      <c r="K231" s="156">
        <f t="shared" si="54"/>
        <v>27180</v>
      </c>
      <c r="P231" s="104"/>
      <c r="Q231" s="169"/>
      <c r="CI231" s="174">
        <v>25885.719</v>
      </c>
    </row>
    <row r="232" spans="2:87" ht="16.5">
      <c r="B232" s="39">
        <v>226</v>
      </c>
      <c r="C232" s="69" t="s">
        <v>897</v>
      </c>
      <c r="D232" s="57" t="s">
        <v>898</v>
      </c>
      <c r="E232" s="58" t="s">
        <v>633</v>
      </c>
      <c r="F232" s="155">
        <f t="shared" si="50"/>
        <v>37845</v>
      </c>
      <c r="G232" s="156">
        <f t="shared" si="51"/>
        <v>34631</v>
      </c>
      <c r="H232" s="156">
        <f t="shared" si="52"/>
        <v>36046</v>
      </c>
      <c r="I232" s="156">
        <v>36046</v>
      </c>
      <c r="J232" s="156">
        <f t="shared" si="53"/>
        <v>44050</v>
      </c>
      <c r="K232" s="156">
        <f t="shared" si="54"/>
        <v>39197</v>
      </c>
      <c r="P232" s="104"/>
      <c r="Q232" s="169"/>
      <c r="CI232" s="174">
        <v>37330.2558</v>
      </c>
    </row>
    <row r="233" spans="2:87" ht="16.5">
      <c r="B233" s="39">
        <v>227</v>
      </c>
      <c r="C233" s="69" t="s">
        <v>899</v>
      </c>
      <c r="D233" s="57" t="s">
        <v>900</v>
      </c>
      <c r="E233" s="70" t="s">
        <v>153</v>
      </c>
      <c r="F233" s="155">
        <f t="shared" si="50"/>
        <v>60707</v>
      </c>
      <c r="G233" s="156">
        <f t="shared" si="51"/>
        <v>55551</v>
      </c>
      <c r="H233" s="156">
        <f t="shared" si="52"/>
        <v>57821</v>
      </c>
      <c r="I233" s="156">
        <v>57821</v>
      </c>
      <c r="J233" s="156">
        <f t="shared" si="53"/>
        <v>70659</v>
      </c>
      <c r="K233" s="156">
        <f t="shared" si="54"/>
        <v>62875</v>
      </c>
      <c r="P233" s="104"/>
      <c r="Q233" s="169"/>
      <c r="CI233" s="174">
        <v>59880.5514</v>
      </c>
    </row>
    <row r="234" spans="2:87" ht="16.5">
      <c r="B234" s="39">
        <v>228</v>
      </c>
      <c r="C234" s="69" t="s">
        <v>901</v>
      </c>
      <c r="D234" s="57" t="s">
        <v>902</v>
      </c>
      <c r="E234" s="70" t="s">
        <v>153</v>
      </c>
      <c r="F234" s="155">
        <f t="shared" si="50"/>
        <v>92427</v>
      </c>
      <c r="G234" s="156">
        <f t="shared" si="51"/>
        <v>84578</v>
      </c>
      <c r="H234" s="156">
        <f t="shared" si="52"/>
        <v>88033</v>
      </c>
      <c r="I234" s="156">
        <v>88033</v>
      </c>
      <c r="J234" s="156">
        <f t="shared" si="53"/>
        <v>107580</v>
      </c>
      <c r="K234" s="156">
        <f t="shared" si="54"/>
        <v>95728</v>
      </c>
      <c r="P234" s="104"/>
      <c r="Q234" s="169"/>
      <c r="CI234" s="174">
        <v>91169.2662</v>
      </c>
    </row>
    <row r="235" spans="2:87" ht="16.5">
      <c r="B235" s="39">
        <v>229</v>
      </c>
      <c r="C235" s="69" t="s">
        <v>903</v>
      </c>
      <c r="D235" s="57" t="s">
        <v>904</v>
      </c>
      <c r="E235" s="70" t="s">
        <v>153</v>
      </c>
      <c r="F235" s="155">
        <f t="shared" si="50"/>
        <v>174131</v>
      </c>
      <c r="G235" s="156">
        <f t="shared" si="51"/>
        <v>159342</v>
      </c>
      <c r="H235" s="156">
        <f t="shared" si="52"/>
        <v>165852</v>
      </c>
      <c r="I235" s="156">
        <v>165852</v>
      </c>
      <c r="J235" s="156">
        <f t="shared" si="53"/>
        <v>202677</v>
      </c>
      <c r="K235" s="156">
        <f t="shared" si="54"/>
        <v>180348</v>
      </c>
      <c r="P235" s="104"/>
      <c r="Q235" s="169"/>
      <c r="CI235" s="174">
        <v>171760.446</v>
      </c>
    </row>
    <row r="236" spans="2:87" ht="16.5">
      <c r="B236" s="39">
        <v>230</v>
      </c>
      <c r="C236" s="69" t="s">
        <v>905</v>
      </c>
      <c r="D236" s="57" t="s">
        <v>906</v>
      </c>
      <c r="E236" s="70" t="s">
        <v>153</v>
      </c>
      <c r="F236" s="155">
        <f t="shared" si="50"/>
        <v>93582</v>
      </c>
      <c r="G236" s="156">
        <f t="shared" si="51"/>
        <v>85634</v>
      </c>
      <c r="H236" s="156">
        <f t="shared" si="52"/>
        <v>89132</v>
      </c>
      <c r="I236" s="156">
        <v>89132</v>
      </c>
      <c r="J236" s="156">
        <f t="shared" si="53"/>
        <v>108923</v>
      </c>
      <c r="K236" s="156">
        <f t="shared" si="54"/>
        <v>96923</v>
      </c>
      <c r="P236" s="104"/>
      <c r="Q236" s="169"/>
      <c r="CI236" s="174">
        <v>92307.7656</v>
      </c>
    </row>
    <row r="237" spans="2:87" ht="16.5">
      <c r="B237" s="39">
        <v>231</v>
      </c>
      <c r="C237" s="72" t="s">
        <v>907</v>
      </c>
      <c r="D237" s="60" t="s">
        <v>342</v>
      </c>
      <c r="E237" s="73"/>
      <c r="F237" s="155"/>
      <c r="G237" s="156"/>
      <c r="H237" s="156"/>
      <c r="I237" s="156"/>
      <c r="J237" s="156"/>
      <c r="K237" s="156"/>
      <c r="P237" s="104"/>
      <c r="Q237" s="169"/>
      <c r="CI237" s="174">
        <v>0</v>
      </c>
    </row>
    <row r="238" spans="2:87" ht="16.5">
      <c r="B238" s="39">
        <v>232</v>
      </c>
      <c r="C238" s="69" t="s">
        <v>908</v>
      </c>
      <c r="D238" s="57" t="s">
        <v>343</v>
      </c>
      <c r="E238" s="58" t="s">
        <v>633</v>
      </c>
      <c r="F238" s="155">
        <f aca="true" t="shared" si="55" ref="F238:F245">+ROUND($F$7*CI238,0)</f>
        <v>40725</v>
      </c>
      <c r="G238" s="156">
        <f aca="true" t="shared" si="56" ref="G238:G245">+ROUND(CI238*$G$7,0)</f>
        <v>37267</v>
      </c>
      <c r="H238" s="156">
        <f aca="true" t="shared" si="57" ref="H238:H245">+ROUND($H$7*CI238,0)</f>
        <v>38789</v>
      </c>
      <c r="I238" s="156">
        <v>38789</v>
      </c>
      <c r="J238" s="156">
        <f aca="true" t="shared" si="58" ref="J238:J245">+ROUND(CI238*$J$7,0)</f>
        <v>47402</v>
      </c>
      <c r="K238" s="156">
        <f aca="true" t="shared" si="59" ref="K238:K245">+ROUND(CI238*$K$7,0)</f>
        <v>42179</v>
      </c>
      <c r="P238" s="104"/>
      <c r="Q238" s="169"/>
      <c r="CI238" s="174">
        <v>40170.858</v>
      </c>
    </row>
    <row r="239" spans="2:87" ht="16.5">
      <c r="B239" s="39">
        <v>233</v>
      </c>
      <c r="C239" s="69" t="s">
        <v>909</v>
      </c>
      <c r="D239" s="57" t="s">
        <v>344</v>
      </c>
      <c r="E239" s="58" t="s">
        <v>633</v>
      </c>
      <c r="F239" s="155">
        <f t="shared" si="55"/>
        <v>37198</v>
      </c>
      <c r="G239" s="156">
        <f t="shared" si="56"/>
        <v>34039</v>
      </c>
      <c r="H239" s="156">
        <f t="shared" si="57"/>
        <v>35430</v>
      </c>
      <c r="I239" s="156">
        <v>35430</v>
      </c>
      <c r="J239" s="156">
        <f t="shared" si="58"/>
        <v>43296</v>
      </c>
      <c r="K239" s="156">
        <f t="shared" si="59"/>
        <v>38526</v>
      </c>
      <c r="P239" s="104"/>
      <c r="Q239" s="169"/>
      <c r="CI239" s="174">
        <v>36691.7106</v>
      </c>
    </row>
    <row r="240" spans="2:87" ht="16.5">
      <c r="B240" s="39">
        <v>234</v>
      </c>
      <c r="C240" s="69" t="s">
        <v>910</v>
      </c>
      <c r="D240" s="57" t="s">
        <v>911</v>
      </c>
      <c r="E240" s="58" t="s">
        <v>633</v>
      </c>
      <c r="F240" s="155">
        <f t="shared" si="55"/>
        <v>26518</v>
      </c>
      <c r="G240" s="156">
        <f t="shared" si="56"/>
        <v>24266</v>
      </c>
      <c r="H240" s="156">
        <f t="shared" si="57"/>
        <v>25257</v>
      </c>
      <c r="I240" s="156">
        <v>25257</v>
      </c>
      <c r="J240" s="156">
        <f t="shared" si="58"/>
        <v>30865</v>
      </c>
      <c r="K240" s="156">
        <f t="shared" si="59"/>
        <v>27465</v>
      </c>
      <c r="P240" s="104"/>
      <c r="Q240" s="169"/>
      <c r="CI240" s="174">
        <v>26156.7414</v>
      </c>
    </row>
    <row r="241" spans="2:87" ht="16.5">
      <c r="B241" s="39">
        <v>235</v>
      </c>
      <c r="C241" s="69" t="s">
        <v>912</v>
      </c>
      <c r="D241" s="57" t="s">
        <v>913</v>
      </c>
      <c r="E241" s="58" t="s">
        <v>633</v>
      </c>
      <c r="F241" s="155">
        <f t="shared" si="55"/>
        <v>26700</v>
      </c>
      <c r="G241" s="156">
        <f t="shared" si="56"/>
        <v>24432</v>
      </c>
      <c r="H241" s="156">
        <f t="shared" si="57"/>
        <v>25430</v>
      </c>
      <c r="I241" s="156">
        <v>25430</v>
      </c>
      <c r="J241" s="156">
        <f t="shared" si="58"/>
        <v>31077</v>
      </c>
      <c r="K241" s="156">
        <f t="shared" si="59"/>
        <v>27653</v>
      </c>
      <c r="P241" s="104"/>
      <c r="Q241" s="169"/>
      <c r="CI241" s="174">
        <v>26336.3964</v>
      </c>
    </row>
    <row r="242" spans="2:87" ht="16.5">
      <c r="B242" s="39">
        <v>236</v>
      </c>
      <c r="C242" s="69" t="s">
        <v>914</v>
      </c>
      <c r="D242" s="57" t="s">
        <v>345</v>
      </c>
      <c r="E242" s="70" t="s">
        <v>153</v>
      </c>
      <c r="F242" s="155">
        <f t="shared" si="55"/>
        <v>64790</v>
      </c>
      <c r="G242" s="156">
        <f t="shared" si="56"/>
        <v>59287</v>
      </c>
      <c r="H242" s="156">
        <f t="shared" si="57"/>
        <v>61709</v>
      </c>
      <c r="I242" s="156">
        <v>61709</v>
      </c>
      <c r="J242" s="156">
        <f t="shared" si="58"/>
        <v>75411</v>
      </c>
      <c r="K242" s="156">
        <f t="shared" si="59"/>
        <v>67103</v>
      </c>
      <c r="P242" s="104"/>
      <c r="Q242" s="169"/>
      <c r="CI242" s="174">
        <v>63907.9032</v>
      </c>
    </row>
    <row r="243" spans="2:87" ht="16.5">
      <c r="B243" s="39">
        <v>237</v>
      </c>
      <c r="C243" s="69" t="s">
        <v>915</v>
      </c>
      <c r="D243" s="57" t="s">
        <v>346</v>
      </c>
      <c r="E243" s="58" t="s">
        <v>633</v>
      </c>
      <c r="F243" s="155">
        <f t="shared" si="55"/>
        <v>38342</v>
      </c>
      <c r="G243" s="156">
        <f t="shared" si="56"/>
        <v>35086</v>
      </c>
      <c r="H243" s="156">
        <f t="shared" si="57"/>
        <v>36519</v>
      </c>
      <c r="I243" s="156">
        <v>36519</v>
      </c>
      <c r="J243" s="156">
        <f t="shared" si="58"/>
        <v>44628</v>
      </c>
      <c r="K243" s="156">
        <f t="shared" si="59"/>
        <v>39711</v>
      </c>
      <c r="P243" s="104"/>
      <c r="Q243" s="169"/>
      <c r="CI243" s="174">
        <v>37819.944</v>
      </c>
    </row>
    <row r="244" spans="2:87" ht="16.5">
      <c r="B244" s="39">
        <v>238</v>
      </c>
      <c r="C244" s="69" t="s">
        <v>916</v>
      </c>
      <c r="D244" s="57" t="s">
        <v>347</v>
      </c>
      <c r="E244" s="58" t="s">
        <v>633</v>
      </c>
      <c r="F244" s="155">
        <f t="shared" si="55"/>
        <v>36803</v>
      </c>
      <c r="G244" s="156">
        <f t="shared" si="56"/>
        <v>33677</v>
      </c>
      <c r="H244" s="156">
        <f t="shared" si="57"/>
        <v>35053</v>
      </c>
      <c r="I244" s="156">
        <v>35053</v>
      </c>
      <c r="J244" s="156">
        <f t="shared" si="58"/>
        <v>42836</v>
      </c>
      <c r="K244" s="156">
        <f t="shared" si="59"/>
        <v>38117</v>
      </c>
      <c r="P244" s="104"/>
      <c r="Q244" s="169"/>
      <c r="CI244" s="174">
        <v>36301.6026</v>
      </c>
    </row>
    <row r="245" spans="2:87" ht="16.5">
      <c r="B245" s="39">
        <v>239</v>
      </c>
      <c r="C245" s="69" t="s">
        <v>917</v>
      </c>
      <c r="D245" s="57" t="s">
        <v>348</v>
      </c>
      <c r="E245" s="58" t="s">
        <v>633</v>
      </c>
      <c r="F245" s="155">
        <f t="shared" si="55"/>
        <v>34774</v>
      </c>
      <c r="G245" s="156">
        <f t="shared" si="56"/>
        <v>31821</v>
      </c>
      <c r="H245" s="156">
        <f t="shared" si="57"/>
        <v>33121</v>
      </c>
      <c r="I245" s="156">
        <v>33121</v>
      </c>
      <c r="J245" s="156">
        <f t="shared" si="58"/>
        <v>40475</v>
      </c>
      <c r="K245" s="156">
        <f t="shared" si="59"/>
        <v>36016</v>
      </c>
      <c r="P245" s="104"/>
      <c r="Q245" s="169"/>
      <c r="CI245" s="174">
        <v>34300.7592</v>
      </c>
    </row>
    <row r="246" spans="2:87" ht="16.5">
      <c r="B246" s="39">
        <v>240</v>
      </c>
      <c r="C246" s="72" t="s">
        <v>918</v>
      </c>
      <c r="D246" s="60" t="s">
        <v>349</v>
      </c>
      <c r="E246" s="73"/>
      <c r="F246" s="155"/>
      <c r="G246" s="156"/>
      <c r="H246" s="156"/>
      <c r="I246" s="156"/>
      <c r="J246" s="156"/>
      <c r="K246" s="156"/>
      <c r="P246" s="104"/>
      <c r="Q246" s="169"/>
      <c r="CI246" s="174">
        <v>0</v>
      </c>
    </row>
    <row r="247" spans="2:87" ht="22.5">
      <c r="B247" s="39">
        <v>241</v>
      </c>
      <c r="C247" s="69" t="s">
        <v>919</v>
      </c>
      <c r="D247" s="57" t="s">
        <v>920</v>
      </c>
      <c r="E247" s="70" t="s">
        <v>921</v>
      </c>
      <c r="F247" s="155">
        <f aca="true" t="shared" si="60" ref="F247:F254">+ROUND($F$7*CI247,0)</f>
        <v>618</v>
      </c>
      <c r="G247" s="156">
        <f aca="true" t="shared" si="61" ref="G247:G254">+ROUND(CI247*$G$7,0)</f>
        <v>566</v>
      </c>
      <c r="H247" s="156">
        <f aca="true" t="shared" si="62" ref="H247:H254">+ROUND($H$7*CI247,0)</f>
        <v>589</v>
      </c>
      <c r="I247" s="156">
        <v>589</v>
      </c>
      <c r="J247" s="156">
        <f aca="true" t="shared" si="63" ref="J247:J254">+ROUND(CI247*$J$7,0)</f>
        <v>720</v>
      </c>
      <c r="K247" s="156">
        <f aca="true" t="shared" si="64" ref="K247:K254">+ROUND(CI247*$K$7,0)</f>
        <v>640</v>
      </c>
      <c r="P247" s="104"/>
      <c r="Q247" s="169"/>
      <c r="CI247" s="174">
        <v>609.8004</v>
      </c>
    </row>
    <row r="248" spans="2:87" ht="22.5">
      <c r="B248" s="39">
        <v>242</v>
      </c>
      <c r="C248" s="69" t="s">
        <v>922</v>
      </c>
      <c r="D248" s="57" t="s">
        <v>923</v>
      </c>
      <c r="E248" s="70" t="s">
        <v>921</v>
      </c>
      <c r="F248" s="155">
        <f t="shared" si="60"/>
        <v>630</v>
      </c>
      <c r="G248" s="156">
        <f t="shared" si="61"/>
        <v>576</v>
      </c>
      <c r="H248" s="156">
        <f t="shared" si="62"/>
        <v>600</v>
      </c>
      <c r="I248" s="156">
        <v>600</v>
      </c>
      <c r="J248" s="156">
        <f t="shared" si="63"/>
        <v>733</v>
      </c>
      <c r="K248" s="156">
        <f t="shared" si="64"/>
        <v>652</v>
      </c>
      <c r="P248" s="104"/>
      <c r="Q248" s="169"/>
      <c r="CI248" s="174">
        <v>621.093</v>
      </c>
    </row>
    <row r="249" spans="2:87" ht="22.5">
      <c r="B249" s="39">
        <v>243</v>
      </c>
      <c r="C249" s="69" t="s">
        <v>924</v>
      </c>
      <c r="D249" s="57" t="s">
        <v>925</v>
      </c>
      <c r="E249" s="70" t="s">
        <v>921</v>
      </c>
      <c r="F249" s="155">
        <f t="shared" si="60"/>
        <v>633</v>
      </c>
      <c r="G249" s="156">
        <f t="shared" si="61"/>
        <v>579</v>
      </c>
      <c r="H249" s="156">
        <f t="shared" si="62"/>
        <v>603</v>
      </c>
      <c r="I249" s="156">
        <v>603</v>
      </c>
      <c r="J249" s="156">
        <f t="shared" si="63"/>
        <v>737</v>
      </c>
      <c r="K249" s="156">
        <f t="shared" si="64"/>
        <v>655</v>
      </c>
      <c r="P249" s="104"/>
      <c r="Q249" s="169"/>
      <c r="CI249" s="174">
        <v>624.1728</v>
      </c>
    </row>
    <row r="250" spans="2:87" ht="22.5">
      <c r="B250" s="39">
        <v>244</v>
      </c>
      <c r="C250" s="69" t="s">
        <v>926</v>
      </c>
      <c r="D250" s="57" t="s">
        <v>927</v>
      </c>
      <c r="E250" s="70" t="s">
        <v>921</v>
      </c>
      <c r="F250" s="155">
        <f t="shared" si="60"/>
        <v>749</v>
      </c>
      <c r="G250" s="156">
        <f t="shared" si="61"/>
        <v>686</v>
      </c>
      <c r="H250" s="156">
        <f t="shared" si="62"/>
        <v>714</v>
      </c>
      <c r="I250" s="156">
        <v>714</v>
      </c>
      <c r="J250" s="156">
        <f t="shared" si="63"/>
        <v>872</v>
      </c>
      <c r="K250" s="156">
        <f t="shared" si="64"/>
        <v>776</v>
      </c>
      <c r="P250" s="104"/>
      <c r="Q250" s="169"/>
      <c r="CI250" s="174">
        <v>739.152</v>
      </c>
    </row>
    <row r="251" spans="2:87" ht="22.5">
      <c r="B251" s="39">
        <v>245</v>
      </c>
      <c r="C251" s="69" t="s">
        <v>928</v>
      </c>
      <c r="D251" s="57" t="s">
        <v>929</v>
      </c>
      <c r="E251" s="70" t="s">
        <v>921</v>
      </c>
      <c r="F251" s="155">
        <f t="shared" si="60"/>
        <v>850</v>
      </c>
      <c r="G251" s="156">
        <f t="shared" si="61"/>
        <v>778</v>
      </c>
      <c r="H251" s="156">
        <f t="shared" si="62"/>
        <v>810</v>
      </c>
      <c r="I251" s="156">
        <v>810</v>
      </c>
      <c r="J251" s="156">
        <f t="shared" si="63"/>
        <v>990</v>
      </c>
      <c r="K251" s="156">
        <f t="shared" si="64"/>
        <v>881</v>
      </c>
      <c r="P251" s="104"/>
      <c r="Q251" s="169"/>
      <c r="CI251" s="174">
        <v>838.7322</v>
      </c>
    </row>
    <row r="252" spans="2:87" ht="22.5">
      <c r="B252" s="39">
        <v>246</v>
      </c>
      <c r="C252" s="69" t="s">
        <v>930</v>
      </c>
      <c r="D252" s="57" t="s">
        <v>931</v>
      </c>
      <c r="E252" s="70" t="s">
        <v>921</v>
      </c>
      <c r="F252" s="155">
        <f t="shared" si="60"/>
        <v>1005</v>
      </c>
      <c r="G252" s="156">
        <f t="shared" si="61"/>
        <v>920</v>
      </c>
      <c r="H252" s="156">
        <f t="shared" si="62"/>
        <v>958</v>
      </c>
      <c r="I252" s="156">
        <v>958</v>
      </c>
      <c r="J252" s="156">
        <f t="shared" si="63"/>
        <v>1170</v>
      </c>
      <c r="K252" s="156">
        <f t="shared" si="64"/>
        <v>1041</v>
      </c>
      <c r="P252" s="104"/>
      <c r="Q252" s="169"/>
      <c r="CI252" s="174">
        <v>991.6956</v>
      </c>
    </row>
    <row r="253" spans="2:87" ht="16.5">
      <c r="B253" s="39">
        <v>247</v>
      </c>
      <c r="C253" s="69" t="s">
        <v>932</v>
      </c>
      <c r="D253" s="57" t="s">
        <v>933</v>
      </c>
      <c r="E253" s="58" t="s">
        <v>633</v>
      </c>
      <c r="F253" s="155">
        <f t="shared" si="60"/>
        <v>6157</v>
      </c>
      <c r="G253" s="156">
        <f t="shared" si="61"/>
        <v>5634</v>
      </c>
      <c r="H253" s="156">
        <f t="shared" si="62"/>
        <v>5864</v>
      </c>
      <c r="I253" s="156">
        <v>5864</v>
      </c>
      <c r="J253" s="156">
        <f t="shared" si="63"/>
        <v>7167</v>
      </c>
      <c r="K253" s="156">
        <f t="shared" si="64"/>
        <v>6377</v>
      </c>
      <c r="P253" s="104"/>
      <c r="Q253" s="169"/>
      <c r="CI253" s="174">
        <v>6073.3656</v>
      </c>
    </row>
    <row r="254" spans="2:87" ht="16.5">
      <c r="B254" s="39">
        <v>248</v>
      </c>
      <c r="C254" s="69" t="s">
        <v>934</v>
      </c>
      <c r="D254" s="57" t="s">
        <v>935</v>
      </c>
      <c r="E254" s="70" t="s">
        <v>153</v>
      </c>
      <c r="F254" s="155">
        <f t="shared" si="60"/>
        <v>10841</v>
      </c>
      <c r="G254" s="156">
        <f t="shared" si="61"/>
        <v>9920</v>
      </c>
      <c r="H254" s="156">
        <f t="shared" si="62"/>
        <v>10325</v>
      </c>
      <c r="I254" s="156">
        <v>10325</v>
      </c>
      <c r="J254" s="156">
        <f t="shared" si="63"/>
        <v>12618</v>
      </c>
      <c r="K254" s="156">
        <f t="shared" si="64"/>
        <v>11228</v>
      </c>
      <c r="P254" s="104"/>
      <c r="Q254" s="169"/>
      <c r="CI254" s="174">
        <v>10693.0656</v>
      </c>
    </row>
    <row r="255" spans="2:87" ht="16.5">
      <c r="B255" s="39">
        <v>249</v>
      </c>
      <c r="C255" s="72" t="s">
        <v>936</v>
      </c>
      <c r="D255" s="60" t="s">
        <v>290</v>
      </c>
      <c r="E255" s="73"/>
      <c r="F255" s="155"/>
      <c r="G255" s="156"/>
      <c r="H255" s="156"/>
      <c r="I255" s="156"/>
      <c r="J255" s="156"/>
      <c r="K255" s="156"/>
      <c r="P255" s="104"/>
      <c r="Q255" s="169"/>
      <c r="CI255" s="174">
        <v>0</v>
      </c>
    </row>
    <row r="256" spans="2:87" ht="16.5">
      <c r="B256" s="39">
        <v>250</v>
      </c>
      <c r="C256" s="69" t="s">
        <v>937</v>
      </c>
      <c r="D256" s="57" t="s">
        <v>938</v>
      </c>
      <c r="E256" s="58" t="s">
        <v>633</v>
      </c>
      <c r="F256" s="155">
        <f>+ROUND($F$7*CI256,0)</f>
        <v>41301</v>
      </c>
      <c r="G256" s="156">
        <f>+ROUND(CI256*$G$7,0)</f>
        <v>37793</v>
      </c>
      <c r="H256" s="156">
        <f>+ROUND($H$7*CI256,0)</f>
        <v>39337</v>
      </c>
      <c r="I256" s="156">
        <v>39337</v>
      </c>
      <c r="J256" s="156">
        <f>+ROUND(CI256*$J$7,0)</f>
        <v>48072</v>
      </c>
      <c r="K256" s="156">
        <f>+ROUND(CI256*$K$7,0)</f>
        <v>42775</v>
      </c>
      <c r="P256" s="104"/>
      <c r="Q256" s="169"/>
      <c r="CI256" s="174">
        <v>40738.5678</v>
      </c>
    </row>
    <row r="257" spans="2:87" ht="16.5">
      <c r="B257" s="39">
        <v>251</v>
      </c>
      <c r="C257" s="69" t="s">
        <v>939</v>
      </c>
      <c r="D257" s="57" t="s">
        <v>940</v>
      </c>
      <c r="E257" s="58" t="s">
        <v>633</v>
      </c>
      <c r="F257" s="155">
        <f>+ROUND($F$7*CI257,0)</f>
        <v>31055</v>
      </c>
      <c r="G257" s="156">
        <f>+ROUND(CI257*$G$7,0)</f>
        <v>28418</v>
      </c>
      <c r="H257" s="156">
        <f>+ROUND($H$7*CI257,0)</f>
        <v>29579</v>
      </c>
      <c r="I257" s="156">
        <v>29579</v>
      </c>
      <c r="J257" s="156">
        <f>+ROUND(CI257*$J$7,0)</f>
        <v>36147</v>
      </c>
      <c r="K257" s="156">
        <f>+ROUND(CI257*$K$7,0)</f>
        <v>32164</v>
      </c>
      <c r="P257" s="104"/>
      <c r="Q257" s="169"/>
      <c r="CI257" s="174">
        <v>30632.7174</v>
      </c>
    </row>
    <row r="258" spans="2:87" ht="16.5">
      <c r="B258" s="39">
        <v>252</v>
      </c>
      <c r="C258" s="69" t="s">
        <v>291</v>
      </c>
      <c r="D258" s="57" t="s">
        <v>292</v>
      </c>
      <c r="E258" s="70" t="s">
        <v>599</v>
      </c>
      <c r="F258" s="155">
        <f>+ROUND($F$7*CI258,0)</f>
        <v>3359</v>
      </c>
      <c r="G258" s="156">
        <f>+ROUND(CI258*$G$7,0)</f>
        <v>3073</v>
      </c>
      <c r="H258" s="156">
        <f>+ROUND($H$7*CI258,0)</f>
        <v>3199</v>
      </c>
      <c r="I258" s="156">
        <v>3199</v>
      </c>
      <c r="J258" s="156">
        <f>+ROUND(CI258*$J$7,0)</f>
        <v>3909</v>
      </c>
      <c r="K258" s="156">
        <f>+ROUND(CI258*$K$7,0)</f>
        <v>3478</v>
      </c>
      <c r="P258" s="104"/>
      <c r="Q258" s="169"/>
      <c r="CI258" s="174">
        <v>3312.8382</v>
      </c>
    </row>
    <row r="259" spans="2:87" ht="22.5">
      <c r="B259" s="39">
        <v>253</v>
      </c>
      <c r="C259" s="69" t="s">
        <v>293</v>
      </c>
      <c r="D259" s="57" t="s">
        <v>941</v>
      </c>
      <c r="E259" s="70" t="s">
        <v>153</v>
      </c>
      <c r="F259" s="155">
        <f>+ROUND($F$7*CI259,0)</f>
        <v>91968</v>
      </c>
      <c r="G259" s="156">
        <f>+ROUND(CI259*$G$7,0)</f>
        <v>84158</v>
      </c>
      <c r="H259" s="156">
        <f>+ROUND($H$7*CI259,0)</f>
        <v>87596</v>
      </c>
      <c r="I259" s="156">
        <v>87596</v>
      </c>
      <c r="J259" s="156">
        <f>+ROUND(CI259*$J$7,0)</f>
        <v>107046</v>
      </c>
      <c r="K259" s="156">
        <f>+ROUND(CI259*$K$7,0)</f>
        <v>95252</v>
      </c>
      <c r="P259" s="104"/>
      <c r="Q259" s="169"/>
      <c r="CI259" s="174">
        <v>90716.5356</v>
      </c>
    </row>
    <row r="260" spans="2:87" ht="16.5">
      <c r="B260" s="39">
        <v>254</v>
      </c>
      <c r="C260" s="69" t="s">
        <v>942</v>
      </c>
      <c r="D260" s="57" t="s">
        <v>943</v>
      </c>
      <c r="E260" s="70" t="s">
        <v>153</v>
      </c>
      <c r="F260" s="155">
        <f>+ROUND($F$7*CI260,0)</f>
        <v>34712</v>
      </c>
      <c r="G260" s="156">
        <f>+ROUND(CI260*$G$7,0)</f>
        <v>31764</v>
      </c>
      <c r="H260" s="156">
        <f>+ROUND($H$7*CI260,0)</f>
        <v>33061</v>
      </c>
      <c r="I260" s="156">
        <v>33061</v>
      </c>
      <c r="J260" s="156">
        <f>+ROUND(CI260*$J$7,0)</f>
        <v>40402</v>
      </c>
      <c r="K260" s="156">
        <f>+ROUND(CI260*$K$7,0)</f>
        <v>35951</v>
      </c>
      <c r="P260" s="104"/>
      <c r="Q260" s="169"/>
      <c r="CI260" s="174">
        <v>34239.1632</v>
      </c>
    </row>
    <row r="261" spans="2:87" ht="16.5">
      <c r="B261" s="39">
        <v>255</v>
      </c>
      <c r="C261" s="81"/>
      <c r="D261" s="132"/>
      <c r="E261" s="55"/>
      <c r="F261" s="155"/>
      <c r="G261" s="156"/>
      <c r="H261" s="156"/>
      <c r="I261" s="156"/>
      <c r="J261" s="156"/>
      <c r="K261" s="156"/>
      <c r="P261" s="104"/>
      <c r="Q261" s="169"/>
      <c r="CI261" s="174">
        <v>0</v>
      </c>
    </row>
    <row r="262" spans="2:87" ht="16.5" customHeight="1">
      <c r="B262" s="39">
        <v>256</v>
      </c>
      <c r="C262" s="52">
        <v>6</v>
      </c>
      <c r="D262" s="127" t="s">
        <v>50</v>
      </c>
      <c r="E262" s="53"/>
      <c r="F262" s="159"/>
      <c r="G262" s="157"/>
      <c r="H262" s="159"/>
      <c r="I262" s="159"/>
      <c r="J262" s="157"/>
      <c r="K262" s="159"/>
      <c r="P262" s="104"/>
      <c r="Q262" s="169"/>
      <c r="CI262" s="174">
        <v>0</v>
      </c>
    </row>
    <row r="263" spans="2:87" ht="16.5">
      <c r="B263" s="39">
        <v>257</v>
      </c>
      <c r="C263" s="54" t="s">
        <v>944</v>
      </c>
      <c r="D263" s="128" t="s">
        <v>51</v>
      </c>
      <c r="E263" s="55"/>
      <c r="F263" s="155"/>
      <c r="G263" s="156"/>
      <c r="H263" s="156"/>
      <c r="I263" s="156"/>
      <c r="J263" s="156"/>
      <c r="K263" s="156"/>
      <c r="P263" s="104"/>
      <c r="Q263" s="169"/>
      <c r="CI263" s="174">
        <v>0</v>
      </c>
    </row>
    <row r="264" spans="2:87" ht="16.5">
      <c r="B264" s="39">
        <v>258</v>
      </c>
      <c r="C264" s="69" t="s">
        <v>945</v>
      </c>
      <c r="D264" s="80" t="s">
        <v>946</v>
      </c>
      <c r="E264" s="58" t="s">
        <v>633</v>
      </c>
      <c r="F264" s="155">
        <f aca="true" t="shared" si="65" ref="F264:F278">+ROUND($F$7*CI264,0)</f>
        <v>70841</v>
      </c>
      <c r="G264" s="156">
        <f aca="true" t="shared" si="66" ref="G264:G278">+ROUND(CI264*$G$7,0)</f>
        <v>64824</v>
      </c>
      <c r="H264" s="156">
        <f aca="true" t="shared" si="67" ref="H264:H278">+ROUND($H$7*CI264,0)</f>
        <v>67473</v>
      </c>
      <c r="I264" s="156">
        <v>67473</v>
      </c>
      <c r="J264" s="156">
        <f aca="true" t="shared" si="68" ref="J264:J278">+ROUND(CI264*$J$7,0)</f>
        <v>82454</v>
      </c>
      <c r="K264" s="156">
        <f aca="true" t="shared" si="69" ref="K264:K278">+ROUND(CI264*$K$7,0)</f>
        <v>73370</v>
      </c>
      <c r="P264" s="104"/>
      <c r="Q264" s="169"/>
      <c r="CI264" s="174">
        <v>69876.5556</v>
      </c>
    </row>
    <row r="265" spans="2:87" ht="22.5">
      <c r="B265" s="39">
        <v>259</v>
      </c>
      <c r="C265" s="69" t="s">
        <v>947</v>
      </c>
      <c r="D265" s="57" t="s">
        <v>948</v>
      </c>
      <c r="E265" s="58" t="s">
        <v>633</v>
      </c>
      <c r="F265" s="155">
        <f t="shared" si="65"/>
        <v>72639</v>
      </c>
      <c r="G265" s="156">
        <f t="shared" si="66"/>
        <v>66470</v>
      </c>
      <c r="H265" s="156">
        <f t="shared" si="67"/>
        <v>69186</v>
      </c>
      <c r="I265" s="156">
        <v>69186</v>
      </c>
      <c r="J265" s="156">
        <f t="shared" si="68"/>
        <v>84548</v>
      </c>
      <c r="K265" s="156">
        <f t="shared" si="69"/>
        <v>75233</v>
      </c>
      <c r="P265" s="104"/>
      <c r="Q265" s="169"/>
      <c r="CI265" s="174">
        <v>71650.5204</v>
      </c>
    </row>
    <row r="266" spans="2:87" ht="22.5">
      <c r="B266" s="39">
        <v>260</v>
      </c>
      <c r="C266" s="69" t="s">
        <v>949</v>
      </c>
      <c r="D266" s="57" t="s">
        <v>950</v>
      </c>
      <c r="E266" s="70" t="s">
        <v>153</v>
      </c>
      <c r="F266" s="155">
        <f t="shared" si="65"/>
        <v>75590</v>
      </c>
      <c r="G266" s="156">
        <f t="shared" si="66"/>
        <v>69170</v>
      </c>
      <c r="H266" s="156">
        <f t="shared" si="67"/>
        <v>71996</v>
      </c>
      <c r="I266" s="156">
        <v>71996</v>
      </c>
      <c r="J266" s="156">
        <f t="shared" si="68"/>
        <v>87982</v>
      </c>
      <c r="K266" s="156">
        <f t="shared" si="69"/>
        <v>78289</v>
      </c>
      <c r="P266" s="104"/>
      <c r="Q266" s="169"/>
      <c r="CI266" s="174">
        <v>74560.9314</v>
      </c>
    </row>
    <row r="267" spans="2:87" ht="16.5">
      <c r="B267" s="39">
        <v>261</v>
      </c>
      <c r="C267" s="69" t="s">
        <v>52</v>
      </c>
      <c r="D267" s="108" t="s">
        <v>2396</v>
      </c>
      <c r="E267" s="58" t="s">
        <v>633</v>
      </c>
      <c r="F267" s="155">
        <f t="shared" si="65"/>
        <v>27053</v>
      </c>
      <c r="G267" s="156">
        <f t="shared" si="66"/>
        <v>24755</v>
      </c>
      <c r="H267" s="156">
        <f t="shared" si="67"/>
        <v>25766</v>
      </c>
      <c r="I267" s="156">
        <v>25766</v>
      </c>
      <c r="J267" s="156">
        <f t="shared" si="68"/>
        <v>31488</v>
      </c>
      <c r="K267" s="156">
        <f t="shared" si="69"/>
        <v>28019</v>
      </c>
      <c r="P267" s="104"/>
      <c r="Q267" s="169"/>
      <c r="CI267" s="174">
        <v>26684.4138</v>
      </c>
    </row>
    <row r="268" spans="2:87" ht="16.5">
      <c r="B268" s="39">
        <v>262</v>
      </c>
      <c r="C268" s="69" t="s">
        <v>53</v>
      </c>
      <c r="D268" s="108" t="s">
        <v>2397</v>
      </c>
      <c r="E268" s="58" t="s">
        <v>633</v>
      </c>
      <c r="F268" s="155">
        <f t="shared" si="65"/>
        <v>52201</v>
      </c>
      <c r="G268" s="156">
        <f t="shared" si="66"/>
        <v>47767</v>
      </c>
      <c r="H268" s="156">
        <f t="shared" si="67"/>
        <v>49719</v>
      </c>
      <c r="I268" s="156">
        <v>49719</v>
      </c>
      <c r="J268" s="156">
        <f t="shared" si="68"/>
        <v>60758</v>
      </c>
      <c r="K268" s="156">
        <f t="shared" si="69"/>
        <v>54065</v>
      </c>
      <c r="P268" s="104"/>
      <c r="Q268" s="169"/>
      <c r="CI268" s="174">
        <v>51490.1496</v>
      </c>
    </row>
    <row r="269" spans="2:87" ht="16.5">
      <c r="B269" s="39">
        <v>263</v>
      </c>
      <c r="C269" s="69" t="s">
        <v>54</v>
      </c>
      <c r="D269" s="57" t="s">
        <v>951</v>
      </c>
      <c r="E269" s="58" t="s">
        <v>633</v>
      </c>
      <c r="F269" s="155">
        <f t="shared" si="65"/>
        <v>41414</v>
      </c>
      <c r="G269" s="156">
        <f t="shared" si="66"/>
        <v>37897</v>
      </c>
      <c r="H269" s="156">
        <f t="shared" si="67"/>
        <v>39445</v>
      </c>
      <c r="I269" s="156">
        <v>39445</v>
      </c>
      <c r="J269" s="156">
        <f t="shared" si="68"/>
        <v>48204</v>
      </c>
      <c r="K269" s="156">
        <f t="shared" si="69"/>
        <v>42893</v>
      </c>
      <c r="P269" s="104"/>
      <c r="Q269" s="169"/>
      <c r="CI269" s="174">
        <v>40850.4672</v>
      </c>
    </row>
    <row r="270" spans="2:87" ht="16.5">
      <c r="B270" s="39">
        <v>264</v>
      </c>
      <c r="C270" s="69" t="s">
        <v>56</v>
      </c>
      <c r="D270" s="57" t="s">
        <v>952</v>
      </c>
      <c r="E270" s="58" t="s">
        <v>633</v>
      </c>
      <c r="F270" s="155">
        <f t="shared" si="65"/>
        <v>60819</v>
      </c>
      <c r="G270" s="156">
        <f t="shared" si="66"/>
        <v>55654</v>
      </c>
      <c r="H270" s="156">
        <f t="shared" si="67"/>
        <v>57928</v>
      </c>
      <c r="I270" s="156">
        <v>57928</v>
      </c>
      <c r="J270" s="156">
        <f t="shared" si="68"/>
        <v>70790</v>
      </c>
      <c r="K270" s="156">
        <f t="shared" si="69"/>
        <v>62991</v>
      </c>
      <c r="P270" s="104"/>
      <c r="Q270" s="169"/>
      <c r="CI270" s="174">
        <v>59991.4242</v>
      </c>
    </row>
    <row r="271" spans="2:87" ht="16.5">
      <c r="B271" s="39">
        <v>265</v>
      </c>
      <c r="C271" s="69" t="s">
        <v>58</v>
      </c>
      <c r="D271" s="57" t="s">
        <v>953</v>
      </c>
      <c r="E271" s="58" t="s">
        <v>633</v>
      </c>
      <c r="F271" s="155">
        <f t="shared" si="65"/>
        <v>97633</v>
      </c>
      <c r="G271" s="156">
        <f t="shared" si="66"/>
        <v>89342</v>
      </c>
      <c r="H271" s="156">
        <f t="shared" si="67"/>
        <v>92991</v>
      </c>
      <c r="I271" s="156">
        <v>92991</v>
      </c>
      <c r="J271" s="156">
        <f t="shared" si="68"/>
        <v>113639</v>
      </c>
      <c r="K271" s="156">
        <f t="shared" si="69"/>
        <v>101120</v>
      </c>
      <c r="P271" s="104"/>
      <c r="Q271" s="169"/>
      <c r="CI271" s="174">
        <v>96304.3194</v>
      </c>
    </row>
    <row r="272" spans="2:87" ht="16.5">
      <c r="B272" s="39">
        <v>266</v>
      </c>
      <c r="C272" s="69" t="s">
        <v>954</v>
      </c>
      <c r="D272" s="57" t="s">
        <v>55</v>
      </c>
      <c r="E272" s="58" t="s">
        <v>633</v>
      </c>
      <c r="F272" s="155">
        <f t="shared" si="65"/>
        <v>64178</v>
      </c>
      <c r="G272" s="156">
        <f t="shared" si="66"/>
        <v>58727</v>
      </c>
      <c r="H272" s="156">
        <f t="shared" si="67"/>
        <v>61127</v>
      </c>
      <c r="I272" s="156">
        <v>61127</v>
      </c>
      <c r="J272" s="156">
        <f t="shared" si="68"/>
        <v>74699</v>
      </c>
      <c r="K272" s="156">
        <f t="shared" si="69"/>
        <v>66469</v>
      </c>
      <c r="P272" s="104"/>
      <c r="Q272" s="169"/>
      <c r="CI272" s="174">
        <v>63304.2624</v>
      </c>
    </row>
    <row r="273" spans="2:87" ht="16.5">
      <c r="B273" s="39">
        <v>267</v>
      </c>
      <c r="C273" s="69" t="s">
        <v>955</v>
      </c>
      <c r="D273" s="57" t="s">
        <v>57</v>
      </c>
      <c r="E273" s="58" t="s">
        <v>633</v>
      </c>
      <c r="F273" s="155">
        <f t="shared" si="65"/>
        <v>53101</v>
      </c>
      <c r="G273" s="156">
        <f t="shared" si="66"/>
        <v>48591</v>
      </c>
      <c r="H273" s="156">
        <f t="shared" si="67"/>
        <v>50576</v>
      </c>
      <c r="I273" s="156">
        <v>50576</v>
      </c>
      <c r="J273" s="156">
        <f t="shared" si="68"/>
        <v>61806</v>
      </c>
      <c r="K273" s="156">
        <f t="shared" si="69"/>
        <v>54997</v>
      </c>
      <c r="P273" s="104"/>
      <c r="Q273" s="169"/>
      <c r="CI273" s="174">
        <v>52378.1586</v>
      </c>
    </row>
    <row r="274" spans="2:87" ht="16.5">
      <c r="B274" s="39">
        <v>268</v>
      </c>
      <c r="C274" s="69" t="s">
        <v>956</v>
      </c>
      <c r="D274" s="57" t="s">
        <v>59</v>
      </c>
      <c r="E274" s="58" t="s">
        <v>633</v>
      </c>
      <c r="F274" s="155">
        <f t="shared" si="65"/>
        <v>100681</v>
      </c>
      <c r="G274" s="156">
        <f t="shared" si="66"/>
        <v>92130</v>
      </c>
      <c r="H274" s="156">
        <f t="shared" si="67"/>
        <v>95894</v>
      </c>
      <c r="I274" s="156">
        <v>95894</v>
      </c>
      <c r="J274" s="156">
        <f t="shared" si="68"/>
        <v>117186</v>
      </c>
      <c r="K274" s="156">
        <f t="shared" si="69"/>
        <v>104276</v>
      </c>
      <c r="P274" s="104"/>
      <c r="Q274" s="169"/>
      <c r="CI274" s="174">
        <v>99310.2042</v>
      </c>
    </row>
    <row r="275" spans="2:87" ht="16.5">
      <c r="B275" s="39">
        <v>269</v>
      </c>
      <c r="C275" s="69" t="s">
        <v>957</v>
      </c>
      <c r="D275" s="57" t="s">
        <v>958</v>
      </c>
      <c r="E275" s="70" t="s">
        <v>153</v>
      </c>
      <c r="F275" s="155">
        <f t="shared" si="65"/>
        <v>110944</v>
      </c>
      <c r="G275" s="156">
        <f t="shared" si="66"/>
        <v>101521</v>
      </c>
      <c r="H275" s="156">
        <f t="shared" si="67"/>
        <v>105669</v>
      </c>
      <c r="I275" s="156">
        <v>105669</v>
      </c>
      <c r="J275" s="156">
        <f t="shared" si="68"/>
        <v>129132</v>
      </c>
      <c r="K275" s="156">
        <f t="shared" si="69"/>
        <v>114905</v>
      </c>
      <c r="P275" s="104"/>
      <c r="Q275" s="169"/>
      <c r="CI275" s="174">
        <v>109433.5068</v>
      </c>
    </row>
    <row r="276" spans="2:87" ht="16.5">
      <c r="B276" s="39">
        <v>270</v>
      </c>
      <c r="C276" s="69" t="s">
        <v>60</v>
      </c>
      <c r="D276" s="57" t="s">
        <v>959</v>
      </c>
      <c r="E276" s="58" t="s">
        <v>633</v>
      </c>
      <c r="F276" s="155">
        <f t="shared" si="65"/>
        <v>45733</v>
      </c>
      <c r="G276" s="156">
        <f t="shared" si="66"/>
        <v>41849</v>
      </c>
      <c r="H276" s="156">
        <f t="shared" si="67"/>
        <v>43559</v>
      </c>
      <c r="I276" s="156">
        <v>43559</v>
      </c>
      <c r="J276" s="156">
        <f t="shared" si="68"/>
        <v>53231</v>
      </c>
      <c r="K276" s="156">
        <f t="shared" si="69"/>
        <v>47366</v>
      </c>
      <c r="P276" s="104"/>
      <c r="Q276" s="169"/>
      <c r="CI276" s="174">
        <v>45110.8572</v>
      </c>
    </row>
    <row r="277" spans="2:87" ht="16.5">
      <c r="B277" s="39">
        <v>271</v>
      </c>
      <c r="C277" s="69" t="s">
        <v>960</v>
      </c>
      <c r="D277" s="57" t="s">
        <v>61</v>
      </c>
      <c r="E277" s="70" t="s">
        <v>153</v>
      </c>
      <c r="F277" s="155">
        <f t="shared" si="65"/>
        <v>90837</v>
      </c>
      <c r="G277" s="156">
        <f t="shared" si="66"/>
        <v>83122</v>
      </c>
      <c r="H277" s="156">
        <f t="shared" si="67"/>
        <v>86518</v>
      </c>
      <c r="I277" s="156">
        <v>86518</v>
      </c>
      <c r="J277" s="156">
        <f t="shared" si="68"/>
        <v>105729</v>
      </c>
      <c r="K277" s="156">
        <f t="shared" si="69"/>
        <v>94081</v>
      </c>
      <c r="P277" s="104"/>
      <c r="Q277" s="169"/>
      <c r="CI277" s="174">
        <v>89600.6214</v>
      </c>
    </row>
    <row r="278" spans="2:87" ht="16.5">
      <c r="B278" s="39">
        <v>272</v>
      </c>
      <c r="C278" s="69" t="s">
        <v>961</v>
      </c>
      <c r="D278" s="57" t="s">
        <v>962</v>
      </c>
      <c r="E278" s="58" t="s">
        <v>633</v>
      </c>
      <c r="F278" s="155">
        <f t="shared" si="65"/>
        <v>31195</v>
      </c>
      <c r="G278" s="156">
        <f t="shared" si="66"/>
        <v>28546</v>
      </c>
      <c r="H278" s="156">
        <f t="shared" si="67"/>
        <v>29712</v>
      </c>
      <c r="I278" s="156">
        <v>29712</v>
      </c>
      <c r="J278" s="156">
        <f t="shared" si="68"/>
        <v>36309</v>
      </c>
      <c r="K278" s="156">
        <f t="shared" si="69"/>
        <v>32309</v>
      </c>
      <c r="P278" s="104"/>
      <c r="Q278" s="169"/>
      <c r="CI278" s="174">
        <v>30770.2818</v>
      </c>
    </row>
    <row r="279" spans="2:87" ht="16.5">
      <c r="B279" s="39">
        <v>273</v>
      </c>
      <c r="C279" s="72" t="s">
        <v>963</v>
      </c>
      <c r="D279" s="60" t="s">
        <v>62</v>
      </c>
      <c r="E279" s="73"/>
      <c r="F279" s="155"/>
      <c r="G279" s="156"/>
      <c r="H279" s="156"/>
      <c r="I279" s="156"/>
      <c r="J279" s="156"/>
      <c r="K279" s="156"/>
      <c r="P279" s="104"/>
      <c r="Q279" s="169"/>
      <c r="CI279" s="174">
        <v>0</v>
      </c>
    </row>
    <row r="280" spans="2:87" ht="22.5">
      <c r="B280" s="39">
        <v>274</v>
      </c>
      <c r="C280" s="69" t="s">
        <v>964</v>
      </c>
      <c r="D280" s="57" t="s">
        <v>965</v>
      </c>
      <c r="E280" s="58" t="s">
        <v>633</v>
      </c>
      <c r="F280" s="155">
        <f>+ROUND($F$7*CI280,0)</f>
        <v>40851</v>
      </c>
      <c r="G280" s="156">
        <f>+ROUND(CI280*$G$7,0)</f>
        <v>37382</v>
      </c>
      <c r="H280" s="156">
        <f>+ROUND($H$7*CI280,0)</f>
        <v>38909</v>
      </c>
      <c r="I280" s="156">
        <v>38909</v>
      </c>
      <c r="J280" s="156">
        <f>+ROUND(CI280*$J$7,0)</f>
        <v>47548</v>
      </c>
      <c r="K280" s="156">
        <f>+ROUND(CI280*$K$7,0)</f>
        <v>42310</v>
      </c>
      <c r="P280" s="104"/>
      <c r="Q280" s="169"/>
      <c r="CI280" s="174">
        <v>40295.0766</v>
      </c>
    </row>
    <row r="281" spans="2:87" ht="22.5">
      <c r="B281" s="39">
        <v>275</v>
      </c>
      <c r="C281" s="69" t="s">
        <v>966</v>
      </c>
      <c r="D281" s="57" t="s">
        <v>967</v>
      </c>
      <c r="E281" s="70" t="s">
        <v>599</v>
      </c>
      <c r="F281" s="155">
        <f>+ROUND($F$7*CI281,0)</f>
        <v>1064850</v>
      </c>
      <c r="G281" s="156">
        <f>+ROUND(CI281*$G$7,0)</f>
        <v>974415</v>
      </c>
      <c r="H281" s="156">
        <f>+ROUND($H$7*CI281,0)</f>
        <v>1014223</v>
      </c>
      <c r="I281" s="156">
        <v>1014223</v>
      </c>
      <c r="J281" s="156">
        <f>+ROUND(CI281*$J$7,0)</f>
        <v>1239420</v>
      </c>
      <c r="K281" s="156">
        <f>+ROUND(CI281*$K$7,0)</f>
        <v>1102873</v>
      </c>
      <c r="P281" s="104"/>
      <c r="Q281" s="169"/>
      <c r="CI281" s="174">
        <v>1050355.524</v>
      </c>
    </row>
    <row r="282" spans="2:87" ht="16.5">
      <c r="B282" s="39">
        <v>276</v>
      </c>
      <c r="C282" s="69" t="s">
        <v>63</v>
      </c>
      <c r="D282" s="57" t="s">
        <v>968</v>
      </c>
      <c r="E282" s="70" t="s">
        <v>599</v>
      </c>
      <c r="F282" s="155">
        <f>+ROUND($F$7*CI282,0)</f>
        <v>553454</v>
      </c>
      <c r="G282" s="156">
        <f>+ROUND(CI282*$G$7,0)</f>
        <v>506450</v>
      </c>
      <c r="H282" s="156">
        <f>+ROUND($H$7*CI282,0)</f>
        <v>527141</v>
      </c>
      <c r="I282" s="156">
        <v>527141</v>
      </c>
      <c r="J282" s="156">
        <f>+ROUND(CI282*$J$7,0)</f>
        <v>644186</v>
      </c>
      <c r="K282" s="156">
        <f>+ROUND(CI282*$K$7,0)</f>
        <v>573216</v>
      </c>
      <c r="P282" s="104"/>
      <c r="Q282" s="169"/>
      <c r="CI282" s="174">
        <v>545920.215</v>
      </c>
    </row>
    <row r="283" spans="2:87" ht="16.5">
      <c r="B283" s="39">
        <v>277</v>
      </c>
      <c r="C283" s="69" t="s">
        <v>65</v>
      </c>
      <c r="D283" s="57" t="s">
        <v>64</v>
      </c>
      <c r="E283" s="58" t="s">
        <v>633</v>
      </c>
      <c r="F283" s="155">
        <f>+ROUND($F$7*CI283,0)</f>
        <v>47343</v>
      </c>
      <c r="G283" s="156">
        <f>+ROUND(CI283*$G$7,0)</f>
        <v>43323</v>
      </c>
      <c r="H283" s="156">
        <f>+ROUND($H$7*CI283,0)</f>
        <v>45093</v>
      </c>
      <c r="I283" s="156">
        <v>45093</v>
      </c>
      <c r="J283" s="156">
        <f>+ROUND(CI283*$J$7,0)</f>
        <v>55105</v>
      </c>
      <c r="K283" s="156">
        <f>+ROUND(CI283*$K$7,0)</f>
        <v>49034</v>
      </c>
      <c r="P283" s="104"/>
      <c r="Q283" s="169"/>
      <c r="CI283" s="174">
        <v>46699.0074</v>
      </c>
    </row>
    <row r="284" spans="2:87" ht="16.5">
      <c r="B284" s="39">
        <v>278</v>
      </c>
      <c r="C284" s="69" t="s">
        <v>969</v>
      </c>
      <c r="D284" s="57" t="s">
        <v>66</v>
      </c>
      <c r="E284" s="58" t="s">
        <v>633</v>
      </c>
      <c r="F284" s="155">
        <f>+ROUND($F$7*CI284,0)</f>
        <v>62468</v>
      </c>
      <c r="G284" s="156">
        <f>+ROUND(CI284*$G$7,0)</f>
        <v>57163</v>
      </c>
      <c r="H284" s="156">
        <f>+ROUND($H$7*CI284,0)</f>
        <v>59498</v>
      </c>
      <c r="I284" s="156">
        <v>59498</v>
      </c>
      <c r="J284" s="156">
        <f>+ROUND(CI284*$J$7,0)</f>
        <v>72709</v>
      </c>
      <c r="K284" s="156">
        <f>+ROUND(CI284*$K$7,0)</f>
        <v>64698</v>
      </c>
      <c r="P284" s="104"/>
      <c r="Q284" s="169"/>
      <c r="CI284" s="174">
        <v>61617.5586</v>
      </c>
    </row>
    <row r="285" spans="2:87" ht="16.5">
      <c r="B285" s="39">
        <v>279</v>
      </c>
      <c r="C285" s="65"/>
      <c r="D285" s="129"/>
      <c r="E285" s="55"/>
      <c r="F285" s="155"/>
      <c r="G285" s="156"/>
      <c r="H285" s="156"/>
      <c r="I285" s="156"/>
      <c r="J285" s="156"/>
      <c r="K285" s="156"/>
      <c r="P285" s="104"/>
      <c r="Q285" s="169"/>
      <c r="CI285" s="174">
        <v>0</v>
      </c>
    </row>
    <row r="286" spans="2:87" ht="16.5" customHeight="1">
      <c r="B286" s="39">
        <v>280</v>
      </c>
      <c r="C286" s="52">
        <v>7</v>
      </c>
      <c r="D286" s="127" t="s">
        <v>67</v>
      </c>
      <c r="E286" s="75"/>
      <c r="F286" s="158"/>
      <c r="G286" s="157"/>
      <c r="H286" s="158"/>
      <c r="I286" s="158"/>
      <c r="J286" s="157"/>
      <c r="K286" s="158"/>
      <c r="P286" s="104"/>
      <c r="Q286" s="169"/>
      <c r="CI286" s="174">
        <v>0</v>
      </c>
    </row>
    <row r="287" spans="2:87" ht="16.5">
      <c r="B287" s="39">
        <v>281</v>
      </c>
      <c r="C287" s="82" t="s">
        <v>970</v>
      </c>
      <c r="D287" s="133" t="s">
        <v>68</v>
      </c>
      <c r="E287" s="55"/>
      <c r="F287" s="155"/>
      <c r="G287" s="156"/>
      <c r="H287" s="156"/>
      <c r="I287" s="156"/>
      <c r="J287" s="156"/>
      <c r="K287" s="156"/>
      <c r="P287" s="104"/>
      <c r="Q287" s="169"/>
      <c r="CI287" s="174">
        <v>0</v>
      </c>
    </row>
    <row r="288" spans="2:87" ht="16.5">
      <c r="B288" s="39">
        <v>282</v>
      </c>
      <c r="C288" s="69" t="s">
        <v>69</v>
      </c>
      <c r="D288" s="57" t="s">
        <v>70</v>
      </c>
      <c r="E288" s="70" t="s">
        <v>599</v>
      </c>
      <c r="F288" s="155">
        <f aca="true" t="shared" si="70" ref="F288:F293">+ROUND($F$7*CI288,0)</f>
        <v>463814</v>
      </c>
      <c r="G288" s="156">
        <f aca="true" t="shared" si="71" ref="G288:G293">+ROUND(CI288*$G$7,0)</f>
        <v>424423</v>
      </c>
      <c r="H288" s="156">
        <f aca="true" t="shared" si="72" ref="H288:H293">+ROUND($H$7*CI288,0)</f>
        <v>441762</v>
      </c>
      <c r="I288" s="156">
        <v>441762</v>
      </c>
      <c r="J288" s="156">
        <f aca="true" t="shared" si="73" ref="J288:J293">+ROUND(CI288*$J$7,0)</f>
        <v>539850</v>
      </c>
      <c r="K288" s="156">
        <f aca="true" t="shared" si="74" ref="K288:K293">+ROUND(CI288*$K$7,0)</f>
        <v>480375</v>
      </c>
      <c r="P288" s="104"/>
      <c r="Q288" s="169"/>
      <c r="CI288" s="174">
        <v>457500.1836</v>
      </c>
    </row>
    <row r="289" spans="2:87" ht="16.5">
      <c r="B289" s="39">
        <v>283</v>
      </c>
      <c r="C289" s="69" t="s">
        <v>71</v>
      </c>
      <c r="D289" s="57" t="s">
        <v>72</v>
      </c>
      <c r="E289" s="70" t="s">
        <v>599</v>
      </c>
      <c r="F289" s="155">
        <f t="shared" si="70"/>
        <v>173428</v>
      </c>
      <c r="G289" s="156">
        <f t="shared" si="71"/>
        <v>158699</v>
      </c>
      <c r="H289" s="156">
        <f t="shared" si="72"/>
        <v>165183</v>
      </c>
      <c r="I289" s="156">
        <v>165183</v>
      </c>
      <c r="J289" s="156">
        <f t="shared" si="73"/>
        <v>201860</v>
      </c>
      <c r="K289" s="156">
        <f t="shared" si="74"/>
        <v>179621</v>
      </c>
      <c r="P289" s="104"/>
      <c r="Q289" s="169"/>
      <c r="CI289" s="174">
        <v>171067.491</v>
      </c>
    </row>
    <row r="290" spans="2:87" ht="16.5">
      <c r="B290" s="39">
        <v>284</v>
      </c>
      <c r="C290" s="69" t="s">
        <v>73</v>
      </c>
      <c r="D290" s="57" t="s">
        <v>74</v>
      </c>
      <c r="E290" s="70" t="s">
        <v>599</v>
      </c>
      <c r="F290" s="155">
        <f t="shared" si="70"/>
        <v>417085</v>
      </c>
      <c r="G290" s="156">
        <f t="shared" si="71"/>
        <v>381663</v>
      </c>
      <c r="H290" s="156">
        <f t="shared" si="72"/>
        <v>397255</v>
      </c>
      <c r="I290" s="156">
        <v>397255</v>
      </c>
      <c r="J290" s="156">
        <f t="shared" si="73"/>
        <v>485461</v>
      </c>
      <c r="K290" s="156">
        <f t="shared" si="74"/>
        <v>431978</v>
      </c>
      <c r="P290" s="104"/>
      <c r="Q290" s="169"/>
      <c r="CI290" s="174">
        <v>411407.8968</v>
      </c>
    </row>
    <row r="291" spans="2:87" ht="16.5">
      <c r="B291" s="39">
        <v>285</v>
      </c>
      <c r="C291" s="69" t="s">
        <v>971</v>
      </c>
      <c r="D291" s="62" t="s">
        <v>972</v>
      </c>
      <c r="E291" s="58" t="s">
        <v>633</v>
      </c>
      <c r="F291" s="155">
        <f t="shared" si="70"/>
        <v>24374</v>
      </c>
      <c r="G291" s="156">
        <f t="shared" si="71"/>
        <v>22304</v>
      </c>
      <c r="H291" s="156">
        <f t="shared" si="72"/>
        <v>23215</v>
      </c>
      <c r="I291" s="156">
        <v>23215</v>
      </c>
      <c r="J291" s="156">
        <f t="shared" si="73"/>
        <v>28369</v>
      </c>
      <c r="K291" s="156">
        <f t="shared" si="74"/>
        <v>25244</v>
      </c>
      <c r="P291" s="104"/>
      <c r="Q291" s="169"/>
      <c r="CI291" s="174">
        <v>24041.9454</v>
      </c>
    </row>
    <row r="292" spans="2:87" ht="16.5">
      <c r="B292" s="39">
        <v>286</v>
      </c>
      <c r="C292" s="69" t="s">
        <v>973</v>
      </c>
      <c r="D292" s="62" t="s">
        <v>974</v>
      </c>
      <c r="E292" s="70" t="s">
        <v>599</v>
      </c>
      <c r="F292" s="155">
        <f t="shared" si="70"/>
        <v>301608</v>
      </c>
      <c r="G292" s="156">
        <f t="shared" si="71"/>
        <v>275993</v>
      </c>
      <c r="H292" s="156">
        <f t="shared" si="72"/>
        <v>287268</v>
      </c>
      <c r="I292" s="156">
        <v>287268</v>
      </c>
      <c r="J292" s="156">
        <f t="shared" si="73"/>
        <v>351053</v>
      </c>
      <c r="K292" s="156">
        <f t="shared" si="74"/>
        <v>312378</v>
      </c>
      <c r="P292" s="104"/>
      <c r="Q292" s="169"/>
      <c r="CI292" s="174">
        <v>297502.5204</v>
      </c>
    </row>
    <row r="293" spans="2:87" ht="16.5">
      <c r="B293" s="39">
        <v>287</v>
      </c>
      <c r="C293" s="69" t="s">
        <v>975</v>
      </c>
      <c r="D293" s="62" t="s">
        <v>834</v>
      </c>
      <c r="E293" s="70" t="s">
        <v>599</v>
      </c>
      <c r="F293" s="155">
        <f t="shared" si="70"/>
        <v>231831</v>
      </c>
      <c r="G293" s="156">
        <f t="shared" si="71"/>
        <v>212142</v>
      </c>
      <c r="H293" s="156">
        <f t="shared" si="72"/>
        <v>220809</v>
      </c>
      <c r="I293" s="156">
        <v>220809</v>
      </c>
      <c r="J293" s="156">
        <f t="shared" si="73"/>
        <v>269837</v>
      </c>
      <c r="K293" s="156">
        <f t="shared" si="74"/>
        <v>240109</v>
      </c>
      <c r="P293" s="104"/>
      <c r="Q293" s="169"/>
      <c r="CI293" s="174">
        <v>228675.15</v>
      </c>
    </row>
    <row r="294" spans="2:87" ht="16.5">
      <c r="B294" s="39">
        <v>288</v>
      </c>
      <c r="C294" s="72" t="s">
        <v>976</v>
      </c>
      <c r="D294" s="60" t="s">
        <v>75</v>
      </c>
      <c r="E294" s="73"/>
      <c r="F294" s="155"/>
      <c r="G294" s="156"/>
      <c r="H294" s="156"/>
      <c r="I294" s="156"/>
      <c r="J294" s="156"/>
      <c r="K294" s="156"/>
      <c r="P294" s="104"/>
      <c r="Q294" s="169"/>
      <c r="CI294" s="174">
        <v>0</v>
      </c>
    </row>
    <row r="295" spans="2:87" ht="24.75" customHeight="1">
      <c r="B295" s="39">
        <v>289</v>
      </c>
      <c r="C295" s="69" t="s">
        <v>76</v>
      </c>
      <c r="D295" s="57" t="s">
        <v>77</v>
      </c>
      <c r="E295" s="70" t="s">
        <v>599</v>
      </c>
      <c r="F295" s="155">
        <f>+ROUND($F$7*CI295,0)</f>
        <v>347878</v>
      </c>
      <c r="G295" s="156">
        <f>+ROUND(CI295*$G$7,0)</f>
        <v>318334</v>
      </c>
      <c r="H295" s="156">
        <f>+ROUND($H$7*CI295,0)</f>
        <v>331339</v>
      </c>
      <c r="I295" s="156">
        <v>331339</v>
      </c>
      <c r="J295" s="156">
        <f>+ROUND(CI295*$J$7,0)</f>
        <v>404909</v>
      </c>
      <c r="K295" s="156">
        <f>+ROUND(CI295*$K$7,0)</f>
        <v>360300</v>
      </c>
      <c r="P295" s="104"/>
      <c r="Q295" s="169"/>
      <c r="CI295" s="174">
        <v>343143.1032</v>
      </c>
    </row>
    <row r="296" spans="2:87" ht="16.5">
      <c r="B296" s="39">
        <v>290</v>
      </c>
      <c r="C296" s="69" t="s">
        <v>78</v>
      </c>
      <c r="D296" s="57" t="s">
        <v>79</v>
      </c>
      <c r="E296" s="70" t="s">
        <v>599</v>
      </c>
      <c r="F296" s="155">
        <f>+ROUND($F$7*CI296,0)</f>
        <v>428248</v>
      </c>
      <c r="G296" s="156">
        <f>+ROUND(CI296*$G$7,0)</f>
        <v>391877</v>
      </c>
      <c r="H296" s="156">
        <f>+ROUND($H$7*CI296,0)</f>
        <v>407887</v>
      </c>
      <c r="I296" s="156">
        <v>407887</v>
      </c>
      <c r="J296" s="156">
        <f>+ROUND(CI296*$J$7,0)</f>
        <v>498453</v>
      </c>
      <c r="K296" s="156">
        <f>+ROUND(CI296*$K$7,0)</f>
        <v>443539</v>
      </c>
      <c r="P296" s="104"/>
      <c r="Q296" s="169"/>
      <c r="CI296" s="174">
        <v>422418.1818</v>
      </c>
    </row>
    <row r="297" spans="2:87" ht="16.5">
      <c r="B297" s="39">
        <v>291</v>
      </c>
      <c r="C297" s="72" t="s">
        <v>977</v>
      </c>
      <c r="D297" s="60" t="s">
        <v>80</v>
      </c>
      <c r="E297" s="73"/>
      <c r="F297" s="155"/>
      <c r="G297" s="156"/>
      <c r="H297" s="156"/>
      <c r="I297" s="156"/>
      <c r="J297" s="156"/>
      <c r="K297" s="156"/>
      <c r="P297" s="104"/>
      <c r="Q297" s="169"/>
      <c r="CI297" s="174">
        <v>0</v>
      </c>
    </row>
    <row r="298" spans="2:87" ht="16.5">
      <c r="B298" s="39">
        <v>292</v>
      </c>
      <c r="C298" s="69" t="s">
        <v>81</v>
      </c>
      <c r="D298" s="57" t="s">
        <v>82</v>
      </c>
      <c r="E298" s="70" t="s">
        <v>599</v>
      </c>
      <c r="F298" s="155">
        <f aca="true" t="shared" si="75" ref="F298:F329">+ROUND($F$7*CI298,0)</f>
        <v>2485</v>
      </c>
      <c r="G298" s="156">
        <f aca="true" t="shared" si="76" ref="G298:G329">+ROUND(CI298*$G$7,0)</f>
        <v>2274</v>
      </c>
      <c r="H298" s="156">
        <f aca="true" t="shared" si="77" ref="H298:H329">+ROUND($H$7*CI298,0)</f>
        <v>2367</v>
      </c>
      <c r="I298" s="156">
        <v>2367</v>
      </c>
      <c r="J298" s="156">
        <f aca="true" t="shared" si="78" ref="J298:J329">+ROUND(CI298*$J$7,0)</f>
        <v>2893</v>
      </c>
      <c r="K298" s="156">
        <f aca="true" t="shared" si="79" ref="K298:K329">+ROUND(CI298*$K$7,0)</f>
        <v>2574</v>
      </c>
      <c r="P298" s="104"/>
      <c r="Q298" s="169"/>
      <c r="CI298" s="174">
        <v>2451.5208</v>
      </c>
    </row>
    <row r="299" spans="2:87" ht="16.5">
      <c r="B299" s="39">
        <v>293</v>
      </c>
      <c r="C299" s="69" t="s">
        <v>83</v>
      </c>
      <c r="D299" s="57" t="s">
        <v>405</v>
      </c>
      <c r="E299" s="70" t="s">
        <v>599</v>
      </c>
      <c r="F299" s="155">
        <f t="shared" si="75"/>
        <v>4904</v>
      </c>
      <c r="G299" s="156">
        <f t="shared" si="76"/>
        <v>4488</v>
      </c>
      <c r="H299" s="156">
        <f t="shared" si="77"/>
        <v>4671</v>
      </c>
      <c r="I299" s="156">
        <v>4671</v>
      </c>
      <c r="J299" s="156">
        <f t="shared" si="78"/>
        <v>5708</v>
      </c>
      <c r="K299" s="156">
        <f t="shared" si="79"/>
        <v>5079</v>
      </c>
      <c r="P299" s="104"/>
      <c r="Q299" s="169"/>
      <c r="CI299" s="174">
        <v>4837.3392</v>
      </c>
    </row>
    <row r="300" spans="2:87" ht="16.5">
      <c r="B300" s="39">
        <v>294</v>
      </c>
      <c r="C300" s="69" t="s">
        <v>406</v>
      </c>
      <c r="D300" s="57" t="s">
        <v>407</v>
      </c>
      <c r="E300" s="70" t="s">
        <v>599</v>
      </c>
      <c r="F300" s="155">
        <f t="shared" si="75"/>
        <v>6341</v>
      </c>
      <c r="G300" s="156">
        <f t="shared" si="76"/>
        <v>5803</v>
      </c>
      <c r="H300" s="156">
        <f t="shared" si="77"/>
        <v>6040</v>
      </c>
      <c r="I300" s="156">
        <v>6040</v>
      </c>
      <c r="J300" s="156">
        <f t="shared" si="78"/>
        <v>7381</v>
      </c>
      <c r="K300" s="156">
        <f t="shared" si="79"/>
        <v>6568</v>
      </c>
      <c r="P300" s="104"/>
      <c r="Q300" s="169"/>
      <c r="CI300" s="174">
        <v>6255.0738</v>
      </c>
    </row>
    <row r="301" spans="2:87" ht="16.5">
      <c r="B301" s="39">
        <v>295</v>
      </c>
      <c r="C301" s="69" t="s">
        <v>408</v>
      </c>
      <c r="D301" s="57" t="s">
        <v>409</v>
      </c>
      <c r="E301" s="70" t="s">
        <v>599</v>
      </c>
      <c r="F301" s="155">
        <f t="shared" si="75"/>
        <v>7434</v>
      </c>
      <c r="G301" s="156">
        <f t="shared" si="76"/>
        <v>6803</v>
      </c>
      <c r="H301" s="156">
        <f t="shared" si="77"/>
        <v>7081</v>
      </c>
      <c r="I301" s="156">
        <v>7081</v>
      </c>
      <c r="J301" s="156">
        <f t="shared" si="78"/>
        <v>8653</v>
      </c>
      <c r="K301" s="156">
        <f t="shared" si="79"/>
        <v>7700</v>
      </c>
      <c r="P301" s="104"/>
      <c r="Q301" s="169"/>
      <c r="CI301" s="174">
        <v>7333.0038</v>
      </c>
    </row>
    <row r="302" spans="2:87" ht="16.5">
      <c r="B302" s="39">
        <v>296</v>
      </c>
      <c r="C302" s="69" t="s">
        <v>410</v>
      </c>
      <c r="D302" s="57" t="s">
        <v>411</v>
      </c>
      <c r="E302" s="70" t="s">
        <v>599</v>
      </c>
      <c r="F302" s="155">
        <f t="shared" si="75"/>
        <v>8399</v>
      </c>
      <c r="G302" s="156">
        <f t="shared" si="76"/>
        <v>7686</v>
      </c>
      <c r="H302" s="156">
        <f t="shared" si="77"/>
        <v>8000</v>
      </c>
      <c r="I302" s="156">
        <v>8000</v>
      </c>
      <c r="J302" s="156">
        <f t="shared" si="78"/>
        <v>9776</v>
      </c>
      <c r="K302" s="156">
        <f t="shared" si="79"/>
        <v>8699</v>
      </c>
      <c r="P302" s="104"/>
      <c r="Q302" s="169"/>
      <c r="CI302" s="174">
        <v>8284.662</v>
      </c>
    </row>
    <row r="303" spans="2:87" ht="16.5">
      <c r="B303" s="39">
        <v>297</v>
      </c>
      <c r="C303" s="69" t="s">
        <v>412</v>
      </c>
      <c r="D303" s="57" t="s">
        <v>350</v>
      </c>
      <c r="E303" s="70" t="s">
        <v>599</v>
      </c>
      <c r="F303" s="155">
        <f t="shared" si="75"/>
        <v>12687</v>
      </c>
      <c r="G303" s="156">
        <f t="shared" si="76"/>
        <v>11609</v>
      </c>
      <c r="H303" s="156">
        <f t="shared" si="77"/>
        <v>12084</v>
      </c>
      <c r="I303" s="156">
        <v>12084</v>
      </c>
      <c r="J303" s="156">
        <f t="shared" si="78"/>
        <v>14767</v>
      </c>
      <c r="K303" s="156">
        <f t="shared" si="79"/>
        <v>13140</v>
      </c>
      <c r="P303" s="104"/>
      <c r="Q303" s="169"/>
      <c r="CI303" s="174">
        <v>12514.254</v>
      </c>
    </row>
    <row r="304" spans="2:87" ht="16.5">
      <c r="B304" s="39">
        <v>298</v>
      </c>
      <c r="C304" s="69" t="s">
        <v>351</v>
      </c>
      <c r="D304" s="62" t="s">
        <v>978</v>
      </c>
      <c r="E304" s="70" t="s">
        <v>599</v>
      </c>
      <c r="F304" s="155">
        <f t="shared" si="75"/>
        <v>25332</v>
      </c>
      <c r="G304" s="156">
        <f t="shared" si="76"/>
        <v>23181</v>
      </c>
      <c r="H304" s="156">
        <f t="shared" si="77"/>
        <v>24128</v>
      </c>
      <c r="I304" s="156">
        <v>24128</v>
      </c>
      <c r="J304" s="156">
        <f t="shared" si="78"/>
        <v>29485</v>
      </c>
      <c r="K304" s="156">
        <f t="shared" si="79"/>
        <v>26237</v>
      </c>
      <c r="P304" s="104"/>
      <c r="Q304" s="169"/>
      <c r="CI304" s="174">
        <v>24987.444</v>
      </c>
    </row>
    <row r="305" spans="2:87" ht="16.5">
      <c r="B305" s="39">
        <v>299</v>
      </c>
      <c r="C305" s="69" t="s">
        <v>352</v>
      </c>
      <c r="D305" s="62" t="s">
        <v>979</v>
      </c>
      <c r="E305" s="70" t="s">
        <v>599</v>
      </c>
      <c r="F305" s="155">
        <f t="shared" si="75"/>
        <v>33188</v>
      </c>
      <c r="G305" s="156">
        <f t="shared" si="76"/>
        <v>30369</v>
      </c>
      <c r="H305" s="156">
        <f t="shared" si="77"/>
        <v>31610</v>
      </c>
      <c r="I305" s="156">
        <v>31610</v>
      </c>
      <c r="J305" s="156">
        <f t="shared" si="78"/>
        <v>38629</v>
      </c>
      <c r="K305" s="156">
        <f t="shared" si="79"/>
        <v>34373</v>
      </c>
      <c r="P305" s="104"/>
      <c r="Q305" s="169"/>
      <c r="CI305" s="174">
        <v>32736.2208</v>
      </c>
    </row>
    <row r="306" spans="2:87" ht="16.5">
      <c r="B306" s="39">
        <v>300</v>
      </c>
      <c r="C306" s="69" t="s">
        <v>353</v>
      </c>
      <c r="D306" s="62" t="s">
        <v>980</v>
      </c>
      <c r="E306" s="70" t="s">
        <v>599</v>
      </c>
      <c r="F306" s="155">
        <f t="shared" si="75"/>
        <v>71852</v>
      </c>
      <c r="G306" s="156">
        <f t="shared" si="76"/>
        <v>65750</v>
      </c>
      <c r="H306" s="156">
        <f t="shared" si="77"/>
        <v>68436</v>
      </c>
      <c r="I306" s="156">
        <v>68436</v>
      </c>
      <c r="J306" s="156">
        <f t="shared" si="78"/>
        <v>83632</v>
      </c>
      <c r="K306" s="156">
        <f t="shared" si="79"/>
        <v>74418</v>
      </c>
      <c r="P306" s="104"/>
      <c r="Q306" s="169"/>
      <c r="CI306" s="174">
        <v>70874.4108</v>
      </c>
    </row>
    <row r="307" spans="2:87" ht="16.5">
      <c r="B307" s="39">
        <v>301</v>
      </c>
      <c r="C307" s="69" t="s">
        <v>354</v>
      </c>
      <c r="D307" s="57" t="s">
        <v>981</v>
      </c>
      <c r="E307" s="58" t="s">
        <v>633</v>
      </c>
      <c r="F307" s="155">
        <f t="shared" si="75"/>
        <v>5835</v>
      </c>
      <c r="G307" s="156">
        <f t="shared" si="76"/>
        <v>5339</v>
      </c>
      <c r="H307" s="156">
        <f t="shared" si="77"/>
        <v>5557</v>
      </c>
      <c r="I307" s="156">
        <v>5557</v>
      </c>
      <c r="J307" s="156">
        <f t="shared" si="78"/>
        <v>6791</v>
      </c>
      <c r="K307" s="156">
        <f t="shared" si="79"/>
        <v>6043</v>
      </c>
      <c r="P307" s="104"/>
      <c r="Q307" s="169"/>
      <c r="CI307" s="174">
        <v>5755.1196</v>
      </c>
    </row>
    <row r="308" spans="2:87" ht="16.5">
      <c r="B308" s="39">
        <v>302</v>
      </c>
      <c r="C308" s="69" t="s">
        <v>355</v>
      </c>
      <c r="D308" s="57" t="s">
        <v>982</v>
      </c>
      <c r="E308" s="58" t="s">
        <v>633</v>
      </c>
      <c r="F308" s="155">
        <f t="shared" si="75"/>
        <v>8266</v>
      </c>
      <c r="G308" s="156">
        <f t="shared" si="76"/>
        <v>7564</v>
      </c>
      <c r="H308" s="156">
        <f t="shared" si="77"/>
        <v>7873</v>
      </c>
      <c r="I308" s="156">
        <v>7873</v>
      </c>
      <c r="J308" s="156">
        <f t="shared" si="78"/>
        <v>9621</v>
      </c>
      <c r="K308" s="156">
        <f t="shared" si="79"/>
        <v>8561</v>
      </c>
      <c r="P308" s="104"/>
      <c r="Q308" s="169"/>
      <c r="CI308" s="174">
        <v>8153.2572</v>
      </c>
    </row>
    <row r="309" spans="2:87" ht="16.5">
      <c r="B309" s="39">
        <v>303</v>
      </c>
      <c r="C309" s="69" t="s">
        <v>356</v>
      </c>
      <c r="D309" s="57" t="s">
        <v>983</v>
      </c>
      <c r="E309" s="58" t="s">
        <v>633</v>
      </c>
      <c r="F309" s="155">
        <f t="shared" si="75"/>
        <v>12837</v>
      </c>
      <c r="G309" s="156">
        <f t="shared" si="76"/>
        <v>11747</v>
      </c>
      <c r="H309" s="156">
        <f t="shared" si="77"/>
        <v>12227</v>
      </c>
      <c r="I309" s="156">
        <v>12227</v>
      </c>
      <c r="J309" s="156">
        <f t="shared" si="78"/>
        <v>14941</v>
      </c>
      <c r="K309" s="156">
        <f t="shared" si="79"/>
        <v>13295</v>
      </c>
      <c r="P309" s="104"/>
      <c r="Q309" s="169"/>
      <c r="CI309" s="174">
        <v>12662.0844</v>
      </c>
    </row>
    <row r="310" spans="2:87" ht="16.5">
      <c r="B310" s="39">
        <v>304</v>
      </c>
      <c r="C310" s="69" t="s">
        <v>357</v>
      </c>
      <c r="D310" s="57" t="s">
        <v>984</v>
      </c>
      <c r="E310" s="58" t="s">
        <v>633</v>
      </c>
      <c r="F310" s="155">
        <f t="shared" si="75"/>
        <v>22143</v>
      </c>
      <c r="G310" s="156">
        <f t="shared" si="76"/>
        <v>20263</v>
      </c>
      <c r="H310" s="156">
        <f t="shared" si="77"/>
        <v>21091</v>
      </c>
      <c r="I310" s="156">
        <v>21091</v>
      </c>
      <c r="J310" s="156">
        <f t="shared" si="78"/>
        <v>25773</v>
      </c>
      <c r="K310" s="156">
        <f t="shared" si="79"/>
        <v>22934</v>
      </c>
      <c r="P310" s="104"/>
      <c r="Q310" s="169"/>
      <c r="CI310" s="174">
        <v>21841.9416</v>
      </c>
    </row>
    <row r="311" spans="2:87" ht="16.5">
      <c r="B311" s="39">
        <v>305</v>
      </c>
      <c r="C311" s="69" t="s">
        <v>358</v>
      </c>
      <c r="D311" s="57" t="s">
        <v>985</v>
      </c>
      <c r="E311" s="58" t="s">
        <v>633</v>
      </c>
      <c r="F311" s="155">
        <f t="shared" si="75"/>
        <v>26642</v>
      </c>
      <c r="G311" s="156">
        <f t="shared" si="76"/>
        <v>24379</v>
      </c>
      <c r="H311" s="156">
        <f t="shared" si="77"/>
        <v>25375</v>
      </c>
      <c r="I311" s="156">
        <v>25375</v>
      </c>
      <c r="J311" s="156">
        <f t="shared" si="78"/>
        <v>31009</v>
      </c>
      <c r="K311" s="156">
        <f t="shared" si="79"/>
        <v>27593</v>
      </c>
      <c r="P311" s="104"/>
      <c r="Q311" s="169"/>
      <c r="CI311" s="174">
        <v>26278.9068</v>
      </c>
    </row>
    <row r="312" spans="2:87" ht="16.5">
      <c r="B312" s="39">
        <v>306</v>
      </c>
      <c r="C312" s="69" t="s">
        <v>359</v>
      </c>
      <c r="D312" s="57" t="s">
        <v>986</v>
      </c>
      <c r="E312" s="58" t="s">
        <v>633</v>
      </c>
      <c r="F312" s="155">
        <f t="shared" si="75"/>
        <v>18443</v>
      </c>
      <c r="G312" s="156">
        <f t="shared" si="76"/>
        <v>16877</v>
      </c>
      <c r="H312" s="156">
        <f t="shared" si="77"/>
        <v>17567</v>
      </c>
      <c r="I312" s="156">
        <v>17567</v>
      </c>
      <c r="J312" s="156">
        <f t="shared" si="78"/>
        <v>21467</v>
      </c>
      <c r="K312" s="156">
        <f t="shared" si="79"/>
        <v>19102</v>
      </c>
      <c r="P312" s="104"/>
      <c r="Q312" s="169"/>
      <c r="CI312" s="174">
        <v>18192.3786</v>
      </c>
    </row>
    <row r="313" spans="2:87" ht="16.5">
      <c r="B313" s="39">
        <v>307</v>
      </c>
      <c r="C313" s="69" t="s">
        <v>360</v>
      </c>
      <c r="D313" s="57" t="s">
        <v>987</v>
      </c>
      <c r="E313" s="58" t="s">
        <v>633</v>
      </c>
      <c r="F313" s="155">
        <f t="shared" si="75"/>
        <v>21539</v>
      </c>
      <c r="G313" s="156">
        <f t="shared" si="76"/>
        <v>19709</v>
      </c>
      <c r="H313" s="156">
        <f t="shared" si="77"/>
        <v>20515</v>
      </c>
      <c r="I313" s="156">
        <v>20515</v>
      </c>
      <c r="J313" s="156">
        <f t="shared" si="78"/>
        <v>25070</v>
      </c>
      <c r="K313" s="156">
        <f t="shared" si="79"/>
        <v>22308</v>
      </c>
      <c r="P313" s="104"/>
      <c r="Q313" s="169"/>
      <c r="CI313" s="174">
        <v>21245.487</v>
      </c>
    </row>
    <row r="314" spans="2:87" ht="16.5">
      <c r="B314" s="39">
        <v>308</v>
      </c>
      <c r="C314" s="69" t="s">
        <v>361</v>
      </c>
      <c r="D314" s="57" t="s">
        <v>988</v>
      </c>
      <c r="E314" s="58" t="s">
        <v>633</v>
      </c>
      <c r="F314" s="155">
        <f t="shared" si="75"/>
        <v>29232</v>
      </c>
      <c r="G314" s="156">
        <f t="shared" si="76"/>
        <v>26749</v>
      </c>
      <c r="H314" s="156">
        <f t="shared" si="77"/>
        <v>27842</v>
      </c>
      <c r="I314" s="156">
        <v>27842</v>
      </c>
      <c r="J314" s="156">
        <f t="shared" si="78"/>
        <v>34024</v>
      </c>
      <c r="K314" s="156">
        <f t="shared" si="79"/>
        <v>30276</v>
      </c>
      <c r="P314" s="104"/>
      <c r="Q314" s="169"/>
      <c r="CI314" s="174">
        <v>28834.1142</v>
      </c>
    </row>
    <row r="315" spans="2:87" ht="16.5">
      <c r="B315" s="39">
        <v>309</v>
      </c>
      <c r="C315" s="69" t="s">
        <v>362</v>
      </c>
      <c r="D315" s="57" t="s">
        <v>989</v>
      </c>
      <c r="E315" s="58" t="s">
        <v>633</v>
      </c>
      <c r="F315" s="155">
        <f t="shared" si="75"/>
        <v>31098</v>
      </c>
      <c r="G315" s="156">
        <f t="shared" si="76"/>
        <v>28457</v>
      </c>
      <c r="H315" s="156">
        <f t="shared" si="77"/>
        <v>29620</v>
      </c>
      <c r="I315" s="156">
        <v>29620</v>
      </c>
      <c r="J315" s="156">
        <f t="shared" si="78"/>
        <v>36196</v>
      </c>
      <c r="K315" s="156">
        <f t="shared" si="79"/>
        <v>32209</v>
      </c>
      <c r="P315" s="104"/>
      <c r="Q315" s="169"/>
      <c r="CI315" s="174">
        <v>30674.808</v>
      </c>
    </row>
    <row r="316" spans="2:87" ht="16.5">
      <c r="B316" s="39">
        <v>310</v>
      </c>
      <c r="C316" s="69" t="s">
        <v>363</v>
      </c>
      <c r="D316" s="57" t="s">
        <v>990</v>
      </c>
      <c r="E316" s="58" t="s">
        <v>633</v>
      </c>
      <c r="F316" s="155">
        <f t="shared" si="75"/>
        <v>33520</v>
      </c>
      <c r="G316" s="156">
        <f t="shared" si="76"/>
        <v>30673</v>
      </c>
      <c r="H316" s="156">
        <f t="shared" si="77"/>
        <v>31926</v>
      </c>
      <c r="I316" s="156">
        <v>31926</v>
      </c>
      <c r="J316" s="156">
        <f t="shared" si="78"/>
        <v>39015</v>
      </c>
      <c r="K316" s="156">
        <f t="shared" si="79"/>
        <v>34717</v>
      </c>
      <c r="P316" s="104"/>
      <c r="Q316" s="169"/>
      <c r="CI316" s="174">
        <v>33063.7062</v>
      </c>
    </row>
    <row r="317" spans="2:87" ht="16.5">
      <c r="B317" s="39">
        <v>311</v>
      </c>
      <c r="C317" s="69" t="s">
        <v>364</v>
      </c>
      <c r="D317" s="62" t="s">
        <v>991</v>
      </c>
      <c r="E317" s="58" t="s">
        <v>633</v>
      </c>
      <c r="F317" s="155">
        <f t="shared" si="75"/>
        <v>56352</v>
      </c>
      <c r="G317" s="156">
        <f t="shared" si="76"/>
        <v>51566</v>
      </c>
      <c r="H317" s="156">
        <f t="shared" si="77"/>
        <v>53673</v>
      </c>
      <c r="I317" s="156">
        <v>53673</v>
      </c>
      <c r="J317" s="156">
        <f t="shared" si="78"/>
        <v>65591</v>
      </c>
      <c r="K317" s="156">
        <f t="shared" si="79"/>
        <v>58365</v>
      </c>
      <c r="P317" s="104"/>
      <c r="Q317" s="169"/>
      <c r="CI317" s="174">
        <v>55585.257</v>
      </c>
    </row>
    <row r="318" spans="2:87" ht="16.5">
      <c r="B318" s="39">
        <v>312</v>
      </c>
      <c r="C318" s="69" t="s">
        <v>365</v>
      </c>
      <c r="D318" s="62" t="s">
        <v>992</v>
      </c>
      <c r="E318" s="58" t="s">
        <v>633</v>
      </c>
      <c r="F318" s="155">
        <f t="shared" si="75"/>
        <v>79451</v>
      </c>
      <c r="G318" s="156">
        <f t="shared" si="76"/>
        <v>72703</v>
      </c>
      <c r="H318" s="156">
        <f t="shared" si="77"/>
        <v>75674</v>
      </c>
      <c r="I318" s="156">
        <v>75674</v>
      </c>
      <c r="J318" s="156">
        <f t="shared" si="78"/>
        <v>92476</v>
      </c>
      <c r="K318" s="156">
        <f t="shared" si="79"/>
        <v>82288</v>
      </c>
      <c r="P318" s="104"/>
      <c r="Q318" s="169"/>
      <c r="CI318" s="174">
        <v>78369.6174</v>
      </c>
    </row>
    <row r="319" spans="2:87" ht="16.5">
      <c r="B319" s="39">
        <v>313</v>
      </c>
      <c r="C319" s="69" t="s">
        <v>366</v>
      </c>
      <c r="D319" s="62" t="s">
        <v>993</v>
      </c>
      <c r="E319" s="58" t="s">
        <v>633</v>
      </c>
      <c r="F319" s="155">
        <f t="shared" si="75"/>
        <v>110177</v>
      </c>
      <c r="G319" s="156">
        <f t="shared" si="76"/>
        <v>100820</v>
      </c>
      <c r="H319" s="156">
        <f t="shared" si="77"/>
        <v>104938</v>
      </c>
      <c r="I319" s="156">
        <v>104938</v>
      </c>
      <c r="J319" s="156">
        <f t="shared" si="78"/>
        <v>128239</v>
      </c>
      <c r="K319" s="156">
        <f t="shared" si="79"/>
        <v>114111</v>
      </c>
      <c r="P319" s="104"/>
      <c r="Q319" s="169"/>
      <c r="CI319" s="174">
        <v>108676.9026</v>
      </c>
    </row>
    <row r="320" spans="2:87" ht="16.5">
      <c r="B320" s="39">
        <v>314</v>
      </c>
      <c r="C320" s="69" t="s">
        <v>367</v>
      </c>
      <c r="D320" s="62" t="s">
        <v>994</v>
      </c>
      <c r="E320" s="58" t="s">
        <v>633</v>
      </c>
      <c r="F320" s="155">
        <f t="shared" si="75"/>
        <v>141828</v>
      </c>
      <c r="G320" s="156">
        <f t="shared" si="76"/>
        <v>129783</v>
      </c>
      <c r="H320" s="156">
        <f t="shared" si="77"/>
        <v>135085</v>
      </c>
      <c r="I320" s="156">
        <v>135085</v>
      </c>
      <c r="J320" s="156">
        <f t="shared" si="78"/>
        <v>165079</v>
      </c>
      <c r="K320" s="156">
        <f t="shared" si="79"/>
        <v>146893</v>
      </c>
      <c r="P320" s="104"/>
      <c r="Q320" s="169"/>
      <c r="CI320" s="174">
        <v>139897.8618</v>
      </c>
    </row>
    <row r="321" spans="2:87" ht="16.5">
      <c r="B321" s="39">
        <v>315</v>
      </c>
      <c r="C321" s="69" t="s">
        <v>368</v>
      </c>
      <c r="D321" s="57" t="s">
        <v>995</v>
      </c>
      <c r="E321" s="70" t="s">
        <v>599</v>
      </c>
      <c r="F321" s="155">
        <f t="shared" si="75"/>
        <v>61947</v>
      </c>
      <c r="G321" s="156">
        <f t="shared" si="76"/>
        <v>56686</v>
      </c>
      <c r="H321" s="156">
        <f t="shared" si="77"/>
        <v>59002</v>
      </c>
      <c r="I321" s="156">
        <v>59002</v>
      </c>
      <c r="J321" s="156">
        <f t="shared" si="78"/>
        <v>72103</v>
      </c>
      <c r="K321" s="156">
        <f t="shared" si="79"/>
        <v>64159</v>
      </c>
      <c r="P321" s="104"/>
      <c r="Q321" s="169"/>
      <c r="CI321" s="174">
        <v>61104.2586</v>
      </c>
    </row>
    <row r="322" spans="2:87" ht="16.5">
      <c r="B322" s="39">
        <v>316</v>
      </c>
      <c r="C322" s="69" t="s">
        <v>370</v>
      </c>
      <c r="D322" s="57" t="s">
        <v>996</v>
      </c>
      <c r="E322" s="70" t="s">
        <v>599</v>
      </c>
      <c r="F322" s="155">
        <f t="shared" si="75"/>
        <v>77344</v>
      </c>
      <c r="G322" s="156">
        <f t="shared" si="76"/>
        <v>70775</v>
      </c>
      <c r="H322" s="156">
        <f t="shared" si="77"/>
        <v>73666</v>
      </c>
      <c r="I322" s="156">
        <v>73666</v>
      </c>
      <c r="J322" s="156">
        <f t="shared" si="78"/>
        <v>90023</v>
      </c>
      <c r="K322" s="156">
        <f t="shared" si="79"/>
        <v>80105</v>
      </c>
      <c r="P322" s="104"/>
      <c r="Q322" s="169"/>
      <c r="CI322" s="174">
        <v>76290.7524</v>
      </c>
    </row>
    <row r="323" spans="2:87" ht="16.5">
      <c r="B323" s="39">
        <v>317</v>
      </c>
      <c r="C323" s="69" t="s">
        <v>371</v>
      </c>
      <c r="D323" s="57" t="s">
        <v>997</v>
      </c>
      <c r="E323" s="70" t="s">
        <v>599</v>
      </c>
      <c r="F323" s="155">
        <f t="shared" si="75"/>
        <v>113729</v>
      </c>
      <c r="G323" s="156">
        <f t="shared" si="76"/>
        <v>104070</v>
      </c>
      <c r="H323" s="156">
        <f t="shared" si="77"/>
        <v>108322</v>
      </c>
      <c r="I323" s="156">
        <v>108322</v>
      </c>
      <c r="J323" s="156">
        <f t="shared" si="78"/>
        <v>132373</v>
      </c>
      <c r="K323" s="156">
        <f t="shared" si="79"/>
        <v>117790</v>
      </c>
      <c r="P323" s="104"/>
      <c r="Q323" s="169"/>
      <c r="CI323" s="174">
        <v>112180.6884</v>
      </c>
    </row>
    <row r="324" spans="2:87" ht="16.5">
      <c r="B324" s="39">
        <v>318</v>
      </c>
      <c r="C324" s="69" t="s">
        <v>372</v>
      </c>
      <c r="D324" s="62" t="s">
        <v>998</v>
      </c>
      <c r="E324" s="70" t="s">
        <v>599</v>
      </c>
      <c r="F324" s="155">
        <f t="shared" si="75"/>
        <v>139734</v>
      </c>
      <c r="G324" s="156">
        <f t="shared" si="76"/>
        <v>127867</v>
      </c>
      <c r="H324" s="156">
        <f t="shared" si="77"/>
        <v>133091</v>
      </c>
      <c r="I324" s="156">
        <v>133091</v>
      </c>
      <c r="J324" s="156">
        <f t="shared" si="78"/>
        <v>162642</v>
      </c>
      <c r="K324" s="156">
        <f t="shared" si="79"/>
        <v>144724</v>
      </c>
      <c r="P324" s="104"/>
      <c r="Q324" s="169"/>
      <c r="CI324" s="174">
        <v>137832.3426</v>
      </c>
    </row>
    <row r="325" spans="2:87" ht="16.5">
      <c r="B325" s="39">
        <v>319</v>
      </c>
      <c r="C325" s="69" t="s">
        <v>373</v>
      </c>
      <c r="D325" s="62" t="s">
        <v>999</v>
      </c>
      <c r="E325" s="70" t="s">
        <v>599</v>
      </c>
      <c r="F325" s="155">
        <f t="shared" si="75"/>
        <v>151752</v>
      </c>
      <c r="G325" s="156">
        <f t="shared" si="76"/>
        <v>138864</v>
      </c>
      <c r="H325" s="156">
        <f t="shared" si="77"/>
        <v>144537</v>
      </c>
      <c r="I325" s="156">
        <v>144537</v>
      </c>
      <c r="J325" s="156">
        <f t="shared" si="78"/>
        <v>176630</v>
      </c>
      <c r="K325" s="156">
        <f t="shared" si="79"/>
        <v>157171</v>
      </c>
      <c r="P325" s="104"/>
      <c r="Q325" s="169"/>
      <c r="CI325" s="174">
        <v>149686.4928</v>
      </c>
    </row>
    <row r="326" spans="2:87" ht="16.5">
      <c r="B326" s="39">
        <v>320</v>
      </c>
      <c r="C326" s="69" t="s">
        <v>413</v>
      </c>
      <c r="D326" s="62" t="s">
        <v>1000</v>
      </c>
      <c r="E326" s="70" t="s">
        <v>599</v>
      </c>
      <c r="F326" s="155">
        <f t="shared" si="75"/>
        <v>218932</v>
      </c>
      <c r="G326" s="156">
        <f t="shared" si="76"/>
        <v>200338</v>
      </c>
      <c r="H326" s="156">
        <f t="shared" si="77"/>
        <v>208523</v>
      </c>
      <c r="I326" s="156">
        <v>208523</v>
      </c>
      <c r="J326" s="156">
        <f t="shared" si="78"/>
        <v>254823</v>
      </c>
      <c r="K326" s="156">
        <f t="shared" si="79"/>
        <v>226749</v>
      </c>
      <c r="P326" s="104"/>
      <c r="Q326" s="169"/>
      <c r="CI326" s="174">
        <v>215951.4696</v>
      </c>
    </row>
    <row r="327" spans="2:87" ht="16.5">
      <c r="B327" s="39">
        <v>321</v>
      </c>
      <c r="C327" s="69" t="s">
        <v>414</v>
      </c>
      <c r="D327" s="57" t="s">
        <v>1001</v>
      </c>
      <c r="E327" s="70" t="s">
        <v>599</v>
      </c>
      <c r="F327" s="155">
        <f t="shared" si="75"/>
        <v>245175</v>
      </c>
      <c r="G327" s="156">
        <f t="shared" si="76"/>
        <v>224352</v>
      </c>
      <c r="H327" s="156">
        <f t="shared" si="77"/>
        <v>233518</v>
      </c>
      <c r="I327" s="156">
        <v>233518</v>
      </c>
      <c r="J327" s="156">
        <f t="shared" si="78"/>
        <v>285368</v>
      </c>
      <c r="K327" s="156">
        <f t="shared" si="79"/>
        <v>253929</v>
      </c>
      <c r="P327" s="104"/>
      <c r="Q327" s="169"/>
      <c r="CI327" s="174">
        <v>241837.1886</v>
      </c>
    </row>
    <row r="328" spans="2:87" ht="16.5">
      <c r="B328" s="39">
        <v>322</v>
      </c>
      <c r="C328" s="69" t="s">
        <v>415</v>
      </c>
      <c r="D328" s="62" t="s">
        <v>1002</v>
      </c>
      <c r="E328" s="70" t="s">
        <v>599</v>
      </c>
      <c r="F328" s="155">
        <f t="shared" si="75"/>
        <v>237041</v>
      </c>
      <c r="G328" s="156">
        <f t="shared" si="76"/>
        <v>216910</v>
      </c>
      <c r="H328" s="156">
        <f t="shared" si="77"/>
        <v>225771</v>
      </c>
      <c r="I328" s="156">
        <v>225771</v>
      </c>
      <c r="J328" s="156">
        <f t="shared" si="78"/>
        <v>275901</v>
      </c>
      <c r="K328" s="156">
        <f t="shared" si="79"/>
        <v>245505</v>
      </c>
      <c r="P328" s="104"/>
      <c r="Q328" s="169"/>
      <c r="CI328" s="174">
        <v>233814.3096</v>
      </c>
    </row>
    <row r="329" spans="2:87" ht="16.5">
      <c r="B329" s="39">
        <v>323</v>
      </c>
      <c r="C329" s="69" t="s">
        <v>416</v>
      </c>
      <c r="D329" s="62" t="s">
        <v>1003</v>
      </c>
      <c r="E329" s="70" t="s">
        <v>599</v>
      </c>
      <c r="F329" s="155">
        <f t="shared" si="75"/>
        <v>453408</v>
      </c>
      <c r="G329" s="156">
        <f t="shared" si="76"/>
        <v>414901</v>
      </c>
      <c r="H329" s="156">
        <f t="shared" si="77"/>
        <v>431851</v>
      </c>
      <c r="I329" s="156">
        <v>431851</v>
      </c>
      <c r="J329" s="156">
        <f t="shared" si="78"/>
        <v>527739</v>
      </c>
      <c r="K329" s="156">
        <f t="shared" si="79"/>
        <v>469598</v>
      </c>
      <c r="P329" s="104"/>
      <c r="Q329" s="169"/>
      <c r="CI329" s="174">
        <v>447236.2368</v>
      </c>
    </row>
    <row r="330" spans="2:87" ht="16.5">
      <c r="B330" s="39">
        <v>324</v>
      </c>
      <c r="C330" s="69" t="s">
        <v>417</v>
      </c>
      <c r="D330" s="57" t="s">
        <v>369</v>
      </c>
      <c r="E330" s="70" t="s">
        <v>599</v>
      </c>
      <c r="F330" s="155">
        <f aca="true" t="shared" si="80" ref="F330:F359">+ROUND($F$7*CI330,0)</f>
        <v>15785</v>
      </c>
      <c r="G330" s="156">
        <f aca="true" t="shared" si="81" ref="G330:G359">+ROUND(CI330*$G$7,0)</f>
        <v>14445</v>
      </c>
      <c r="H330" s="156">
        <f aca="true" t="shared" si="82" ref="H330:H359">+ROUND($H$7*CI330,0)</f>
        <v>15035</v>
      </c>
      <c r="I330" s="156">
        <v>15035</v>
      </c>
      <c r="J330" s="156">
        <f aca="true" t="shared" si="83" ref="J330:J359">+ROUND(CI330*$J$7,0)</f>
        <v>18373</v>
      </c>
      <c r="K330" s="156">
        <f aca="true" t="shared" si="84" ref="K330:K359">+ROUND(CI330*$K$7,0)</f>
        <v>16349</v>
      </c>
      <c r="P330" s="104"/>
      <c r="Q330" s="169"/>
      <c r="CI330" s="174">
        <v>15570.4422</v>
      </c>
    </row>
    <row r="331" spans="2:87" ht="16.5">
      <c r="B331" s="39">
        <v>325</v>
      </c>
      <c r="C331" s="69" t="s">
        <v>1004</v>
      </c>
      <c r="D331" s="57" t="s">
        <v>1005</v>
      </c>
      <c r="E331" s="70" t="s">
        <v>599</v>
      </c>
      <c r="F331" s="155">
        <f t="shared" si="80"/>
        <v>39856</v>
      </c>
      <c r="G331" s="156">
        <f t="shared" si="81"/>
        <v>36471</v>
      </c>
      <c r="H331" s="156">
        <f t="shared" si="82"/>
        <v>37961</v>
      </c>
      <c r="I331" s="156">
        <v>37961</v>
      </c>
      <c r="J331" s="156">
        <f t="shared" si="83"/>
        <v>46390</v>
      </c>
      <c r="K331" s="156">
        <f t="shared" si="84"/>
        <v>41279</v>
      </c>
      <c r="P331" s="104"/>
      <c r="Q331" s="169"/>
      <c r="CI331" s="174">
        <v>39313.647</v>
      </c>
    </row>
    <row r="332" spans="2:87" ht="16.5">
      <c r="B332" s="39">
        <v>326</v>
      </c>
      <c r="C332" s="69" t="s">
        <v>1006</v>
      </c>
      <c r="D332" s="57" t="s">
        <v>1007</v>
      </c>
      <c r="E332" s="70" t="s">
        <v>599</v>
      </c>
      <c r="F332" s="155">
        <f t="shared" si="80"/>
        <v>84976</v>
      </c>
      <c r="G332" s="156">
        <f t="shared" si="81"/>
        <v>77759</v>
      </c>
      <c r="H332" s="156">
        <f t="shared" si="82"/>
        <v>80935</v>
      </c>
      <c r="I332" s="156">
        <v>80935</v>
      </c>
      <c r="J332" s="156">
        <f t="shared" si="83"/>
        <v>98906</v>
      </c>
      <c r="K332" s="156">
        <f t="shared" si="84"/>
        <v>88010</v>
      </c>
      <c r="P332" s="104"/>
      <c r="Q332" s="169"/>
      <c r="CI332" s="174">
        <v>83818.8102</v>
      </c>
    </row>
    <row r="333" spans="2:87" ht="16.5">
      <c r="B333" s="39">
        <v>327</v>
      </c>
      <c r="C333" s="69" t="s">
        <v>1008</v>
      </c>
      <c r="D333" s="57" t="s">
        <v>1009</v>
      </c>
      <c r="E333" s="70" t="s">
        <v>599</v>
      </c>
      <c r="F333" s="155">
        <f t="shared" si="80"/>
        <v>133083</v>
      </c>
      <c r="G333" s="156">
        <f t="shared" si="81"/>
        <v>121780</v>
      </c>
      <c r="H333" s="156">
        <f t="shared" si="82"/>
        <v>126756</v>
      </c>
      <c r="I333" s="156">
        <v>126756</v>
      </c>
      <c r="J333" s="156">
        <f t="shared" si="83"/>
        <v>154900</v>
      </c>
      <c r="K333" s="156">
        <f t="shared" si="84"/>
        <v>137835</v>
      </c>
      <c r="P333" s="104"/>
      <c r="Q333" s="169"/>
      <c r="CI333" s="174">
        <v>131271.342</v>
      </c>
    </row>
    <row r="334" spans="2:87" ht="16.5">
      <c r="B334" s="39">
        <v>328</v>
      </c>
      <c r="C334" s="69" t="s">
        <v>1010</v>
      </c>
      <c r="D334" s="57" t="s">
        <v>1011</v>
      </c>
      <c r="E334" s="70" t="s">
        <v>599</v>
      </c>
      <c r="F334" s="155">
        <f t="shared" si="80"/>
        <v>158461</v>
      </c>
      <c r="G334" s="156">
        <f t="shared" si="81"/>
        <v>145003</v>
      </c>
      <c r="H334" s="156">
        <f t="shared" si="82"/>
        <v>150927</v>
      </c>
      <c r="I334" s="156">
        <v>150927</v>
      </c>
      <c r="J334" s="156">
        <f t="shared" si="83"/>
        <v>184439</v>
      </c>
      <c r="K334" s="156">
        <f t="shared" si="84"/>
        <v>164119</v>
      </c>
      <c r="P334" s="104"/>
      <c r="Q334" s="169"/>
      <c r="CI334" s="174">
        <v>156303.9564</v>
      </c>
    </row>
    <row r="335" spans="2:87" ht="16.5">
      <c r="B335" s="39">
        <v>329</v>
      </c>
      <c r="C335" s="69" t="s">
        <v>1012</v>
      </c>
      <c r="D335" s="57" t="s">
        <v>1013</v>
      </c>
      <c r="E335" s="70" t="s">
        <v>599</v>
      </c>
      <c r="F335" s="155">
        <f t="shared" si="80"/>
        <v>183465</v>
      </c>
      <c r="G335" s="156">
        <f t="shared" si="81"/>
        <v>167884</v>
      </c>
      <c r="H335" s="156">
        <f t="shared" si="82"/>
        <v>174743</v>
      </c>
      <c r="I335" s="156">
        <v>174743</v>
      </c>
      <c r="J335" s="156">
        <f t="shared" si="83"/>
        <v>213542</v>
      </c>
      <c r="K335" s="156">
        <f t="shared" si="84"/>
        <v>190016</v>
      </c>
      <c r="P335" s="104"/>
      <c r="Q335" s="169"/>
      <c r="CI335" s="174">
        <v>180968.0214</v>
      </c>
    </row>
    <row r="336" spans="2:87" ht="16.5">
      <c r="B336" s="39">
        <v>330</v>
      </c>
      <c r="C336" s="69" t="s">
        <v>1014</v>
      </c>
      <c r="D336" s="62" t="s">
        <v>1015</v>
      </c>
      <c r="E336" s="70" t="s">
        <v>599</v>
      </c>
      <c r="F336" s="155">
        <f t="shared" si="80"/>
        <v>1360424</v>
      </c>
      <c r="G336" s="156">
        <f t="shared" si="81"/>
        <v>1244886</v>
      </c>
      <c r="H336" s="156">
        <f t="shared" si="82"/>
        <v>1295744</v>
      </c>
      <c r="I336" s="156">
        <v>1295744</v>
      </c>
      <c r="J336" s="156">
        <f t="shared" si="83"/>
        <v>1583449</v>
      </c>
      <c r="K336" s="156">
        <f t="shared" si="84"/>
        <v>1409001</v>
      </c>
      <c r="P336" s="104"/>
      <c r="Q336" s="169"/>
      <c r="CI336" s="174">
        <v>1341905.8176</v>
      </c>
    </row>
    <row r="337" spans="2:87" ht="16.5">
      <c r="B337" s="39">
        <v>331</v>
      </c>
      <c r="C337" s="69" t="s">
        <v>1016</v>
      </c>
      <c r="D337" s="62" t="s">
        <v>1017</v>
      </c>
      <c r="E337" s="70" t="s">
        <v>599</v>
      </c>
      <c r="F337" s="155">
        <f t="shared" si="80"/>
        <v>339984</v>
      </c>
      <c r="G337" s="156">
        <f t="shared" si="81"/>
        <v>311110</v>
      </c>
      <c r="H337" s="156">
        <f t="shared" si="82"/>
        <v>323820</v>
      </c>
      <c r="I337" s="156">
        <v>323820</v>
      </c>
      <c r="J337" s="156">
        <f t="shared" si="83"/>
        <v>395720</v>
      </c>
      <c r="K337" s="156">
        <f t="shared" si="84"/>
        <v>352124</v>
      </c>
      <c r="P337" s="104"/>
      <c r="Q337" s="169"/>
      <c r="CI337" s="174">
        <v>335356.3422</v>
      </c>
    </row>
    <row r="338" spans="2:87" ht="16.5">
      <c r="B338" s="39">
        <v>332</v>
      </c>
      <c r="C338" s="69" t="s">
        <v>1018</v>
      </c>
      <c r="D338" s="62" t="s">
        <v>1019</v>
      </c>
      <c r="E338" s="70" t="s">
        <v>599</v>
      </c>
      <c r="F338" s="155">
        <f t="shared" si="80"/>
        <v>344924</v>
      </c>
      <c r="G338" s="156">
        <f t="shared" si="81"/>
        <v>315630</v>
      </c>
      <c r="H338" s="156">
        <f t="shared" si="82"/>
        <v>328525</v>
      </c>
      <c r="I338" s="156">
        <v>328525</v>
      </c>
      <c r="J338" s="156">
        <f t="shared" si="83"/>
        <v>401470</v>
      </c>
      <c r="K338" s="156">
        <f t="shared" si="84"/>
        <v>357240</v>
      </c>
      <c r="P338" s="104"/>
      <c r="Q338" s="169"/>
      <c r="CI338" s="174">
        <v>340228.5858</v>
      </c>
    </row>
    <row r="339" spans="2:87" ht="16.5">
      <c r="B339" s="39">
        <v>333</v>
      </c>
      <c r="C339" s="69" t="s">
        <v>1020</v>
      </c>
      <c r="D339" s="62" t="s">
        <v>1021</v>
      </c>
      <c r="E339" s="70" t="s">
        <v>599</v>
      </c>
      <c r="F339" s="155">
        <f t="shared" si="80"/>
        <v>592965</v>
      </c>
      <c r="G339" s="156">
        <f t="shared" si="81"/>
        <v>542605</v>
      </c>
      <c r="H339" s="156">
        <f t="shared" si="82"/>
        <v>564773</v>
      </c>
      <c r="I339" s="156">
        <v>564773</v>
      </c>
      <c r="J339" s="156">
        <f t="shared" si="83"/>
        <v>690174</v>
      </c>
      <c r="K339" s="156">
        <f t="shared" si="84"/>
        <v>614138</v>
      </c>
      <c r="P339" s="104"/>
      <c r="Q339" s="169"/>
      <c r="CI339" s="174">
        <v>584893.0308</v>
      </c>
    </row>
    <row r="340" spans="2:87" ht="16.5">
      <c r="B340" s="39">
        <v>334</v>
      </c>
      <c r="C340" s="69" t="s">
        <v>1022</v>
      </c>
      <c r="D340" s="62" t="s">
        <v>1023</v>
      </c>
      <c r="E340" s="70" t="s">
        <v>599</v>
      </c>
      <c r="F340" s="155">
        <f t="shared" si="80"/>
        <v>1220188</v>
      </c>
      <c r="G340" s="156">
        <f t="shared" si="81"/>
        <v>1116560</v>
      </c>
      <c r="H340" s="156">
        <f t="shared" si="82"/>
        <v>1162176</v>
      </c>
      <c r="I340" s="156">
        <v>1162176</v>
      </c>
      <c r="J340" s="156">
        <f t="shared" si="83"/>
        <v>1420223</v>
      </c>
      <c r="K340" s="156">
        <f t="shared" si="84"/>
        <v>1263758</v>
      </c>
      <c r="P340" s="104"/>
      <c r="Q340" s="169"/>
      <c r="CI340" s="174">
        <v>1203578.6538</v>
      </c>
    </row>
    <row r="341" spans="2:87" ht="16.5">
      <c r="B341" s="39">
        <v>335</v>
      </c>
      <c r="C341" s="69" t="s">
        <v>1024</v>
      </c>
      <c r="D341" s="62" t="s">
        <v>1025</v>
      </c>
      <c r="E341" s="70" t="s">
        <v>599</v>
      </c>
      <c r="F341" s="155">
        <f t="shared" si="80"/>
        <v>1328831</v>
      </c>
      <c r="G341" s="156">
        <f t="shared" si="81"/>
        <v>1215976</v>
      </c>
      <c r="H341" s="156">
        <f t="shared" si="82"/>
        <v>1265653</v>
      </c>
      <c r="I341" s="156">
        <v>1265653</v>
      </c>
      <c r="J341" s="156">
        <f t="shared" si="83"/>
        <v>1546676</v>
      </c>
      <c r="K341" s="156">
        <f t="shared" si="84"/>
        <v>1376279</v>
      </c>
      <c r="P341" s="104"/>
      <c r="Q341" s="169"/>
      <c r="CI341" s="174">
        <v>1310742.348</v>
      </c>
    </row>
    <row r="342" spans="2:87" ht="16.5">
      <c r="B342" s="39">
        <v>336</v>
      </c>
      <c r="C342" s="69" t="s">
        <v>1026</v>
      </c>
      <c r="D342" s="62" t="s">
        <v>1027</v>
      </c>
      <c r="E342" s="58" t="s">
        <v>633</v>
      </c>
      <c r="F342" s="155">
        <f t="shared" si="80"/>
        <v>4586</v>
      </c>
      <c r="G342" s="156">
        <f t="shared" si="81"/>
        <v>4196</v>
      </c>
      <c r="H342" s="156">
        <f t="shared" si="82"/>
        <v>4368</v>
      </c>
      <c r="I342" s="156">
        <v>4368</v>
      </c>
      <c r="J342" s="156">
        <f t="shared" si="83"/>
        <v>5337</v>
      </c>
      <c r="K342" s="156">
        <f t="shared" si="84"/>
        <v>4749</v>
      </c>
      <c r="P342" s="104"/>
      <c r="Q342" s="169"/>
      <c r="CI342" s="174">
        <v>4523.1996</v>
      </c>
    </row>
    <row r="343" spans="2:87" ht="16.5">
      <c r="B343" s="39">
        <v>337</v>
      </c>
      <c r="C343" s="69" t="s">
        <v>1028</v>
      </c>
      <c r="D343" s="57" t="s">
        <v>1029</v>
      </c>
      <c r="E343" s="58" t="s">
        <v>633</v>
      </c>
      <c r="F343" s="155">
        <f t="shared" si="80"/>
        <v>7896</v>
      </c>
      <c r="G343" s="156">
        <f t="shared" si="81"/>
        <v>7226</v>
      </c>
      <c r="H343" s="156">
        <f t="shared" si="82"/>
        <v>7521</v>
      </c>
      <c r="I343" s="156">
        <v>7521</v>
      </c>
      <c r="J343" s="156">
        <f t="shared" si="83"/>
        <v>9191</v>
      </c>
      <c r="K343" s="156">
        <f t="shared" si="84"/>
        <v>8178</v>
      </c>
      <c r="P343" s="104"/>
      <c r="Q343" s="169"/>
      <c r="CI343" s="174">
        <v>7788.8142</v>
      </c>
    </row>
    <row r="344" spans="2:87" ht="16.5">
      <c r="B344" s="39">
        <v>338</v>
      </c>
      <c r="C344" s="69" t="s">
        <v>1030</v>
      </c>
      <c r="D344" s="57" t="s">
        <v>1031</v>
      </c>
      <c r="E344" s="58" t="s">
        <v>633</v>
      </c>
      <c r="F344" s="155">
        <f t="shared" si="80"/>
        <v>7561</v>
      </c>
      <c r="G344" s="156">
        <f t="shared" si="81"/>
        <v>6919</v>
      </c>
      <c r="H344" s="156">
        <f t="shared" si="82"/>
        <v>7202</v>
      </c>
      <c r="I344" s="156">
        <v>7202</v>
      </c>
      <c r="J344" s="156">
        <f t="shared" si="83"/>
        <v>8801</v>
      </c>
      <c r="K344" s="156">
        <f t="shared" si="84"/>
        <v>7831</v>
      </c>
      <c r="P344" s="104"/>
      <c r="Q344" s="169"/>
      <c r="CI344" s="174">
        <v>7458.249</v>
      </c>
    </row>
    <row r="345" spans="2:87" ht="16.5">
      <c r="B345" s="39">
        <v>339</v>
      </c>
      <c r="C345" s="69" t="s">
        <v>1032</v>
      </c>
      <c r="D345" s="62" t="s">
        <v>1033</v>
      </c>
      <c r="E345" s="58" t="s">
        <v>633</v>
      </c>
      <c r="F345" s="155">
        <f t="shared" si="80"/>
        <v>6787</v>
      </c>
      <c r="G345" s="156">
        <f t="shared" si="81"/>
        <v>6210</v>
      </c>
      <c r="H345" s="156">
        <f t="shared" si="82"/>
        <v>6464</v>
      </c>
      <c r="I345" s="156">
        <v>6464</v>
      </c>
      <c r="J345" s="156">
        <f t="shared" si="83"/>
        <v>7899</v>
      </c>
      <c r="K345" s="156">
        <f t="shared" si="84"/>
        <v>7029</v>
      </c>
      <c r="P345" s="104"/>
      <c r="Q345" s="169"/>
      <c r="CI345" s="174">
        <v>6694.4586</v>
      </c>
    </row>
    <row r="346" spans="2:87" ht="16.5">
      <c r="B346" s="39">
        <v>340</v>
      </c>
      <c r="C346" s="69" t="s">
        <v>1034</v>
      </c>
      <c r="D346" s="57" t="s">
        <v>1035</v>
      </c>
      <c r="E346" s="58" t="s">
        <v>633</v>
      </c>
      <c r="F346" s="155">
        <f t="shared" si="80"/>
        <v>9754</v>
      </c>
      <c r="G346" s="156">
        <f t="shared" si="81"/>
        <v>8926</v>
      </c>
      <c r="H346" s="156">
        <f t="shared" si="82"/>
        <v>9290</v>
      </c>
      <c r="I346" s="156">
        <v>9290</v>
      </c>
      <c r="J346" s="156">
        <f t="shared" si="83"/>
        <v>11353</v>
      </c>
      <c r="K346" s="156">
        <f t="shared" si="84"/>
        <v>10102</v>
      </c>
      <c r="P346" s="104"/>
      <c r="Q346" s="169"/>
      <c r="CI346" s="174">
        <v>9621.2952</v>
      </c>
    </row>
    <row r="347" spans="2:87" ht="16.5">
      <c r="B347" s="39">
        <v>341</v>
      </c>
      <c r="C347" s="69" t="s">
        <v>1036</v>
      </c>
      <c r="D347" s="62" t="s">
        <v>1037</v>
      </c>
      <c r="E347" s="58" t="s">
        <v>633</v>
      </c>
      <c r="F347" s="155">
        <f t="shared" si="80"/>
        <v>12508</v>
      </c>
      <c r="G347" s="156">
        <f t="shared" si="81"/>
        <v>11446</v>
      </c>
      <c r="H347" s="156">
        <f t="shared" si="82"/>
        <v>11913</v>
      </c>
      <c r="I347" s="156">
        <v>11913</v>
      </c>
      <c r="J347" s="156">
        <f t="shared" si="83"/>
        <v>14558</v>
      </c>
      <c r="K347" s="156">
        <f t="shared" si="84"/>
        <v>12955</v>
      </c>
      <c r="P347" s="104"/>
      <c r="Q347" s="169"/>
      <c r="CI347" s="174">
        <v>12337.6788</v>
      </c>
    </row>
    <row r="348" spans="2:87" ht="16.5">
      <c r="B348" s="39">
        <v>342</v>
      </c>
      <c r="C348" s="69" t="s">
        <v>1038</v>
      </c>
      <c r="D348" s="57" t="s">
        <v>1039</v>
      </c>
      <c r="E348" s="58" t="s">
        <v>633</v>
      </c>
      <c r="F348" s="155">
        <f t="shared" si="80"/>
        <v>16351</v>
      </c>
      <c r="G348" s="156">
        <f t="shared" si="81"/>
        <v>14963</v>
      </c>
      <c r="H348" s="156">
        <f t="shared" si="82"/>
        <v>15574</v>
      </c>
      <c r="I348" s="156">
        <v>15574</v>
      </c>
      <c r="J348" s="156">
        <f t="shared" si="83"/>
        <v>19032</v>
      </c>
      <c r="K348" s="156">
        <f t="shared" si="84"/>
        <v>16935</v>
      </c>
      <c r="P348" s="104"/>
      <c r="Q348" s="169"/>
      <c r="CI348" s="174">
        <v>16128.9126</v>
      </c>
    </row>
    <row r="349" spans="2:87" ht="16.5">
      <c r="B349" s="39">
        <v>343</v>
      </c>
      <c r="C349" s="69" t="s">
        <v>1040</v>
      </c>
      <c r="D349" s="57" t="s">
        <v>1041</v>
      </c>
      <c r="E349" s="58" t="s">
        <v>633</v>
      </c>
      <c r="F349" s="155">
        <f t="shared" si="80"/>
        <v>18902</v>
      </c>
      <c r="G349" s="156">
        <f t="shared" si="81"/>
        <v>17297</v>
      </c>
      <c r="H349" s="156">
        <f t="shared" si="82"/>
        <v>18004</v>
      </c>
      <c r="I349" s="156">
        <v>18004</v>
      </c>
      <c r="J349" s="156">
        <f t="shared" si="83"/>
        <v>22001</v>
      </c>
      <c r="K349" s="156">
        <f t="shared" si="84"/>
        <v>19577</v>
      </c>
      <c r="P349" s="104"/>
      <c r="Q349" s="169"/>
      <c r="CI349" s="174">
        <v>18645.1092</v>
      </c>
    </row>
    <row r="350" spans="2:87" ht="16.5">
      <c r="B350" s="39">
        <v>344</v>
      </c>
      <c r="C350" s="69" t="s">
        <v>1042</v>
      </c>
      <c r="D350" s="57" t="s">
        <v>1043</v>
      </c>
      <c r="E350" s="58" t="s">
        <v>633</v>
      </c>
      <c r="F350" s="155">
        <f t="shared" si="80"/>
        <v>27524</v>
      </c>
      <c r="G350" s="156">
        <f t="shared" si="81"/>
        <v>25187</v>
      </c>
      <c r="H350" s="156">
        <f t="shared" si="82"/>
        <v>26216</v>
      </c>
      <c r="I350" s="156">
        <v>26216</v>
      </c>
      <c r="J350" s="156">
        <f t="shared" si="83"/>
        <v>32036</v>
      </c>
      <c r="K350" s="156">
        <f t="shared" si="84"/>
        <v>28507</v>
      </c>
      <c r="P350" s="104"/>
      <c r="Q350" s="169"/>
      <c r="CI350" s="174">
        <v>27149.4636</v>
      </c>
    </row>
    <row r="351" spans="2:87" ht="16.5">
      <c r="B351" s="39">
        <v>345</v>
      </c>
      <c r="C351" s="69" t="s">
        <v>1044</v>
      </c>
      <c r="D351" s="57" t="s">
        <v>1045</v>
      </c>
      <c r="E351" s="58" t="s">
        <v>633</v>
      </c>
      <c r="F351" s="155">
        <f t="shared" si="80"/>
        <v>43636</v>
      </c>
      <c r="G351" s="156">
        <f t="shared" si="81"/>
        <v>39930</v>
      </c>
      <c r="H351" s="156">
        <f t="shared" si="82"/>
        <v>41562</v>
      </c>
      <c r="I351" s="156">
        <v>41562</v>
      </c>
      <c r="J351" s="156">
        <f t="shared" si="83"/>
        <v>50790</v>
      </c>
      <c r="K351" s="156">
        <f t="shared" si="84"/>
        <v>45194</v>
      </c>
      <c r="P351" s="104"/>
      <c r="Q351" s="169"/>
      <c r="CI351" s="174">
        <v>43042.2582</v>
      </c>
    </row>
    <row r="352" spans="2:87" ht="16.5">
      <c r="B352" s="39">
        <v>346</v>
      </c>
      <c r="C352" s="69" t="s">
        <v>1046</v>
      </c>
      <c r="D352" s="57" t="s">
        <v>1047</v>
      </c>
      <c r="E352" s="58" t="s">
        <v>633</v>
      </c>
      <c r="F352" s="155">
        <f t="shared" si="80"/>
        <v>55467</v>
      </c>
      <c r="G352" s="156">
        <f t="shared" si="81"/>
        <v>50756</v>
      </c>
      <c r="H352" s="156">
        <f t="shared" si="82"/>
        <v>52830</v>
      </c>
      <c r="I352" s="156">
        <v>52830</v>
      </c>
      <c r="J352" s="156">
        <f t="shared" si="83"/>
        <v>64560</v>
      </c>
      <c r="K352" s="156">
        <f t="shared" si="84"/>
        <v>57447</v>
      </c>
      <c r="P352" s="104"/>
      <c r="Q352" s="169"/>
      <c r="CI352" s="174">
        <v>54711.6204</v>
      </c>
    </row>
    <row r="353" spans="2:87" ht="16.5">
      <c r="B353" s="39">
        <v>347</v>
      </c>
      <c r="C353" s="69" t="s">
        <v>1048</v>
      </c>
      <c r="D353" s="62" t="s">
        <v>1049</v>
      </c>
      <c r="E353" s="58" t="s">
        <v>633</v>
      </c>
      <c r="F353" s="155">
        <f t="shared" si="80"/>
        <v>79741</v>
      </c>
      <c r="G353" s="156">
        <f t="shared" si="81"/>
        <v>72969</v>
      </c>
      <c r="H353" s="156">
        <f t="shared" si="82"/>
        <v>75950</v>
      </c>
      <c r="I353" s="156">
        <v>75950</v>
      </c>
      <c r="J353" s="156">
        <f t="shared" si="83"/>
        <v>92814</v>
      </c>
      <c r="K353" s="156">
        <f t="shared" si="84"/>
        <v>82589</v>
      </c>
      <c r="P353" s="104"/>
      <c r="Q353" s="169"/>
      <c r="CI353" s="174">
        <v>78656.0388</v>
      </c>
    </row>
    <row r="354" spans="2:87" ht="16.5">
      <c r="B354" s="39">
        <v>348</v>
      </c>
      <c r="C354" s="69" t="s">
        <v>1050</v>
      </c>
      <c r="D354" s="62" t="s">
        <v>1051</v>
      </c>
      <c r="E354" s="70" t="s">
        <v>599</v>
      </c>
      <c r="F354" s="155">
        <f t="shared" si="80"/>
        <v>105838</v>
      </c>
      <c r="G354" s="156">
        <f t="shared" si="81"/>
        <v>96849</v>
      </c>
      <c r="H354" s="156">
        <f t="shared" si="82"/>
        <v>100806</v>
      </c>
      <c r="I354" s="156">
        <v>100806</v>
      </c>
      <c r="J354" s="156">
        <f t="shared" si="83"/>
        <v>123188</v>
      </c>
      <c r="K354" s="156">
        <f t="shared" si="84"/>
        <v>109617</v>
      </c>
      <c r="P354" s="104"/>
      <c r="Q354" s="169"/>
      <c r="CI354" s="174">
        <v>104397.0072</v>
      </c>
    </row>
    <row r="355" spans="2:87" ht="16.5">
      <c r="B355" s="39">
        <v>349</v>
      </c>
      <c r="C355" s="69" t="s">
        <v>1052</v>
      </c>
      <c r="D355" s="62" t="s">
        <v>1053</v>
      </c>
      <c r="E355" s="70" t="s">
        <v>599</v>
      </c>
      <c r="F355" s="155">
        <f t="shared" si="80"/>
        <v>65917</v>
      </c>
      <c r="G355" s="156">
        <f t="shared" si="81"/>
        <v>60319</v>
      </c>
      <c r="H355" s="156">
        <f t="shared" si="82"/>
        <v>62783</v>
      </c>
      <c r="I355" s="156">
        <v>62783</v>
      </c>
      <c r="J355" s="156">
        <f t="shared" si="83"/>
        <v>76723</v>
      </c>
      <c r="K355" s="156">
        <f t="shared" si="84"/>
        <v>68271</v>
      </c>
      <c r="P355" s="104"/>
      <c r="Q355" s="169"/>
      <c r="CI355" s="174">
        <v>65019.711</v>
      </c>
    </row>
    <row r="356" spans="2:87" ht="16.5">
      <c r="B356" s="39">
        <v>350</v>
      </c>
      <c r="C356" s="69" t="s">
        <v>1054</v>
      </c>
      <c r="D356" s="62" t="s">
        <v>1055</v>
      </c>
      <c r="E356" s="70" t="s">
        <v>599</v>
      </c>
      <c r="F356" s="155">
        <f t="shared" si="80"/>
        <v>23827</v>
      </c>
      <c r="G356" s="156">
        <f t="shared" si="81"/>
        <v>21804</v>
      </c>
      <c r="H356" s="156">
        <f t="shared" si="82"/>
        <v>22694</v>
      </c>
      <c r="I356" s="156">
        <v>22694</v>
      </c>
      <c r="J356" s="156">
        <f t="shared" si="83"/>
        <v>27734</v>
      </c>
      <c r="K356" s="156">
        <f t="shared" si="84"/>
        <v>24678</v>
      </c>
      <c r="P356" s="104"/>
      <c r="Q356" s="169"/>
      <c r="CI356" s="174">
        <v>23502.9804</v>
      </c>
    </row>
    <row r="357" spans="2:87" ht="16.5">
      <c r="B357" s="39">
        <v>351</v>
      </c>
      <c r="C357" s="69" t="s">
        <v>1056</v>
      </c>
      <c r="D357" s="62" t="s">
        <v>1057</v>
      </c>
      <c r="E357" s="70" t="s">
        <v>599</v>
      </c>
      <c r="F357" s="155">
        <f t="shared" si="80"/>
        <v>12786</v>
      </c>
      <c r="G357" s="156">
        <f t="shared" si="81"/>
        <v>11700</v>
      </c>
      <c r="H357" s="156">
        <f t="shared" si="82"/>
        <v>12178</v>
      </c>
      <c r="I357" s="156">
        <v>12178</v>
      </c>
      <c r="J357" s="156">
        <f t="shared" si="83"/>
        <v>14882</v>
      </c>
      <c r="K357" s="156">
        <f t="shared" si="84"/>
        <v>13242</v>
      </c>
      <c r="P357" s="104"/>
      <c r="Q357" s="169"/>
      <c r="CI357" s="174">
        <v>12611.781</v>
      </c>
    </row>
    <row r="358" spans="2:87" ht="16.5">
      <c r="B358" s="39">
        <v>352</v>
      </c>
      <c r="C358" s="69" t="s">
        <v>1058</v>
      </c>
      <c r="D358" s="62" t="s">
        <v>1059</v>
      </c>
      <c r="E358" s="70" t="s">
        <v>599</v>
      </c>
      <c r="F358" s="155">
        <f t="shared" si="80"/>
        <v>29934</v>
      </c>
      <c r="G358" s="156">
        <f t="shared" si="81"/>
        <v>27391</v>
      </c>
      <c r="H358" s="156">
        <f t="shared" si="82"/>
        <v>28510</v>
      </c>
      <c r="I358" s="156">
        <v>28510</v>
      </c>
      <c r="J358" s="156">
        <f t="shared" si="83"/>
        <v>34841</v>
      </c>
      <c r="K358" s="156">
        <f t="shared" si="84"/>
        <v>31002</v>
      </c>
      <c r="P358" s="104"/>
      <c r="Q358" s="169"/>
      <c r="CI358" s="174">
        <v>29526.0426</v>
      </c>
    </row>
    <row r="359" spans="2:87" ht="16.5">
      <c r="B359" s="39">
        <v>353</v>
      </c>
      <c r="C359" s="69" t="s">
        <v>1060</v>
      </c>
      <c r="D359" s="62" t="s">
        <v>1061</v>
      </c>
      <c r="E359" s="58" t="s">
        <v>633</v>
      </c>
      <c r="F359" s="155">
        <f t="shared" si="80"/>
        <v>49446</v>
      </c>
      <c r="G359" s="156">
        <f t="shared" si="81"/>
        <v>45246</v>
      </c>
      <c r="H359" s="156">
        <f t="shared" si="82"/>
        <v>47095</v>
      </c>
      <c r="I359" s="156">
        <v>47095</v>
      </c>
      <c r="J359" s="156">
        <f t="shared" si="83"/>
        <v>57552</v>
      </c>
      <c r="K359" s="156">
        <f t="shared" si="84"/>
        <v>51211</v>
      </c>
      <c r="P359" s="104"/>
      <c r="Q359" s="169"/>
      <c r="CI359" s="174">
        <v>48772.7394</v>
      </c>
    </row>
    <row r="360" spans="2:87" ht="16.5">
      <c r="B360" s="39">
        <v>354</v>
      </c>
      <c r="C360" s="72" t="s">
        <v>1062</v>
      </c>
      <c r="D360" s="83" t="s">
        <v>1063</v>
      </c>
      <c r="E360" s="73"/>
      <c r="F360" s="155"/>
      <c r="G360" s="156"/>
      <c r="H360" s="156"/>
      <c r="I360" s="156"/>
      <c r="J360" s="156"/>
      <c r="K360" s="156"/>
      <c r="P360" s="104"/>
      <c r="Q360" s="169"/>
      <c r="CI360" s="174">
        <v>0</v>
      </c>
    </row>
    <row r="361" spans="2:87" ht="16.5">
      <c r="B361" s="39">
        <v>355</v>
      </c>
      <c r="C361" s="69" t="s">
        <v>1064</v>
      </c>
      <c r="D361" s="62" t="s">
        <v>1065</v>
      </c>
      <c r="E361" s="70" t="s">
        <v>599</v>
      </c>
      <c r="F361" s="155">
        <f>+ROUND($F$7*CI361,0)</f>
        <v>2822</v>
      </c>
      <c r="G361" s="156">
        <f>+ROUND(CI361*$G$7,0)</f>
        <v>2582</v>
      </c>
      <c r="H361" s="156">
        <f>+ROUND($H$7*CI361,0)</f>
        <v>2687</v>
      </c>
      <c r="I361" s="156">
        <v>2687</v>
      </c>
      <c r="J361" s="156">
        <f>+ROUND(CI361*$J$7,0)</f>
        <v>3284</v>
      </c>
      <c r="K361" s="156">
        <f>+ROUND(CI361*$K$7,0)</f>
        <v>2922</v>
      </c>
      <c r="P361" s="104"/>
      <c r="Q361" s="169"/>
      <c r="CI361" s="174">
        <v>2783.1126</v>
      </c>
    </row>
    <row r="362" spans="2:87" ht="16.5">
      <c r="B362" s="39">
        <v>356</v>
      </c>
      <c r="C362" s="69" t="s">
        <v>1066</v>
      </c>
      <c r="D362" s="62" t="s">
        <v>1067</v>
      </c>
      <c r="E362" s="70" t="s">
        <v>599</v>
      </c>
      <c r="F362" s="155">
        <f>+ROUND($F$7*CI362,0)</f>
        <v>4533</v>
      </c>
      <c r="G362" s="156">
        <f>+ROUND(CI362*$G$7,0)</f>
        <v>4148</v>
      </c>
      <c r="H362" s="156">
        <f>+ROUND($H$7*CI362,0)</f>
        <v>4317</v>
      </c>
      <c r="I362" s="156">
        <v>4317</v>
      </c>
      <c r="J362" s="156">
        <f>+ROUND(CI362*$J$7,0)</f>
        <v>5276</v>
      </c>
      <c r="K362" s="156">
        <f>+ROUND(CI362*$K$7,0)</f>
        <v>4694</v>
      </c>
      <c r="P362" s="104"/>
      <c r="Q362" s="169"/>
      <c r="CI362" s="174">
        <v>4470.843</v>
      </c>
    </row>
    <row r="363" spans="2:87" ht="16.5">
      <c r="B363" s="39">
        <v>357</v>
      </c>
      <c r="C363" s="69" t="s">
        <v>1068</v>
      </c>
      <c r="D363" s="62" t="s">
        <v>1069</v>
      </c>
      <c r="E363" s="58" t="s">
        <v>633</v>
      </c>
      <c r="F363" s="155">
        <f>+ROUND($F$7*CI363,0)</f>
        <v>11232</v>
      </c>
      <c r="G363" s="156">
        <f>+ROUND(CI363*$G$7,0)</f>
        <v>10278</v>
      </c>
      <c r="H363" s="156">
        <f>+ROUND($H$7*CI363,0)</f>
        <v>10698</v>
      </c>
      <c r="I363" s="156">
        <v>10698</v>
      </c>
      <c r="J363" s="156">
        <f>+ROUND(CI363*$J$7,0)</f>
        <v>13073</v>
      </c>
      <c r="K363" s="156">
        <f>+ROUND(CI363*$K$7,0)</f>
        <v>11633</v>
      </c>
      <c r="P363" s="104"/>
      <c r="Q363" s="169"/>
      <c r="CI363" s="174">
        <v>11079.0672</v>
      </c>
    </row>
    <row r="364" spans="2:87" ht="16.5">
      <c r="B364" s="39">
        <v>358</v>
      </c>
      <c r="C364" s="69" t="s">
        <v>1070</v>
      </c>
      <c r="D364" s="62" t="s">
        <v>1071</v>
      </c>
      <c r="E364" s="58" t="s">
        <v>633</v>
      </c>
      <c r="F364" s="155">
        <f>+ROUND($F$7*CI364,0)</f>
        <v>14315</v>
      </c>
      <c r="G364" s="156">
        <f>+ROUND(CI364*$G$7,0)</f>
        <v>13099</v>
      </c>
      <c r="H364" s="156">
        <f>+ROUND($H$7*CI364,0)</f>
        <v>13634</v>
      </c>
      <c r="I364" s="156">
        <v>13634</v>
      </c>
      <c r="J364" s="156">
        <f>+ROUND(CI364*$J$7,0)</f>
        <v>16661</v>
      </c>
      <c r="K364" s="156">
        <f>+ROUND(CI364*$K$7,0)</f>
        <v>14826</v>
      </c>
      <c r="P364" s="104"/>
      <c r="Q364" s="169"/>
      <c r="CI364" s="174">
        <v>14119.8564</v>
      </c>
    </row>
    <row r="365" spans="2:87" ht="16.5">
      <c r="B365" s="39">
        <v>359</v>
      </c>
      <c r="C365" s="72" t="s">
        <v>1072</v>
      </c>
      <c r="D365" s="60" t="s">
        <v>418</v>
      </c>
      <c r="E365" s="73"/>
      <c r="F365" s="155"/>
      <c r="G365" s="156"/>
      <c r="H365" s="156"/>
      <c r="I365" s="156"/>
      <c r="J365" s="156"/>
      <c r="K365" s="156"/>
      <c r="P365" s="104"/>
      <c r="Q365" s="169"/>
      <c r="CI365" s="174">
        <v>0</v>
      </c>
    </row>
    <row r="366" spans="2:87" ht="16.5">
      <c r="B366" s="39">
        <v>360</v>
      </c>
      <c r="C366" s="69" t="s">
        <v>1073</v>
      </c>
      <c r="D366" s="57" t="s">
        <v>1074</v>
      </c>
      <c r="E366" s="70" t="s">
        <v>599</v>
      </c>
      <c r="F366" s="155">
        <f aca="true" t="shared" si="85" ref="F366:F371">+ROUND($F$7*CI366,0)</f>
        <v>91012</v>
      </c>
      <c r="G366" s="156">
        <f aca="true" t="shared" si="86" ref="G366:G371">+ROUND(CI366*$G$7,0)</f>
        <v>83282</v>
      </c>
      <c r="H366" s="156">
        <f aca="true" t="shared" si="87" ref="H366:H371">+ROUND($H$7*CI366,0)</f>
        <v>86685</v>
      </c>
      <c r="I366" s="156">
        <v>86685</v>
      </c>
      <c r="J366" s="156">
        <f aca="true" t="shared" si="88" ref="J366:J371">+ROUND(CI366*$J$7,0)</f>
        <v>105932</v>
      </c>
      <c r="K366" s="156">
        <f aca="true" t="shared" si="89" ref="K366:K371">+ROUND(CI366*$K$7,0)</f>
        <v>94262</v>
      </c>
      <c r="P366" s="104"/>
      <c r="Q366" s="169"/>
      <c r="CI366" s="174">
        <v>89773.0902</v>
      </c>
    </row>
    <row r="367" spans="2:87" ht="16.5">
      <c r="B367" s="39">
        <v>361</v>
      </c>
      <c r="C367" s="69" t="s">
        <v>1075</v>
      </c>
      <c r="D367" s="62" t="s">
        <v>1076</v>
      </c>
      <c r="E367" s="70" t="s">
        <v>599</v>
      </c>
      <c r="F367" s="155">
        <f t="shared" si="85"/>
        <v>40356</v>
      </c>
      <c r="G367" s="156">
        <f t="shared" si="86"/>
        <v>36928</v>
      </c>
      <c r="H367" s="156">
        <f t="shared" si="87"/>
        <v>38437</v>
      </c>
      <c r="I367" s="156">
        <v>38437</v>
      </c>
      <c r="J367" s="156">
        <f t="shared" si="88"/>
        <v>46972</v>
      </c>
      <c r="K367" s="156">
        <f t="shared" si="89"/>
        <v>41797</v>
      </c>
      <c r="P367" s="104"/>
      <c r="Q367" s="169"/>
      <c r="CI367" s="174">
        <v>39806.415</v>
      </c>
    </row>
    <row r="368" spans="2:87" ht="16.5">
      <c r="B368" s="39">
        <v>362</v>
      </c>
      <c r="C368" s="69" t="s">
        <v>1077</v>
      </c>
      <c r="D368" s="57" t="s">
        <v>419</v>
      </c>
      <c r="E368" s="70" t="s">
        <v>599</v>
      </c>
      <c r="F368" s="155">
        <f t="shared" si="85"/>
        <v>55793</v>
      </c>
      <c r="G368" s="156">
        <f t="shared" si="86"/>
        <v>51055</v>
      </c>
      <c r="H368" s="156">
        <f t="shared" si="87"/>
        <v>53141</v>
      </c>
      <c r="I368" s="156">
        <v>53141</v>
      </c>
      <c r="J368" s="156">
        <f t="shared" si="88"/>
        <v>64940</v>
      </c>
      <c r="K368" s="156">
        <f t="shared" si="89"/>
        <v>57786</v>
      </c>
      <c r="P368" s="104"/>
      <c r="Q368" s="169"/>
      <c r="CI368" s="174">
        <v>55033.9728</v>
      </c>
    </row>
    <row r="369" spans="2:87" ht="16.5">
      <c r="B369" s="39">
        <v>363</v>
      </c>
      <c r="C369" s="69" t="s">
        <v>1078</v>
      </c>
      <c r="D369" s="62" t="s">
        <v>1079</v>
      </c>
      <c r="E369" s="70" t="s">
        <v>599</v>
      </c>
      <c r="F369" s="155">
        <f t="shared" si="85"/>
        <v>18222</v>
      </c>
      <c r="G369" s="156">
        <f t="shared" si="86"/>
        <v>16674</v>
      </c>
      <c r="H369" s="156">
        <f t="shared" si="87"/>
        <v>17355</v>
      </c>
      <c r="I369" s="156">
        <v>17355</v>
      </c>
      <c r="J369" s="156">
        <f t="shared" si="88"/>
        <v>21209</v>
      </c>
      <c r="K369" s="156">
        <f t="shared" si="89"/>
        <v>18872</v>
      </c>
      <c r="P369" s="104"/>
      <c r="Q369" s="169"/>
      <c r="CI369" s="174">
        <v>17973.7128</v>
      </c>
    </row>
    <row r="370" spans="2:87" ht="16.5">
      <c r="B370" s="39">
        <v>364</v>
      </c>
      <c r="C370" s="69" t="s">
        <v>1080</v>
      </c>
      <c r="D370" s="62" t="s">
        <v>1081</v>
      </c>
      <c r="E370" s="70" t="s">
        <v>599</v>
      </c>
      <c r="F370" s="155">
        <f t="shared" si="85"/>
        <v>36545</v>
      </c>
      <c r="G370" s="156">
        <f t="shared" si="86"/>
        <v>33442</v>
      </c>
      <c r="H370" s="156">
        <f t="shared" si="87"/>
        <v>34808</v>
      </c>
      <c r="I370" s="156">
        <v>34808</v>
      </c>
      <c r="J370" s="156">
        <f t="shared" si="88"/>
        <v>42537</v>
      </c>
      <c r="K370" s="156">
        <f t="shared" si="89"/>
        <v>37850</v>
      </c>
      <c r="P370" s="104"/>
      <c r="Q370" s="169"/>
      <c r="CI370" s="174">
        <v>36048.0324</v>
      </c>
    </row>
    <row r="371" spans="2:87" ht="16.5">
      <c r="B371" s="39">
        <v>365</v>
      </c>
      <c r="C371" s="69" t="s">
        <v>1082</v>
      </c>
      <c r="D371" s="62" t="s">
        <v>1083</v>
      </c>
      <c r="E371" s="70" t="s">
        <v>599</v>
      </c>
      <c r="F371" s="155">
        <f t="shared" si="85"/>
        <v>37091</v>
      </c>
      <c r="G371" s="156">
        <f t="shared" si="86"/>
        <v>33941</v>
      </c>
      <c r="H371" s="156">
        <f t="shared" si="87"/>
        <v>35327</v>
      </c>
      <c r="I371" s="156">
        <v>35327</v>
      </c>
      <c r="J371" s="156">
        <f t="shared" si="88"/>
        <v>43171</v>
      </c>
      <c r="K371" s="156">
        <f t="shared" si="89"/>
        <v>38415</v>
      </c>
      <c r="P371" s="104"/>
      <c r="Q371" s="169"/>
      <c r="CI371" s="174">
        <v>36585.9708</v>
      </c>
    </row>
    <row r="372" spans="2:87" ht="16.5">
      <c r="B372" s="39">
        <v>366</v>
      </c>
      <c r="C372" s="72" t="s">
        <v>1084</v>
      </c>
      <c r="D372" s="60" t="s">
        <v>420</v>
      </c>
      <c r="E372" s="73"/>
      <c r="F372" s="155"/>
      <c r="G372" s="156"/>
      <c r="H372" s="156"/>
      <c r="I372" s="156"/>
      <c r="J372" s="156"/>
      <c r="K372" s="156"/>
      <c r="P372" s="104"/>
      <c r="Q372" s="169"/>
      <c r="CI372" s="174">
        <v>0</v>
      </c>
    </row>
    <row r="373" spans="2:87" ht="16.5">
      <c r="B373" s="39">
        <v>367</v>
      </c>
      <c r="C373" s="69" t="s">
        <v>1085</v>
      </c>
      <c r="D373" s="57" t="s">
        <v>421</v>
      </c>
      <c r="E373" s="70" t="s">
        <v>599</v>
      </c>
      <c r="F373" s="155">
        <f aca="true" t="shared" si="90" ref="F373:F378">+ROUND($F$7*CI373,0)</f>
        <v>67366</v>
      </c>
      <c r="G373" s="156">
        <f aca="true" t="shared" si="91" ref="G373:G378">+ROUND(CI373*$G$7,0)</f>
        <v>61644</v>
      </c>
      <c r="H373" s="156">
        <f aca="true" t="shared" si="92" ref="H373:H378">+ROUND($H$7*CI373,0)</f>
        <v>64163</v>
      </c>
      <c r="I373" s="156">
        <v>64163</v>
      </c>
      <c r="J373" s="156">
        <f aca="true" t="shared" si="93" ref="J373:J378">+ROUND(CI373*$J$7,0)</f>
        <v>78410</v>
      </c>
      <c r="K373" s="156">
        <f aca="true" t="shared" si="94" ref="K373:K378">+ROUND(CI373*$K$7,0)</f>
        <v>69771</v>
      </c>
      <c r="P373" s="104"/>
      <c r="Q373" s="169"/>
      <c r="CI373" s="174">
        <v>66448.7382</v>
      </c>
    </row>
    <row r="374" spans="2:87" ht="16.5">
      <c r="B374" s="39">
        <v>368</v>
      </c>
      <c r="C374" s="69" t="s">
        <v>1086</v>
      </c>
      <c r="D374" s="57" t="s">
        <v>789</v>
      </c>
      <c r="E374" s="70" t="s">
        <v>599</v>
      </c>
      <c r="F374" s="155">
        <f t="shared" si="90"/>
        <v>92893</v>
      </c>
      <c r="G374" s="156">
        <f t="shared" si="91"/>
        <v>85003</v>
      </c>
      <c r="H374" s="156">
        <f t="shared" si="92"/>
        <v>88476</v>
      </c>
      <c r="I374" s="156">
        <v>88476</v>
      </c>
      <c r="J374" s="156">
        <f t="shared" si="93"/>
        <v>108121</v>
      </c>
      <c r="K374" s="156">
        <f t="shared" si="94"/>
        <v>96210</v>
      </c>
      <c r="P374" s="104"/>
      <c r="Q374" s="169"/>
      <c r="CI374" s="174">
        <v>91628.1564</v>
      </c>
    </row>
    <row r="375" spans="2:87" ht="16.5">
      <c r="B375" s="39">
        <v>369</v>
      </c>
      <c r="C375" s="69" t="s">
        <v>1087</v>
      </c>
      <c r="D375" s="62" t="s">
        <v>1088</v>
      </c>
      <c r="E375" s="70" t="s">
        <v>599</v>
      </c>
      <c r="F375" s="155">
        <f t="shared" si="90"/>
        <v>35569</v>
      </c>
      <c r="G375" s="156">
        <f t="shared" si="91"/>
        <v>32548</v>
      </c>
      <c r="H375" s="156">
        <f t="shared" si="92"/>
        <v>33878</v>
      </c>
      <c r="I375" s="156">
        <v>33878</v>
      </c>
      <c r="J375" s="156">
        <f t="shared" si="93"/>
        <v>41400</v>
      </c>
      <c r="K375" s="156">
        <f t="shared" si="94"/>
        <v>36839</v>
      </c>
      <c r="P375" s="104"/>
      <c r="Q375" s="169"/>
      <c r="CI375" s="174">
        <v>35085.0816</v>
      </c>
    </row>
    <row r="376" spans="2:87" ht="16.5">
      <c r="B376" s="39">
        <v>370</v>
      </c>
      <c r="C376" s="69" t="s">
        <v>1089</v>
      </c>
      <c r="D376" s="62" t="s">
        <v>1090</v>
      </c>
      <c r="E376" s="70" t="s">
        <v>599</v>
      </c>
      <c r="F376" s="155">
        <f t="shared" si="90"/>
        <v>40400</v>
      </c>
      <c r="G376" s="156">
        <f t="shared" si="91"/>
        <v>36969</v>
      </c>
      <c r="H376" s="156">
        <f t="shared" si="92"/>
        <v>38480</v>
      </c>
      <c r="I376" s="156">
        <v>38480</v>
      </c>
      <c r="J376" s="156">
        <f t="shared" si="93"/>
        <v>47024</v>
      </c>
      <c r="K376" s="156">
        <f t="shared" si="94"/>
        <v>41843</v>
      </c>
      <c r="P376" s="104"/>
      <c r="Q376" s="169"/>
      <c r="CI376" s="174">
        <v>39850.5588</v>
      </c>
    </row>
    <row r="377" spans="2:87" ht="16.5">
      <c r="B377" s="39">
        <v>371</v>
      </c>
      <c r="C377" s="69" t="s">
        <v>1091</v>
      </c>
      <c r="D377" s="62" t="s">
        <v>1092</v>
      </c>
      <c r="E377" s="70" t="s">
        <v>599</v>
      </c>
      <c r="F377" s="155">
        <f t="shared" si="90"/>
        <v>47568</v>
      </c>
      <c r="G377" s="156">
        <f t="shared" si="91"/>
        <v>43528</v>
      </c>
      <c r="H377" s="156">
        <f t="shared" si="92"/>
        <v>45307</v>
      </c>
      <c r="I377" s="156">
        <v>45307</v>
      </c>
      <c r="J377" s="156">
        <f t="shared" si="93"/>
        <v>55366</v>
      </c>
      <c r="K377" s="156">
        <f t="shared" si="94"/>
        <v>49267</v>
      </c>
      <c r="P377" s="104"/>
      <c r="Q377" s="169"/>
      <c r="CI377" s="174">
        <v>46920.753</v>
      </c>
    </row>
    <row r="378" spans="2:87" ht="16.5">
      <c r="B378" s="39">
        <v>372</v>
      </c>
      <c r="C378" s="69" t="s">
        <v>1093</v>
      </c>
      <c r="D378" s="62" t="s">
        <v>1094</v>
      </c>
      <c r="E378" s="70" t="s">
        <v>599</v>
      </c>
      <c r="F378" s="155">
        <f t="shared" si="90"/>
        <v>54533</v>
      </c>
      <c r="G378" s="156">
        <f t="shared" si="91"/>
        <v>49902</v>
      </c>
      <c r="H378" s="156">
        <f t="shared" si="92"/>
        <v>51940</v>
      </c>
      <c r="I378" s="156">
        <v>51940</v>
      </c>
      <c r="J378" s="156">
        <f t="shared" si="93"/>
        <v>63473</v>
      </c>
      <c r="K378" s="156">
        <f t="shared" si="94"/>
        <v>56480</v>
      </c>
      <c r="P378" s="104"/>
      <c r="Q378" s="169"/>
      <c r="CI378" s="174">
        <v>53790.7602</v>
      </c>
    </row>
    <row r="379" spans="2:87" ht="16.5">
      <c r="B379" s="39">
        <v>373</v>
      </c>
      <c r="C379" s="72" t="s">
        <v>1095</v>
      </c>
      <c r="D379" s="60" t="s">
        <v>84</v>
      </c>
      <c r="E379" s="73"/>
      <c r="F379" s="155"/>
      <c r="G379" s="156"/>
      <c r="H379" s="156"/>
      <c r="I379" s="156"/>
      <c r="J379" s="156"/>
      <c r="K379" s="156"/>
      <c r="P379" s="104"/>
      <c r="Q379" s="169"/>
      <c r="CI379" s="174">
        <v>0</v>
      </c>
    </row>
    <row r="380" spans="2:87" ht="16.5">
      <c r="B380" s="39">
        <v>374</v>
      </c>
      <c r="C380" s="69" t="s">
        <v>1096</v>
      </c>
      <c r="D380" s="57" t="s">
        <v>85</v>
      </c>
      <c r="E380" s="58" t="s">
        <v>633</v>
      </c>
      <c r="F380" s="155">
        <f>+ROUND($F$7*CI380,0)</f>
        <v>26690</v>
      </c>
      <c r="G380" s="156">
        <f>+ROUND(CI380*$G$7,0)</f>
        <v>24424</v>
      </c>
      <c r="H380" s="156">
        <f>+ROUND($H$7*CI380,0)</f>
        <v>25422</v>
      </c>
      <c r="I380" s="156">
        <v>25422</v>
      </c>
      <c r="J380" s="156">
        <f>+ROUND(CI380*$J$7,0)</f>
        <v>31066</v>
      </c>
      <c r="K380" s="156">
        <f>+ROUND(CI380*$K$7,0)</f>
        <v>27644</v>
      </c>
      <c r="P380" s="104"/>
      <c r="Q380" s="169"/>
      <c r="CI380" s="174">
        <v>26327.157</v>
      </c>
    </row>
    <row r="381" spans="2:87" ht="16.5">
      <c r="B381" s="39">
        <v>375</v>
      </c>
      <c r="C381" s="69" t="s">
        <v>1097</v>
      </c>
      <c r="D381" s="57" t="s">
        <v>86</v>
      </c>
      <c r="E381" s="58" t="s">
        <v>633</v>
      </c>
      <c r="F381" s="155">
        <f>+ROUND($F$7*CI381,0)</f>
        <v>33590</v>
      </c>
      <c r="G381" s="156">
        <f>+ROUND(CI381*$G$7,0)</f>
        <v>30737</v>
      </c>
      <c r="H381" s="156">
        <f>+ROUND($H$7*CI381,0)</f>
        <v>31993</v>
      </c>
      <c r="I381" s="156">
        <v>31993</v>
      </c>
      <c r="J381" s="156">
        <f>+ROUND(CI381*$J$7,0)</f>
        <v>39096</v>
      </c>
      <c r="K381" s="156">
        <f>+ROUND(CI381*$K$7,0)</f>
        <v>34789</v>
      </c>
      <c r="P381" s="104"/>
      <c r="Q381" s="169"/>
      <c r="CI381" s="174">
        <v>33132.4884</v>
      </c>
    </row>
    <row r="382" spans="2:87" ht="16.5">
      <c r="B382" s="39">
        <v>376</v>
      </c>
      <c r="C382" s="69" t="s">
        <v>1098</v>
      </c>
      <c r="D382" s="57" t="s">
        <v>87</v>
      </c>
      <c r="E382" s="58" t="s">
        <v>633</v>
      </c>
      <c r="F382" s="155">
        <f>+ROUND($F$7*CI382,0)</f>
        <v>67456</v>
      </c>
      <c r="G382" s="156">
        <f>+ROUND(CI382*$G$7,0)</f>
        <v>61727</v>
      </c>
      <c r="H382" s="156">
        <f>+ROUND($H$7*CI382,0)</f>
        <v>64249</v>
      </c>
      <c r="I382" s="156">
        <v>64249</v>
      </c>
      <c r="J382" s="156">
        <f>+ROUND(CI382*$J$7,0)</f>
        <v>78515</v>
      </c>
      <c r="K382" s="156">
        <f>+ROUND(CI382*$K$7,0)</f>
        <v>69865</v>
      </c>
      <c r="P382" s="104"/>
      <c r="Q382" s="169"/>
      <c r="CI382" s="174">
        <v>66538.0524</v>
      </c>
    </row>
    <row r="383" spans="2:87" ht="16.5">
      <c r="B383" s="39">
        <v>377</v>
      </c>
      <c r="C383" s="69" t="s">
        <v>1099</v>
      </c>
      <c r="D383" s="57" t="s">
        <v>88</v>
      </c>
      <c r="E383" s="58" t="s">
        <v>633</v>
      </c>
      <c r="F383" s="155">
        <f>+ROUND($F$7*CI383,0)</f>
        <v>17331</v>
      </c>
      <c r="G383" s="156">
        <f>+ROUND(CI383*$G$7,0)</f>
        <v>15859</v>
      </c>
      <c r="H383" s="156">
        <f>+ROUND($H$7*CI383,0)</f>
        <v>16507</v>
      </c>
      <c r="I383" s="156">
        <v>16507</v>
      </c>
      <c r="J383" s="156">
        <f>+ROUND(CI383*$J$7,0)</f>
        <v>20172</v>
      </c>
      <c r="K383" s="156">
        <f>+ROUND(CI383*$K$7,0)</f>
        <v>17950</v>
      </c>
      <c r="P383" s="104"/>
      <c r="Q383" s="169"/>
      <c r="CI383" s="174">
        <v>17094.9432</v>
      </c>
    </row>
    <row r="384" spans="2:87" ht="16.5">
      <c r="B384" s="39">
        <v>378</v>
      </c>
      <c r="C384" s="69" t="s">
        <v>1100</v>
      </c>
      <c r="D384" s="57" t="s">
        <v>89</v>
      </c>
      <c r="E384" s="58" t="s">
        <v>633</v>
      </c>
      <c r="F384" s="155">
        <f>+ROUND($F$7*CI384,0)</f>
        <v>19930</v>
      </c>
      <c r="G384" s="156">
        <f>+ROUND(CI384*$G$7,0)</f>
        <v>18237</v>
      </c>
      <c r="H384" s="156">
        <f>+ROUND($H$7*CI384,0)</f>
        <v>18982</v>
      </c>
      <c r="I384" s="156">
        <v>18982</v>
      </c>
      <c r="J384" s="156">
        <f>+ROUND(CI384*$J$7,0)</f>
        <v>23197</v>
      </c>
      <c r="K384" s="156">
        <f>+ROUND(CI384*$K$7,0)</f>
        <v>20641</v>
      </c>
      <c r="P384" s="104"/>
      <c r="Q384" s="169"/>
      <c r="CI384" s="174">
        <v>19658.3634</v>
      </c>
    </row>
    <row r="385" spans="2:87" ht="16.5">
      <c r="B385" s="39">
        <v>379</v>
      </c>
      <c r="C385" s="72" t="s">
        <v>1101</v>
      </c>
      <c r="D385" s="60" t="s">
        <v>91</v>
      </c>
      <c r="E385" s="73"/>
      <c r="F385" s="155"/>
      <c r="G385" s="156"/>
      <c r="H385" s="156"/>
      <c r="I385" s="156"/>
      <c r="J385" s="156"/>
      <c r="K385" s="156"/>
      <c r="P385" s="104"/>
      <c r="Q385" s="169"/>
      <c r="CI385" s="174">
        <v>0</v>
      </c>
    </row>
    <row r="386" spans="2:87" ht="16.5">
      <c r="B386" s="39">
        <v>380</v>
      </c>
      <c r="C386" s="69" t="s">
        <v>1102</v>
      </c>
      <c r="D386" s="62" t="s">
        <v>1103</v>
      </c>
      <c r="E386" s="70" t="s">
        <v>599</v>
      </c>
      <c r="F386" s="155">
        <f aca="true" t="shared" si="95" ref="F386:F417">+ROUND($F$7*CI386,0)</f>
        <v>25073</v>
      </c>
      <c r="G386" s="156">
        <f aca="true" t="shared" si="96" ref="G386:G417">+ROUND(CI386*$G$7,0)</f>
        <v>22944</v>
      </c>
      <c r="H386" s="156">
        <f aca="true" t="shared" si="97" ref="H386:H417">+ROUND($H$7*CI386,0)</f>
        <v>23881</v>
      </c>
      <c r="I386" s="156">
        <v>23881</v>
      </c>
      <c r="J386" s="156">
        <f aca="true" t="shared" si="98" ref="J386:J417">+ROUND(CI386*$J$7,0)</f>
        <v>29184</v>
      </c>
      <c r="K386" s="156">
        <f aca="true" t="shared" si="99" ref="K386:K417">+ROUND(CI386*$K$7,0)</f>
        <v>25968</v>
      </c>
      <c r="P386" s="104"/>
      <c r="Q386" s="169"/>
      <c r="CI386" s="174">
        <v>24731.8206</v>
      </c>
    </row>
    <row r="387" spans="2:87" ht="16.5">
      <c r="B387" s="39">
        <v>381</v>
      </c>
      <c r="C387" s="69" t="s">
        <v>1104</v>
      </c>
      <c r="D387" s="62" t="s">
        <v>1105</v>
      </c>
      <c r="E387" s="70" t="s">
        <v>599</v>
      </c>
      <c r="F387" s="155">
        <f t="shared" si="95"/>
        <v>15504</v>
      </c>
      <c r="G387" s="156">
        <f t="shared" si="96"/>
        <v>14188</v>
      </c>
      <c r="H387" s="156">
        <f t="shared" si="97"/>
        <v>14767</v>
      </c>
      <c r="I387" s="156">
        <v>14767</v>
      </c>
      <c r="J387" s="156">
        <f t="shared" si="98"/>
        <v>18046</v>
      </c>
      <c r="K387" s="156">
        <f t="shared" si="99"/>
        <v>16058</v>
      </c>
      <c r="P387" s="104"/>
      <c r="Q387" s="169"/>
      <c r="CI387" s="174">
        <v>15293.2602</v>
      </c>
    </row>
    <row r="388" spans="2:87" ht="16.5">
      <c r="B388" s="39">
        <v>382</v>
      </c>
      <c r="C388" s="69" t="s">
        <v>1106</v>
      </c>
      <c r="D388" s="62" t="s">
        <v>1107</v>
      </c>
      <c r="E388" s="70" t="s">
        <v>599</v>
      </c>
      <c r="F388" s="155">
        <f t="shared" si="95"/>
        <v>7949</v>
      </c>
      <c r="G388" s="156">
        <f t="shared" si="96"/>
        <v>7274</v>
      </c>
      <c r="H388" s="156">
        <f t="shared" si="97"/>
        <v>7571</v>
      </c>
      <c r="I388" s="156">
        <v>7571</v>
      </c>
      <c r="J388" s="156">
        <f t="shared" si="98"/>
        <v>9253</v>
      </c>
      <c r="K388" s="156">
        <f t="shared" si="99"/>
        <v>8233</v>
      </c>
      <c r="P388" s="104"/>
      <c r="Q388" s="169"/>
      <c r="CI388" s="174">
        <v>7841.1708</v>
      </c>
    </row>
    <row r="389" spans="2:87" ht="16.5">
      <c r="B389" s="39">
        <v>383</v>
      </c>
      <c r="C389" s="69" t="s">
        <v>1108</v>
      </c>
      <c r="D389" s="57" t="s">
        <v>92</v>
      </c>
      <c r="E389" s="70" t="s">
        <v>599</v>
      </c>
      <c r="F389" s="155">
        <f t="shared" si="95"/>
        <v>425012</v>
      </c>
      <c r="G389" s="156">
        <f t="shared" si="96"/>
        <v>388916</v>
      </c>
      <c r="H389" s="156">
        <f t="shared" si="97"/>
        <v>404805</v>
      </c>
      <c r="I389" s="156">
        <v>404805</v>
      </c>
      <c r="J389" s="156">
        <f t="shared" si="98"/>
        <v>494687</v>
      </c>
      <c r="K389" s="156">
        <f t="shared" si="99"/>
        <v>440188</v>
      </c>
      <c r="P389" s="104"/>
      <c r="Q389" s="169"/>
      <c r="CI389" s="174">
        <v>419226.4824</v>
      </c>
    </row>
    <row r="390" spans="2:87" ht="16.5">
      <c r="B390" s="39">
        <v>384</v>
      </c>
      <c r="C390" s="69" t="s">
        <v>1109</v>
      </c>
      <c r="D390" s="57" t="s">
        <v>93</v>
      </c>
      <c r="E390" s="70" t="s">
        <v>599</v>
      </c>
      <c r="F390" s="155">
        <f t="shared" si="95"/>
        <v>283039</v>
      </c>
      <c r="G390" s="156">
        <f t="shared" si="96"/>
        <v>259001</v>
      </c>
      <c r="H390" s="156">
        <f t="shared" si="97"/>
        <v>269582</v>
      </c>
      <c r="I390" s="156">
        <v>269582</v>
      </c>
      <c r="J390" s="156">
        <f t="shared" si="98"/>
        <v>329439</v>
      </c>
      <c r="K390" s="156">
        <f t="shared" si="99"/>
        <v>293145</v>
      </c>
      <c r="P390" s="104"/>
      <c r="Q390" s="169"/>
      <c r="CI390" s="174">
        <v>279185.9232</v>
      </c>
    </row>
    <row r="391" spans="2:87" ht="16.5">
      <c r="B391" s="39">
        <v>385</v>
      </c>
      <c r="C391" s="69" t="s">
        <v>1110</v>
      </c>
      <c r="D391" s="57" t="s">
        <v>94</v>
      </c>
      <c r="E391" s="70" t="s">
        <v>599</v>
      </c>
      <c r="F391" s="155">
        <f t="shared" si="95"/>
        <v>132874</v>
      </c>
      <c r="G391" s="156">
        <f t="shared" si="96"/>
        <v>121589</v>
      </c>
      <c r="H391" s="156">
        <f t="shared" si="97"/>
        <v>126556</v>
      </c>
      <c r="I391" s="156">
        <v>126556</v>
      </c>
      <c r="J391" s="156">
        <f t="shared" si="98"/>
        <v>154657</v>
      </c>
      <c r="K391" s="156">
        <f t="shared" si="99"/>
        <v>137618</v>
      </c>
      <c r="P391" s="104"/>
      <c r="Q391" s="169"/>
      <c r="CI391" s="174">
        <v>131064.9954</v>
      </c>
    </row>
    <row r="392" spans="2:87" ht="16.5">
      <c r="B392" s="39">
        <v>386</v>
      </c>
      <c r="C392" s="69" t="s">
        <v>1111</v>
      </c>
      <c r="D392" s="57" t="s">
        <v>95</v>
      </c>
      <c r="E392" s="70" t="s">
        <v>599</v>
      </c>
      <c r="F392" s="155">
        <f t="shared" si="95"/>
        <v>181548</v>
      </c>
      <c r="G392" s="156">
        <f t="shared" si="96"/>
        <v>166130</v>
      </c>
      <c r="H392" s="156">
        <f t="shared" si="97"/>
        <v>172917</v>
      </c>
      <c r="I392" s="156">
        <v>172917</v>
      </c>
      <c r="J392" s="156">
        <f t="shared" si="98"/>
        <v>211311</v>
      </c>
      <c r="K392" s="156">
        <f t="shared" si="99"/>
        <v>188031</v>
      </c>
      <c r="P392" s="104"/>
      <c r="Q392" s="169"/>
      <c r="CI392" s="174">
        <v>179077.02419999999</v>
      </c>
    </row>
    <row r="393" spans="2:87" ht="16.5">
      <c r="B393" s="39">
        <v>387</v>
      </c>
      <c r="C393" s="69" t="s">
        <v>1112</v>
      </c>
      <c r="D393" s="57" t="s">
        <v>96</v>
      </c>
      <c r="E393" s="70" t="s">
        <v>599</v>
      </c>
      <c r="F393" s="155">
        <f t="shared" si="95"/>
        <v>3327</v>
      </c>
      <c r="G393" s="156">
        <f t="shared" si="96"/>
        <v>3045</v>
      </c>
      <c r="H393" s="156">
        <f t="shared" si="97"/>
        <v>3169</v>
      </c>
      <c r="I393" s="156">
        <v>3169</v>
      </c>
      <c r="J393" s="156">
        <f t="shared" si="98"/>
        <v>3873</v>
      </c>
      <c r="K393" s="156">
        <f t="shared" si="99"/>
        <v>3446</v>
      </c>
      <c r="P393" s="104"/>
      <c r="Q393" s="169"/>
      <c r="CI393" s="174">
        <v>3282.0402</v>
      </c>
    </row>
    <row r="394" spans="2:87" ht="16.5">
      <c r="B394" s="39">
        <v>388</v>
      </c>
      <c r="C394" s="69" t="s">
        <v>1113</v>
      </c>
      <c r="D394" s="57" t="s">
        <v>97</v>
      </c>
      <c r="E394" s="70" t="s">
        <v>599</v>
      </c>
      <c r="F394" s="155">
        <f t="shared" si="95"/>
        <v>3975</v>
      </c>
      <c r="G394" s="156">
        <f t="shared" si="96"/>
        <v>3637</v>
      </c>
      <c r="H394" s="156">
        <f t="shared" si="97"/>
        <v>3786</v>
      </c>
      <c r="I394" s="156">
        <v>3786</v>
      </c>
      <c r="J394" s="156">
        <f t="shared" si="98"/>
        <v>4626</v>
      </c>
      <c r="K394" s="156">
        <f t="shared" si="99"/>
        <v>4117</v>
      </c>
      <c r="P394" s="104"/>
      <c r="Q394" s="169"/>
      <c r="CI394" s="174">
        <v>3920.5854</v>
      </c>
    </row>
    <row r="395" spans="2:87" ht="16.5">
      <c r="B395" s="39">
        <v>389</v>
      </c>
      <c r="C395" s="69" t="s">
        <v>1114</v>
      </c>
      <c r="D395" s="57" t="s">
        <v>98</v>
      </c>
      <c r="E395" s="70" t="s">
        <v>599</v>
      </c>
      <c r="F395" s="155">
        <f t="shared" si="95"/>
        <v>4513</v>
      </c>
      <c r="G395" s="156">
        <f t="shared" si="96"/>
        <v>4130</v>
      </c>
      <c r="H395" s="156">
        <f t="shared" si="97"/>
        <v>4298</v>
      </c>
      <c r="I395" s="156">
        <v>4298</v>
      </c>
      <c r="J395" s="156">
        <f t="shared" si="98"/>
        <v>5253</v>
      </c>
      <c r="K395" s="156">
        <f t="shared" si="99"/>
        <v>4674</v>
      </c>
      <c r="P395" s="104"/>
      <c r="Q395" s="169"/>
      <c r="CI395" s="174">
        <v>4451.3376</v>
      </c>
    </row>
    <row r="396" spans="2:87" ht="16.5">
      <c r="B396" s="39">
        <v>390</v>
      </c>
      <c r="C396" s="69" t="s">
        <v>1115</v>
      </c>
      <c r="D396" s="57" t="s">
        <v>99</v>
      </c>
      <c r="E396" s="70" t="s">
        <v>599</v>
      </c>
      <c r="F396" s="155">
        <f t="shared" si="95"/>
        <v>4953</v>
      </c>
      <c r="G396" s="156">
        <f t="shared" si="96"/>
        <v>4532</v>
      </c>
      <c r="H396" s="156">
        <f t="shared" si="97"/>
        <v>4718</v>
      </c>
      <c r="I396" s="156">
        <v>4718</v>
      </c>
      <c r="J396" s="156">
        <f t="shared" si="98"/>
        <v>5765</v>
      </c>
      <c r="K396" s="156">
        <f t="shared" si="99"/>
        <v>5130</v>
      </c>
      <c r="P396" s="104"/>
      <c r="Q396" s="169"/>
      <c r="CI396" s="174">
        <v>4885.5894</v>
      </c>
    </row>
    <row r="397" spans="2:87" ht="16.5">
      <c r="B397" s="39">
        <v>391</v>
      </c>
      <c r="C397" s="69" t="s">
        <v>1116</v>
      </c>
      <c r="D397" s="57" t="s">
        <v>100</v>
      </c>
      <c r="E397" s="70" t="s">
        <v>599</v>
      </c>
      <c r="F397" s="155">
        <f t="shared" si="95"/>
        <v>5202</v>
      </c>
      <c r="G397" s="156">
        <f t="shared" si="96"/>
        <v>4760</v>
      </c>
      <c r="H397" s="156">
        <f t="shared" si="97"/>
        <v>4954</v>
      </c>
      <c r="I397" s="156">
        <v>4954</v>
      </c>
      <c r="J397" s="156">
        <f t="shared" si="98"/>
        <v>6055</v>
      </c>
      <c r="K397" s="156">
        <f t="shared" si="99"/>
        <v>5387</v>
      </c>
      <c r="P397" s="104"/>
      <c r="Q397" s="169"/>
      <c r="CI397" s="174">
        <v>5130.9468</v>
      </c>
    </row>
    <row r="398" spans="2:87" ht="16.5">
      <c r="B398" s="39">
        <v>392</v>
      </c>
      <c r="C398" s="69" t="s">
        <v>1117</v>
      </c>
      <c r="D398" s="57" t="s">
        <v>101</v>
      </c>
      <c r="E398" s="70" t="s">
        <v>599</v>
      </c>
      <c r="F398" s="155">
        <f t="shared" si="95"/>
        <v>5660</v>
      </c>
      <c r="G398" s="156">
        <f t="shared" si="96"/>
        <v>5179</v>
      </c>
      <c r="H398" s="156">
        <f t="shared" si="97"/>
        <v>5391</v>
      </c>
      <c r="I398" s="156">
        <v>5391</v>
      </c>
      <c r="J398" s="156">
        <f t="shared" si="98"/>
        <v>6588</v>
      </c>
      <c r="K398" s="156">
        <f t="shared" si="99"/>
        <v>5862</v>
      </c>
      <c r="P398" s="104"/>
      <c r="Q398" s="169"/>
      <c r="CI398" s="174">
        <v>5582.6508</v>
      </c>
    </row>
    <row r="399" spans="2:87" ht="16.5">
      <c r="B399" s="39">
        <v>393</v>
      </c>
      <c r="C399" s="69" t="s">
        <v>1118</v>
      </c>
      <c r="D399" s="62" t="s">
        <v>1057</v>
      </c>
      <c r="E399" s="70" t="s">
        <v>599</v>
      </c>
      <c r="F399" s="155">
        <f t="shared" si="95"/>
        <v>11505</v>
      </c>
      <c r="G399" s="156">
        <f t="shared" si="96"/>
        <v>10528</v>
      </c>
      <c r="H399" s="156">
        <f t="shared" si="97"/>
        <v>10958</v>
      </c>
      <c r="I399" s="156">
        <v>10958</v>
      </c>
      <c r="J399" s="156">
        <f t="shared" si="98"/>
        <v>13391</v>
      </c>
      <c r="K399" s="156">
        <f t="shared" si="99"/>
        <v>11915</v>
      </c>
      <c r="P399" s="104"/>
      <c r="Q399" s="169"/>
      <c r="CI399" s="174">
        <v>11348.0364</v>
      </c>
    </row>
    <row r="400" spans="2:87" ht="16.5">
      <c r="B400" s="39">
        <v>394</v>
      </c>
      <c r="C400" s="69" t="s">
        <v>1119</v>
      </c>
      <c r="D400" s="62" t="s">
        <v>1059</v>
      </c>
      <c r="E400" s="70" t="s">
        <v>599</v>
      </c>
      <c r="F400" s="155">
        <f t="shared" si="95"/>
        <v>26940</v>
      </c>
      <c r="G400" s="156">
        <f t="shared" si="96"/>
        <v>24652</v>
      </c>
      <c r="H400" s="156">
        <f t="shared" si="97"/>
        <v>25659</v>
      </c>
      <c r="I400" s="156">
        <v>25659</v>
      </c>
      <c r="J400" s="156">
        <f t="shared" si="98"/>
        <v>31357</v>
      </c>
      <c r="K400" s="156">
        <f t="shared" si="99"/>
        <v>27902</v>
      </c>
      <c r="P400" s="104"/>
      <c r="Q400" s="169"/>
      <c r="CI400" s="174">
        <v>26573.541</v>
      </c>
    </row>
    <row r="401" spans="2:87" ht="16.5">
      <c r="B401" s="39">
        <v>395</v>
      </c>
      <c r="C401" s="69" t="s">
        <v>1120</v>
      </c>
      <c r="D401" s="62" t="s">
        <v>1121</v>
      </c>
      <c r="E401" s="70" t="s">
        <v>599</v>
      </c>
      <c r="F401" s="155">
        <f t="shared" si="95"/>
        <v>5799</v>
      </c>
      <c r="G401" s="156">
        <f t="shared" si="96"/>
        <v>5307</v>
      </c>
      <c r="H401" s="156">
        <f t="shared" si="97"/>
        <v>5523</v>
      </c>
      <c r="I401" s="156">
        <v>5523</v>
      </c>
      <c r="J401" s="156">
        <f t="shared" si="98"/>
        <v>6750</v>
      </c>
      <c r="K401" s="156">
        <f t="shared" si="99"/>
        <v>6006</v>
      </c>
      <c r="P401" s="104"/>
      <c r="Q401" s="169"/>
      <c r="CI401" s="174">
        <v>5720.2152</v>
      </c>
    </row>
    <row r="402" spans="2:87" ht="16.5">
      <c r="B402" s="39">
        <v>396</v>
      </c>
      <c r="C402" s="69" t="s">
        <v>1122</v>
      </c>
      <c r="D402" s="57" t="s">
        <v>102</v>
      </c>
      <c r="E402" s="70" t="s">
        <v>599</v>
      </c>
      <c r="F402" s="155">
        <f t="shared" si="95"/>
        <v>7526</v>
      </c>
      <c r="G402" s="156">
        <f t="shared" si="96"/>
        <v>6887</v>
      </c>
      <c r="H402" s="156">
        <f t="shared" si="97"/>
        <v>7168</v>
      </c>
      <c r="I402" s="156">
        <v>7168</v>
      </c>
      <c r="J402" s="156">
        <f t="shared" si="98"/>
        <v>8760</v>
      </c>
      <c r="K402" s="156">
        <f t="shared" si="99"/>
        <v>7795</v>
      </c>
      <c r="P402" s="104"/>
      <c r="Q402" s="169"/>
      <c r="CI402" s="174">
        <v>7423.3446</v>
      </c>
    </row>
    <row r="403" spans="2:87" ht="16.5">
      <c r="B403" s="39">
        <v>397</v>
      </c>
      <c r="C403" s="69" t="s">
        <v>1123</v>
      </c>
      <c r="D403" s="62" t="s">
        <v>1124</v>
      </c>
      <c r="E403" s="70" t="s">
        <v>599</v>
      </c>
      <c r="F403" s="155">
        <f t="shared" si="95"/>
        <v>14174</v>
      </c>
      <c r="G403" s="156">
        <f t="shared" si="96"/>
        <v>12970</v>
      </c>
      <c r="H403" s="156">
        <f t="shared" si="97"/>
        <v>13500</v>
      </c>
      <c r="I403" s="156">
        <v>13500</v>
      </c>
      <c r="J403" s="156">
        <f t="shared" si="98"/>
        <v>16498</v>
      </c>
      <c r="K403" s="156">
        <f t="shared" si="99"/>
        <v>14680</v>
      </c>
      <c r="P403" s="104"/>
      <c r="Q403" s="169"/>
      <c r="CI403" s="174">
        <v>13981.2654</v>
      </c>
    </row>
    <row r="404" spans="2:87" ht="16.5">
      <c r="B404" s="39">
        <v>398</v>
      </c>
      <c r="C404" s="69" t="s">
        <v>1125</v>
      </c>
      <c r="D404" s="57" t="s">
        <v>103</v>
      </c>
      <c r="E404" s="58" t="s">
        <v>633</v>
      </c>
      <c r="F404" s="155">
        <f t="shared" si="95"/>
        <v>49021</v>
      </c>
      <c r="G404" s="156">
        <f t="shared" si="96"/>
        <v>44858</v>
      </c>
      <c r="H404" s="156">
        <f t="shared" si="97"/>
        <v>46691</v>
      </c>
      <c r="I404" s="156">
        <v>46691</v>
      </c>
      <c r="J404" s="156">
        <f t="shared" si="98"/>
        <v>57058</v>
      </c>
      <c r="K404" s="156">
        <f t="shared" si="99"/>
        <v>50772</v>
      </c>
      <c r="P404" s="104"/>
      <c r="Q404" s="169"/>
      <c r="CI404" s="174">
        <v>48353.8866</v>
      </c>
    </row>
    <row r="405" spans="2:87" ht="16.5">
      <c r="B405" s="39">
        <v>399</v>
      </c>
      <c r="C405" s="69" t="s">
        <v>1126</v>
      </c>
      <c r="D405" s="57" t="s">
        <v>104</v>
      </c>
      <c r="E405" s="70" t="s">
        <v>599</v>
      </c>
      <c r="F405" s="155">
        <f t="shared" si="95"/>
        <v>5284</v>
      </c>
      <c r="G405" s="156">
        <f t="shared" si="96"/>
        <v>4835</v>
      </c>
      <c r="H405" s="156">
        <f t="shared" si="97"/>
        <v>5033</v>
      </c>
      <c r="I405" s="156">
        <v>5033</v>
      </c>
      <c r="J405" s="156">
        <f t="shared" si="98"/>
        <v>6150</v>
      </c>
      <c r="K405" s="156">
        <f t="shared" si="99"/>
        <v>5473</v>
      </c>
      <c r="P405" s="104"/>
      <c r="Q405" s="169"/>
      <c r="CI405" s="174">
        <v>5212.0482</v>
      </c>
    </row>
    <row r="406" spans="2:87" ht="16.5">
      <c r="B406" s="39">
        <v>400</v>
      </c>
      <c r="C406" s="69" t="s">
        <v>1127</v>
      </c>
      <c r="D406" s="57" t="s">
        <v>105</v>
      </c>
      <c r="E406" s="70" t="s">
        <v>599</v>
      </c>
      <c r="F406" s="155">
        <f t="shared" si="95"/>
        <v>7905</v>
      </c>
      <c r="G406" s="156">
        <f t="shared" si="96"/>
        <v>7233</v>
      </c>
      <c r="H406" s="156">
        <f t="shared" si="97"/>
        <v>7529</v>
      </c>
      <c r="I406" s="156">
        <v>7529</v>
      </c>
      <c r="J406" s="156">
        <f t="shared" si="98"/>
        <v>9200</v>
      </c>
      <c r="K406" s="156">
        <f t="shared" si="99"/>
        <v>8187</v>
      </c>
      <c r="P406" s="104"/>
      <c r="Q406" s="169"/>
      <c r="CI406" s="174">
        <v>7797.027</v>
      </c>
    </row>
    <row r="407" spans="2:87" ht="16.5">
      <c r="B407" s="39">
        <v>401</v>
      </c>
      <c r="C407" s="69" t="s">
        <v>1128</v>
      </c>
      <c r="D407" s="57" t="s">
        <v>106</v>
      </c>
      <c r="E407" s="70" t="s">
        <v>599</v>
      </c>
      <c r="F407" s="155">
        <f t="shared" si="95"/>
        <v>8343</v>
      </c>
      <c r="G407" s="156">
        <f t="shared" si="96"/>
        <v>7634</v>
      </c>
      <c r="H407" s="156">
        <f t="shared" si="97"/>
        <v>7946</v>
      </c>
      <c r="I407" s="156">
        <v>7946</v>
      </c>
      <c r="J407" s="156">
        <f t="shared" si="98"/>
        <v>9710</v>
      </c>
      <c r="K407" s="156">
        <f t="shared" si="99"/>
        <v>8641</v>
      </c>
      <c r="P407" s="104"/>
      <c r="Q407" s="169"/>
      <c r="CI407" s="174">
        <v>8229.2256</v>
      </c>
    </row>
    <row r="408" spans="2:87" ht="16.5">
      <c r="B408" s="39">
        <v>402</v>
      </c>
      <c r="C408" s="69" t="s">
        <v>1129</v>
      </c>
      <c r="D408" s="57" t="s">
        <v>107</v>
      </c>
      <c r="E408" s="70" t="s">
        <v>599</v>
      </c>
      <c r="F408" s="155">
        <f t="shared" si="95"/>
        <v>2419752</v>
      </c>
      <c r="G408" s="156">
        <f t="shared" si="96"/>
        <v>2214248</v>
      </c>
      <c r="H408" s="156">
        <f t="shared" si="97"/>
        <v>2304708</v>
      </c>
      <c r="I408" s="156">
        <v>2304708</v>
      </c>
      <c r="J408" s="156">
        <f t="shared" si="98"/>
        <v>2816441</v>
      </c>
      <c r="K408" s="156">
        <f t="shared" si="99"/>
        <v>2506155</v>
      </c>
      <c r="P408" s="104"/>
      <c r="Q408" s="169"/>
      <c r="CI408" s="174">
        <v>2386814.202</v>
      </c>
    </row>
    <row r="409" spans="2:87" ht="16.5">
      <c r="B409" s="39">
        <v>403</v>
      </c>
      <c r="C409" s="69" t="s">
        <v>1130</v>
      </c>
      <c r="D409" s="57" t="s">
        <v>108</v>
      </c>
      <c r="E409" s="70" t="s">
        <v>599</v>
      </c>
      <c r="F409" s="155">
        <f t="shared" si="95"/>
        <v>1083444</v>
      </c>
      <c r="G409" s="156">
        <f t="shared" si="96"/>
        <v>991429</v>
      </c>
      <c r="H409" s="156">
        <f t="shared" si="97"/>
        <v>1031933</v>
      </c>
      <c r="I409" s="156">
        <v>1031933</v>
      </c>
      <c r="J409" s="156">
        <f t="shared" si="98"/>
        <v>1261061</v>
      </c>
      <c r="K409" s="156">
        <f t="shared" si="99"/>
        <v>1122131</v>
      </c>
      <c r="P409" s="104"/>
      <c r="Q409" s="169"/>
      <c r="CI409" s="174">
        <v>1068695.733</v>
      </c>
    </row>
    <row r="410" spans="2:87" ht="16.5">
      <c r="B410" s="39">
        <v>404</v>
      </c>
      <c r="C410" s="69" t="s">
        <v>1131</v>
      </c>
      <c r="D410" s="57" t="s">
        <v>109</v>
      </c>
      <c r="E410" s="70" t="s">
        <v>599</v>
      </c>
      <c r="F410" s="155">
        <f t="shared" si="95"/>
        <v>14935</v>
      </c>
      <c r="G410" s="156">
        <f t="shared" si="96"/>
        <v>13667</v>
      </c>
      <c r="H410" s="156">
        <f t="shared" si="97"/>
        <v>14225</v>
      </c>
      <c r="I410" s="156">
        <v>14225</v>
      </c>
      <c r="J410" s="156">
        <f t="shared" si="98"/>
        <v>17383</v>
      </c>
      <c r="K410" s="156">
        <f t="shared" si="99"/>
        <v>15468</v>
      </c>
      <c r="P410" s="104"/>
      <c r="Q410" s="169"/>
      <c r="CI410" s="174">
        <v>14731.71</v>
      </c>
    </row>
    <row r="411" spans="2:87" ht="16.5">
      <c r="B411" s="39">
        <v>405</v>
      </c>
      <c r="C411" s="69" t="s">
        <v>1132</v>
      </c>
      <c r="D411" s="57" t="s">
        <v>110</v>
      </c>
      <c r="E411" s="70" t="s">
        <v>599</v>
      </c>
      <c r="F411" s="155">
        <f t="shared" si="95"/>
        <v>9239</v>
      </c>
      <c r="G411" s="156">
        <f t="shared" si="96"/>
        <v>8454</v>
      </c>
      <c r="H411" s="156">
        <f t="shared" si="97"/>
        <v>8800</v>
      </c>
      <c r="I411" s="156">
        <v>8800</v>
      </c>
      <c r="J411" s="156">
        <f t="shared" si="98"/>
        <v>10753</v>
      </c>
      <c r="K411" s="156">
        <f t="shared" si="99"/>
        <v>9569</v>
      </c>
      <c r="P411" s="104"/>
      <c r="Q411" s="169"/>
      <c r="CI411" s="174">
        <v>9113.1282</v>
      </c>
    </row>
    <row r="412" spans="2:87" ht="16.5">
      <c r="B412" s="39">
        <v>406</v>
      </c>
      <c r="C412" s="69" t="s">
        <v>1133</v>
      </c>
      <c r="D412" s="57" t="s">
        <v>111</v>
      </c>
      <c r="E412" s="70" t="s">
        <v>599</v>
      </c>
      <c r="F412" s="155">
        <f t="shared" si="95"/>
        <v>237761</v>
      </c>
      <c r="G412" s="156">
        <f t="shared" si="96"/>
        <v>217569</v>
      </c>
      <c r="H412" s="156">
        <f t="shared" si="97"/>
        <v>226457</v>
      </c>
      <c r="I412" s="156">
        <v>226457</v>
      </c>
      <c r="J412" s="156">
        <f t="shared" si="98"/>
        <v>276739</v>
      </c>
      <c r="K412" s="156">
        <f t="shared" si="99"/>
        <v>246251</v>
      </c>
      <c r="P412" s="104"/>
      <c r="Q412" s="169"/>
      <c r="CI412" s="174">
        <v>234524.7168</v>
      </c>
    </row>
    <row r="413" spans="2:87" ht="16.5">
      <c r="B413" s="39">
        <v>407</v>
      </c>
      <c r="C413" s="69" t="s">
        <v>1134</v>
      </c>
      <c r="D413" s="57" t="s">
        <v>422</v>
      </c>
      <c r="E413" s="70" t="s">
        <v>599</v>
      </c>
      <c r="F413" s="155">
        <f t="shared" si="95"/>
        <v>200287</v>
      </c>
      <c r="G413" s="156">
        <f t="shared" si="96"/>
        <v>183277</v>
      </c>
      <c r="H413" s="156">
        <f t="shared" si="97"/>
        <v>190765</v>
      </c>
      <c r="I413" s="156">
        <v>190765</v>
      </c>
      <c r="J413" s="156">
        <f t="shared" si="98"/>
        <v>233122</v>
      </c>
      <c r="K413" s="156">
        <f t="shared" si="99"/>
        <v>207439</v>
      </c>
      <c r="P413" s="104"/>
      <c r="Q413" s="169"/>
      <c r="CI413" s="174">
        <v>197560.9572</v>
      </c>
    </row>
    <row r="414" spans="2:87" ht="16.5">
      <c r="B414" s="39">
        <v>408</v>
      </c>
      <c r="C414" s="69" t="s">
        <v>1135</v>
      </c>
      <c r="D414" s="57" t="s">
        <v>423</v>
      </c>
      <c r="E414" s="70" t="s">
        <v>599</v>
      </c>
      <c r="F414" s="155">
        <f t="shared" si="95"/>
        <v>43995</v>
      </c>
      <c r="G414" s="156">
        <f t="shared" si="96"/>
        <v>40259</v>
      </c>
      <c r="H414" s="156">
        <f t="shared" si="97"/>
        <v>41904</v>
      </c>
      <c r="I414" s="156">
        <v>41904</v>
      </c>
      <c r="J414" s="156">
        <f t="shared" si="98"/>
        <v>51208</v>
      </c>
      <c r="K414" s="156">
        <f t="shared" si="99"/>
        <v>45566</v>
      </c>
      <c r="P414" s="104"/>
      <c r="Q414" s="169"/>
      <c r="CI414" s="174">
        <v>43396.4352</v>
      </c>
    </row>
    <row r="415" spans="2:87" ht="16.5">
      <c r="B415" s="39">
        <v>409</v>
      </c>
      <c r="C415" s="69" t="s">
        <v>1136</v>
      </c>
      <c r="D415" s="57" t="s">
        <v>424</v>
      </c>
      <c r="E415" s="70" t="s">
        <v>599</v>
      </c>
      <c r="F415" s="155">
        <f t="shared" si="95"/>
        <v>2731</v>
      </c>
      <c r="G415" s="156">
        <f t="shared" si="96"/>
        <v>2499</v>
      </c>
      <c r="H415" s="156">
        <f t="shared" si="97"/>
        <v>2601</v>
      </c>
      <c r="I415" s="156">
        <v>2601</v>
      </c>
      <c r="J415" s="156">
        <f t="shared" si="98"/>
        <v>3179</v>
      </c>
      <c r="K415" s="156">
        <f t="shared" si="99"/>
        <v>2828</v>
      </c>
      <c r="P415" s="104"/>
      <c r="Q415" s="169"/>
      <c r="CI415" s="174">
        <v>2693.7984</v>
      </c>
    </row>
    <row r="416" spans="2:87" ht="16.5">
      <c r="B416" s="39">
        <v>410</v>
      </c>
      <c r="C416" s="69" t="s">
        <v>1137</v>
      </c>
      <c r="D416" s="57" t="s">
        <v>425</v>
      </c>
      <c r="E416" s="70" t="s">
        <v>599</v>
      </c>
      <c r="F416" s="155">
        <f t="shared" si="95"/>
        <v>3669</v>
      </c>
      <c r="G416" s="156">
        <f t="shared" si="96"/>
        <v>3357</v>
      </c>
      <c r="H416" s="156">
        <f t="shared" si="97"/>
        <v>3494</v>
      </c>
      <c r="I416" s="156">
        <v>3494</v>
      </c>
      <c r="J416" s="156">
        <f t="shared" si="98"/>
        <v>4270</v>
      </c>
      <c r="K416" s="156">
        <f t="shared" si="99"/>
        <v>3800</v>
      </c>
      <c r="P416" s="104"/>
      <c r="Q416" s="169"/>
      <c r="CI416" s="174">
        <v>3618.765</v>
      </c>
    </row>
    <row r="417" spans="2:87" ht="16.5">
      <c r="B417" s="39">
        <v>411</v>
      </c>
      <c r="C417" s="69" t="s">
        <v>1138</v>
      </c>
      <c r="D417" s="57" t="s">
        <v>426</v>
      </c>
      <c r="E417" s="70" t="s">
        <v>599</v>
      </c>
      <c r="F417" s="155">
        <f t="shared" si="95"/>
        <v>4414</v>
      </c>
      <c r="G417" s="156">
        <f t="shared" si="96"/>
        <v>4039</v>
      </c>
      <c r="H417" s="156">
        <f t="shared" si="97"/>
        <v>4204</v>
      </c>
      <c r="I417" s="156">
        <v>4204</v>
      </c>
      <c r="J417" s="156">
        <f t="shared" si="98"/>
        <v>5137</v>
      </c>
      <c r="K417" s="156">
        <f t="shared" si="99"/>
        <v>4572</v>
      </c>
      <c r="P417" s="104"/>
      <c r="Q417" s="169"/>
      <c r="CI417" s="174">
        <v>4353.8106</v>
      </c>
    </row>
    <row r="418" spans="2:87" ht="16.5">
      <c r="B418" s="39">
        <v>412</v>
      </c>
      <c r="C418" s="69" t="s">
        <v>1139</v>
      </c>
      <c r="D418" s="57" t="s">
        <v>427</v>
      </c>
      <c r="E418" s="70" t="s">
        <v>599</v>
      </c>
      <c r="F418" s="155">
        <f aca="true" t="shared" si="100" ref="F418:F449">+ROUND($F$7*CI418,0)</f>
        <v>4578</v>
      </c>
      <c r="G418" s="156">
        <f aca="true" t="shared" si="101" ref="G418:G449">+ROUND(CI418*$G$7,0)</f>
        <v>4190</v>
      </c>
      <c r="H418" s="156">
        <f aca="true" t="shared" si="102" ref="H418:H449">+ROUND($H$7*CI418,0)</f>
        <v>4361</v>
      </c>
      <c r="I418" s="156">
        <v>4361</v>
      </c>
      <c r="J418" s="156">
        <f aca="true" t="shared" si="103" ref="J418:J449">+ROUND(CI418*$J$7,0)</f>
        <v>5329</v>
      </c>
      <c r="K418" s="156">
        <f aca="true" t="shared" si="104" ref="K418:K449">+ROUND(CI418*$K$7,0)</f>
        <v>4742</v>
      </c>
      <c r="P418" s="104"/>
      <c r="Q418" s="169"/>
      <c r="CI418" s="174">
        <v>4516.0134</v>
      </c>
    </row>
    <row r="419" spans="2:87" ht="16.5">
      <c r="B419" s="39">
        <v>413</v>
      </c>
      <c r="C419" s="69" t="s">
        <v>1140</v>
      </c>
      <c r="D419" s="57" t="s">
        <v>428</v>
      </c>
      <c r="E419" s="70" t="s">
        <v>599</v>
      </c>
      <c r="F419" s="155">
        <f t="shared" si="100"/>
        <v>4702</v>
      </c>
      <c r="G419" s="156">
        <f t="shared" si="101"/>
        <v>4303</v>
      </c>
      <c r="H419" s="156">
        <f t="shared" si="102"/>
        <v>4479</v>
      </c>
      <c r="I419" s="156">
        <v>4479</v>
      </c>
      <c r="J419" s="156">
        <f t="shared" si="103"/>
        <v>5473</v>
      </c>
      <c r="K419" s="156">
        <f t="shared" si="104"/>
        <v>4870</v>
      </c>
      <c r="P419" s="104"/>
      <c r="Q419" s="169"/>
      <c r="CI419" s="174">
        <v>4638.1788</v>
      </c>
    </row>
    <row r="420" spans="2:87" ht="16.5">
      <c r="B420" s="39">
        <v>414</v>
      </c>
      <c r="C420" s="69" t="s">
        <v>1141</v>
      </c>
      <c r="D420" s="57" t="s">
        <v>429</v>
      </c>
      <c r="E420" s="70" t="s">
        <v>599</v>
      </c>
      <c r="F420" s="155">
        <f t="shared" si="100"/>
        <v>5843</v>
      </c>
      <c r="G420" s="156">
        <f t="shared" si="101"/>
        <v>5347</v>
      </c>
      <c r="H420" s="156">
        <f t="shared" si="102"/>
        <v>5565</v>
      </c>
      <c r="I420" s="156">
        <v>5565</v>
      </c>
      <c r="J420" s="156">
        <f t="shared" si="103"/>
        <v>6801</v>
      </c>
      <c r="K420" s="156">
        <f t="shared" si="104"/>
        <v>6051</v>
      </c>
      <c r="P420" s="104"/>
      <c r="Q420" s="169"/>
      <c r="CI420" s="174">
        <v>5763.3324</v>
      </c>
    </row>
    <row r="421" spans="2:87" ht="16.5">
      <c r="B421" s="39">
        <v>415</v>
      </c>
      <c r="C421" s="69" t="s">
        <v>1142</v>
      </c>
      <c r="D421" s="57" t="s">
        <v>430</v>
      </c>
      <c r="E421" s="70" t="s">
        <v>599</v>
      </c>
      <c r="F421" s="155">
        <f t="shared" si="100"/>
        <v>6131</v>
      </c>
      <c r="G421" s="156">
        <f t="shared" si="101"/>
        <v>5610</v>
      </c>
      <c r="H421" s="156">
        <f t="shared" si="102"/>
        <v>5840</v>
      </c>
      <c r="I421" s="156">
        <v>5840</v>
      </c>
      <c r="J421" s="156">
        <f t="shared" si="103"/>
        <v>7136</v>
      </c>
      <c r="K421" s="156">
        <f t="shared" si="104"/>
        <v>6350</v>
      </c>
      <c r="P421" s="104"/>
      <c r="Q421" s="169"/>
      <c r="CI421" s="174">
        <v>6047.7006</v>
      </c>
    </row>
    <row r="422" spans="2:87" ht="16.5">
      <c r="B422" s="39">
        <v>416</v>
      </c>
      <c r="C422" s="69" t="s">
        <v>1143</v>
      </c>
      <c r="D422" s="57" t="s">
        <v>431</v>
      </c>
      <c r="E422" s="70" t="s">
        <v>599</v>
      </c>
      <c r="F422" s="155">
        <f t="shared" si="100"/>
        <v>7563</v>
      </c>
      <c r="G422" s="156">
        <f t="shared" si="101"/>
        <v>6921</v>
      </c>
      <c r="H422" s="156">
        <f t="shared" si="102"/>
        <v>7204</v>
      </c>
      <c r="I422" s="156">
        <v>7204</v>
      </c>
      <c r="J422" s="156">
        <f t="shared" si="103"/>
        <v>8803</v>
      </c>
      <c r="K422" s="156">
        <f t="shared" si="104"/>
        <v>7833</v>
      </c>
      <c r="P422" s="104"/>
      <c r="Q422" s="169"/>
      <c r="CI422" s="174">
        <v>7460.3022</v>
      </c>
    </row>
    <row r="423" spans="2:87" ht="16.5">
      <c r="B423" s="39">
        <v>417</v>
      </c>
      <c r="C423" s="69" t="s">
        <v>1144</v>
      </c>
      <c r="D423" s="57" t="s">
        <v>432</v>
      </c>
      <c r="E423" s="70" t="s">
        <v>599</v>
      </c>
      <c r="F423" s="155">
        <f t="shared" si="100"/>
        <v>11788</v>
      </c>
      <c r="G423" s="156">
        <f t="shared" si="101"/>
        <v>10787</v>
      </c>
      <c r="H423" s="156">
        <f t="shared" si="102"/>
        <v>11227</v>
      </c>
      <c r="I423" s="156">
        <v>11227</v>
      </c>
      <c r="J423" s="156">
        <f t="shared" si="103"/>
        <v>13720</v>
      </c>
      <c r="K423" s="156">
        <f t="shared" si="104"/>
        <v>12209</v>
      </c>
      <c r="P423" s="104"/>
      <c r="Q423" s="169"/>
      <c r="CI423" s="174">
        <v>11627.2716</v>
      </c>
    </row>
    <row r="424" spans="2:87" ht="16.5">
      <c r="B424" s="39">
        <v>418</v>
      </c>
      <c r="C424" s="69" t="s">
        <v>1145</v>
      </c>
      <c r="D424" s="57" t="s">
        <v>433</v>
      </c>
      <c r="E424" s="70" t="s">
        <v>599</v>
      </c>
      <c r="F424" s="155">
        <f t="shared" si="100"/>
        <v>5373</v>
      </c>
      <c r="G424" s="156">
        <f t="shared" si="101"/>
        <v>4917</v>
      </c>
      <c r="H424" s="156">
        <f t="shared" si="102"/>
        <v>5118</v>
      </c>
      <c r="I424" s="156">
        <v>5118</v>
      </c>
      <c r="J424" s="156">
        <f t="shared" si="103"/>
        <v>6254</v>
      </c>
      <c r="K424" s="156">
        <f t="shared" si="104"/>
        <v>5565</v>
      </c>
      <c r="P424" s="104"/>
      <c r="Q424" s="169"/>
      <c r="CI424" s="174">
        <v>5300.3358</v>
      </c>
    </row>
    <row r="425" spans="2:87" ht="16.5">
      <c r="B425" s="39">
        <v>419</v>
      </c>
      <c r="C425" s="69" t="s">
        <v>1146</v>
      </c>
      <c r="D425" s="57" t="s">
        <v>434</v>
      </c>
      <c r="E425" s="70" t="s">
        <v>599</v>
      </c>
      <c r="F425" s="155">
        <f t="shared" si="100"/>
        <v>8147</v>
      </c>
      <c r="G425" s="156">
        <f t="shared" si="101"/>
        <v>7455</v>
      </c>
      <c r="H425" s="156">
        <f t="shared" si="102"/>
        <v>7760</v>
      </c>
      <c r="I425" s="156">
        <v>7760</v>
      </c>
      <c r="J425" s="156">
        <f t="shared" si="103"/>
        <v>9483</v>
      </c>
      <c r="K425" s="156">
        <f t="shared" si="104"/>
        <v>8438</v>
      </c>
      <c r="P425" s="104"/>
      <c r="Q425" s="169"/>
      <c r="CI425" s="174">
        <v>8036.2248</v>
      </c>
    </row>
    <row r="426" spans="2:87" ht="16.5">
      <c r="B426" s="39">
        <v>420</v>
      </c>
      <c r="C426" s="69" t="s">
        <v>1147</v>
      </c>
      <c r="D426" s="57" t="s">
        <v>435</v>
      </c>
      <c r="E426" s="70" t="s">
        <v>599</v>
      </c>
      <c r="F426" s="155">
        <f t="shared" si="100"/>
        <v>17050</v>
      </c>
      <c r="G426" s="156">
        <f t="shared" si="101"/>
        <v>15602</v>
      </c>
      <c r="H426" s="156">
        <f t="shared" si="102"/>
        <v>16239</v>
      </c>
      <c r="I426" s="156">
        <v>16239</v>
      </c>
      <c r="J426" s="156">
        <f t="shared" si="103"/>
        <v>19845</v>
      </c>
      <c r="K426" s="156">
        <f t="shared" si="104"/>
        <v>17659</v>
      </c>
      <c r="P426" s="104"/>
      <c r="Q426" s="169"/>
      <c r="CI426" s="174">
        <v>16817.7612</v>
      </c>
    </row>
    <row r="427" spans="2:87" ht="16.5">
      <c r="B427" s="39">
        <v>421</v>
      </c>
      <c r="C427" s="69" t="s">
        <v>1148</v>
      </c>
      <c r="D427" s="57" t="s">
        <v>436</v>
      </c>
      <c r="E427" s="70" t="s">
        <v>599</v>
      </c>
      <c r="F427" s="155">
        <f t="shared" si="100"/>
        <v>38782</v>
      </c>
      <c r="G427" s="156">
        <f t="shared" si="101"/>
        <v>35488</v>
      </c>
      <c r="H427" s="156">
        <f t="shared" si="102"/>
        <v>36938</v>
      </c>
      <c r="I427" s="156">
        <v>36938</v>
      </c>
      <c r="J427" s="156">
        <f t="shared" si="103"/>
        <v>45140</v>
      </c>
      <c r="K427" s="156">
        <f t="shared" si="104"/>
        <v>40167</v>
      </c>
      <c r="P427" s="104"/>
      <c r="Q427" s="169"/>
      <c r="CI427" s="174">
        <v>38254.1958</v>
      </c>
    </row>
    <row r="428" spans="2:87" ht="16.5">
      <c r="B428" s="39">
        <v>422</v>
      </c>
      <c r="C428" s="69" t="s">
        <v>1149</v>
      </c>
      <c r="D428" s="62" t="s">
        <v>1150</v>
      </c>
      <c r="E428" s="58" t="s">
        <v>633</v>
      </c>
      <c r="F428" s="155">
        <f t="shared" si="100"/>
        <v>17596</v>
      </c>
      <c r="G428" s="156">
        <f t="shared" si="101"/>
        <v>16102</v>
      </c>
      <c r="H428" s="156">
        <f t="shared" si="102"/>
        <v>16760</v>
      </c>
      <c r="I428" s="156">
        <v>16760</v>
      </c>
      <c r="J428" s="156">
        <f t="shared" si="103"/>
        <v>20481</v>
      </c>
      <c r="K428" s="156">
        <f t="shared" si="104"/>
        <v>18225</v>
      </c>
      <c r="P428" s="104"/>
      <c r="Q428" s="169"/>
      <c r="CI428" s="174">
        <v>17356.7262</v>
      </c>
    </row>
    <row r="429" spans="2:87" ht="16.5">
      <c r="B429" s="39">
        <v>423</v>
      </c>
      <c r="C429" s="69" t="s">
        <v>1151</v>
      </c>
      <c r="D429" s="57" t="s">
        <v>437</v>
      </c>
      <c r="E429" s="58" t="s">
        <v>633</v>
      </c>
      <c r="F429" s="155">
        <f t="shared" si="100"/>
        <v>33535</v>
      </c>
      <c r="G429" s="156">
        <f t="shared" si="101"/>
        <v>30687</v>
      </c>
      <c r="H429" s="156">
        <f t="shared" si="102"/>
        <v>31940</v>
      </c>
      <c r="I429" s="156">
        <v>31940</v>
      </c>
      <c r="J429" s="156">
        <f t="shared" si="103"/>
        <v>39032</v>
      </c>
      <c r="K429" s="156">
        <f t="shared" si="104"/>
        <v>34732</v>
      </c>
      <c r="P429" s="104"/>
      <c r="Q429" s="169"/>
      <c r="CI429" s="174">
        <v>33078.0786</v>
      </c>
    </row>
    <row r="430" spans="2:87" ht="16.5">
      <c r="B430" s="39">
        <v>424</v>
      </c>
      <c r="C430" s="69" t="s">
        <v>1152</v>
      </c>
      <c r="D430" s="62" t="s">
        <v>1061</v>
      </c>
      <c r="E430" s="58" t="s">
        <v>633</v>
      </c>
      <c r="F430" s="155">
        <f t="shared" si="100"/>
        <v>49446</v>
      </c>
      <c r="G430" s="156">
        <f t="shared" si="101"/>
        <v>45246</v>
      </c>
      <c r="H430" s="156">
        <f t="shared" si="102"/>
        <v>47095</v>
      </c>
      <c r="I430" s="156">
        <v>47095</v>
      </c>
      <c r="J430" s="156">
        <f t="shared" si="103"/>
        <v>57552</v>
      </c>
      <c r="K430" s="156">
        <f t="shared" si="104"/>
        <v>51211</v>
      </c>
      <c r="P430" s="104"/>
      <c r="Q430" s="169"/>
      <c r="CI430" s="174">
        <v>48772.7394</v>
      </c>
    </row>
    <row r="431" spans="2:87" ht="16.5">
      <c r="B431" s="39">
        <v>425</v>
      </c>
      <c r="C431" s="69" t="s">
        <v>1153</v>
      </c>
      <c r="D431" s="62" t="s">
        <v>1154</v>
      </c>
      <c r="E431" s="58" t="s">
        <v>633</v>
      </c>
      <c r="F431" s="155">
        <f t="shared" si="100"/>
        <v>17275</v>
      </c>
      <c r="G431" s="156">
        <f t="shared" si="101"/>
        <v>15808</v>
      </c>
      <c r="H431" s="156">
        <f t="shared" si="102"/>
        <v>16453</v>
      </c>
      <c r="I431" s="156">
        <v>16453</v>
      </c>
      <c r="J431" s="156">
        <f t="shared" si="103"/>
        <v>20107</v>
      </c>
      <c r="K431" s="156">
        <f t="shared" si="104"/>
        <v>17891</v>
      </c>
      <c r="P431" s="104"/>
      <c r="Q431" s="169"/>
      <c r="CI431" s="174">
        <v>17039.5068</v>
      </c>
    </row>
    <row r="432" spans="2:87" ht="16.5">
      <c r="B432" s="39">
        <v>426</v>
      </c>
      <c r="C432" s="69" t="s">
        <v>1155</v>
      </c>
      <c r="D432" s="62" t="s">
        <v>1156</v>
      </c>
      <c r="E432" s="58" t="s">
        <v>633</v>
      </c>
      <c r="F432" s="155">
        <f t="shared" si="100"/>
        <v>24986</v>
      </c>
      <c r="G432" s="156">
        <f t="shared" si="101"/>
        <v>22864</v>
      </c>
      <c r="H432" s="156">
        <f t="shared" si="102"/>
        <v>23798</v>
      </c>
      <c r="I432" s="156">
        <v>23798</v>
      </c>
      <c r="J432" s="156">
        <f t="shared" si="103"/>
        <v>29082</v>
      </c>
      <c r="K432" s="156">
        <f t="shared" si="104"/>
        <v>25878</v>
      </c>
      <c r="P432" s="104"/>
      <c r="Q432" s="169"/>
      <c r="CI432" s="174">
        <v>24645.5862</v>
      </c>
    </row>
    <row r="433" spans="2:87" ht="16.5">
      <c r="B433" s="39">
        <v>427</v>
      </c>
      <c r="C433" s="69" t="s">
        <v>1157</v>
      </c>
      <c r="D433" s="62" t="s">
        <v>1158</v>
      </c>
      <c r="E433" s="58" t="s">
        <v>633</v>
      </c>
      <c r="F433" s="155">
        <f t="shared" si="100"/>
        <v>27881</v>
      </c>
      <c r="G433" s="156">
        <f t="shared" si="101"/>
        <v>25513</v>
      </c>
      <c r="H433" s="156">
        <f t="shared" si="102"/>
        <v>26556</v>
      </c>
      <c r="I433" s="156">
        <v>26556</v>
      </c>
      <c r="J433" s="156">
        <f t="shared" si="103"/>
        <v>32452</v>
      </c>
      <c r="K433" s="156">
        <f t="shared" si="104"/>
        <v>28877</v>
      </c>
      <c r="P433" s="104"/>
      <c r="Q433" s="169"/>
      <c r="CI433" s="174">
        <v>27501.5874</v>
      </c>
    </row>
    <row r="434" spans="2:87" ht="16.5">
      <c r="B434" s="39">
        <v>428</v>
      </c>
      <c r="C434" s="69" t="s">
        <v>1159</v>
      </c>
      <c r="D434" s="62" t="s">
        <v>1160</v>
      </c>
      <c r="E434" s="58" t="s">
        <v>633</v>
      </c>
      <c r="F434" s="155">
        <f t="shared" si="100"/>
        <v>38308</v>
      </c>
      <c r="G434" s="156">
        <f t="shared" si="101"/>
        <v>35054</v>
      </c>
      <c r="H434" s="156">
        <f t="shared" si="102"/>
        <v>36486</v>
      </c>
      <c r="I434" s="156">
        <v>36486</v>
      </c>
      <c r="J434" s="156">
        <f t="shared" si="103"/>
        <v>44588</v>
      </c>
      <c r="K434" s="156">
        <f t="shared" si="104"/>
        <v>39675</v>
      </c>
      <c r="P434" s="104"/>
      <c r="Q434" s="169"/>
      <c r="CI434" s="174">
        <v>37786.0662</v>
      </c>
    </row>
    <row r="435" spans="2:87" ht="16.5">
      <c r="B435" s="39">
        <v>429</v>
      </c>
      <c r="C435" s="69" t="s">
        <v>1161</v>
      </c>
      <c r="D435" s="62" t="s">
        <v>1162</v>
      </c>
      <c r="E435" s="58" t="s">
        <v>633</v>
      </c>
      <c r="F435" s="155">
        <f t="shared" si="100"/>
        <v>43512</v>
      </c>
      <c r="G435" s="156">
        <f t="shared" si="101"/>
        <v>39817</v>
      </c>
      <c r="H435" s="156">
        <f t="shared" si="102"/>
        <v>41444</v>
      </c>
      <c r="I435" s="156">
        <v>41444</v>
      </c>
      <c r="J435" s="156">
        <f t="shared" si="103"/>
        <v>50646</v>
      </c>
      <c r="K435" s="156">
        <f t="shared" si="104"/>
        <v>45066</v>
      </c>
      <c r="P435" s="104"/>
      <c r="Q435" s="169"/>
      <c r="CI435" s="174">
        <v>42920.0928</v>
      </c>
    </row>
    <row r="436" spans="2:87" ht="16.5">
      <c r="B436" s="39">
        <v>430</v>
      </c>
      <c r="C436" s="69" t="s">
        <v>1163</v>
      </c>
      <c r="D436" s="62" t="s">
        <v>1164</v>
      </c>
      <c r="E436" s="58" t="s">
        <v>633</v>
      </c>
      <c r="F436" s="155">
        <f t="shared" si="100"/>
        <v>81799</v>
      </c>
      <c r="G436" s="156">
        <f t="shared" si="101"/>
        <v>74852</v>
      </c>
      <c r="H436" s="156">
        <f t="shared" si="102"/>
        <v>77910</v>
      </c>
      <c r="I436" s="156">
        <v>77910</v>
      </c>
      <c r="J436" s="156">
        <f t="shared" si="103"/>
        <v>95209</v>
      </c>
      <c r="K436" s="156">
        <f t="shared" si="104"/>
        <v>84720</v>
      </c>
      <c r="P436" s="104"/>
      <c r="Q436" s="169"/>
      <c r="CI436" s="174">
        <v>80685.627</v>
      </c>
    </row>
    <row r="437" spans="2:87" ht="16.5">
      <c r="B437" s="39">
        <v>431</v>
      </c>
      <c r="C437" s="69" t="s">
        <v>1165</v>
      </c>
      <c r="D437" s="57" t="s">
        <v>438</v>
      </c>
      <c r="E437" s="58" t="s">
        <v>633</v>
      </c>
      <c r="F437" s="155">
        <f t="shared" si="100"/>
        <v>17505</v>
      </c>
      <c r="G437" s="156">
        <f t="shared" si="101"/>
        <v>16018</v>
      </c>
      <c r="H437" s="156">
        <f t="shared" si="102"/>
        <v>16672</v>
      </c>
      <c r="I437" s="156">
        <v>16672</v>
      </c>
      <c r="J437" s="156">
        <f t="shared" si="103"/>
        <v>20374</v>
      </c>
      <c r="K437" s="156">
        <f t="shared" si="104"/>
        <v>18130</v>
      </c>
      <c r="P437" s="104"/>
      <c r="Q437" s="169"/>
      <c r="CI437" s="174">
        <v>17266.3854</v>
      </c>
    </row>
    <row r="438" spans="2:87" ht="16.5">
      <c r="B438" s="39">
        <v>432</v>
      </c>
      <c r="C438" s="69" t="s">
        <v>1166</v>
      </c>
      <c r="D438" s="57" t="s">
        <v>439</v>
      </c>
      <c r="E438" s="58" t="s">
        <v>633</v>
      </c>
      <c r="F438" s="155">
        <f t="shared" si="100"/>
        <v>20113</v>
      </c>
      <c r="G438" s="156">
        <f t="shared" si="101"/>
        <v>18405</v>
      </c>
      <c r="H438" s="156">
        <f t="shared" si="102"/>
        <v>19157</v>
      </c>
      <c r="I438" s="156">
        <v>19157</v>
      </c>
      <c r="J438" s="156">
        <f t="shared" si="103"/>
        <v>23410</v>
      </c>
      <c r="K438" s="156">
        <f t="shared" si="104"/>
        <v>20831</v>
      </c>
      <c r="P438" s="104"/>
      <c r="Q438" s="169"/>
      <c r="CI438" s="174">
        <v>19839.045</v>
      </c>
    </row>
    <row r="439" spans="2:87" ht="16.5">
      <c r="B439" s="39">
        <v>433</v>
      </c>
      <c r="C439" s="69" t="s">
        <v>1167</v>
      </c>
      <c r="D439" s="57" t="s">
        <v>440</v>
      </c>
      <c r="E439" s="58" t="s">
        <v>633</v>
      </c>
      <c r="F439" s="155">
        <f t="shared" si="100"/>
        <v>23288</v>
      </c>
      <c r="G439" s="156">
        <f t="shared" si="101"/>
        <v>21310</v>
      </c>
      <c r="H439" s="156">
        <f t="shared" si="102"/>
        <v>22181</v>
      </c>
      <c r="I439" s="156">
        <v>22181</v>
      </c>
      <c r="J439" s="156">
        <f t="shared" si="103"/>
        <v>27106</v>
      </c>
      <c r="K439" s="156">
        <f t="shared" si="104"/>
        <v>24120</v>
      </c>
      <c r="P439" s="104"/>
      <c r="Q439" s="169"/>
      <c r="CI439" s="174">
        <v>22971.2016</v>
      </c>
    </row>
    <row r="440" spans="2:87" ht="16.5">
      <c r="B440" s="39">
        <v>434</v>
      </c>
      <c r="C440" s="69" t="s">
        <v>1168</v>
      </c>
      <c r="D440" s="62" t="s">
        <v>1121</v>
      </c>
      <c r="E440" s="70" t="s">
        <v>599</v>
      </c>
      <c r="F440" s="155">
        <f t="shared" si="100"/>
        <v>6872</v>
      </c>
      <c r="G440" s="156">
        <f t="shared" si="101"/>
        <v>6289</v>
      </c>
      <c r="H440" s="156">
        <f t="shared" si="102"/>
        <v>6545</v>
      </c>
      <c r="I440" s="156">
        <v>6545</v>
      </c>
      <c r="J440" s="156">
        <f t="shared" si="103"/>
        <v>7999</v>
      </c>
      <c r="K440" s="156">
        <f t="shared" si="104"/>
        <v>7118</v>
      </c>
      <c r="P440" s="104"/>
      <c r="Q440" s="169"/>
      <c r="CI440" s="174">
        <v>6778.6398</v>
      </c>
    </row>
    <row r="441" spans="2:87" ht="16.5">
      <c r="B441" s="39">
        <v>435</v>
      </c>
      <c r="C441" s="69" t="s">
        <v>1169</v>
      </c>
      <c r="D441" s="57" t="s">
        <v>441</v>
      </c>
      <c r="E441" s="70" t="s">
        <v>599</v>
      </c>
      <c r="F441" s="155">
        <f t="shared" si="100"/>
        <v>7065</v>
      </c>
      <c r="G441" s="156">
        <f t="shared" si="101"/>
        <v>6465</v>
      </c>
      <c r="H441" s="156">
        <f t="shared" si="102"/>
        <v>6729</v>
      </c>
      <c r="I441" s="156">
        <v>6729</v>
      </c>
      <c r="J441" s="156">
        <f t="shared" si="103"/>
        <v>8223</v>
      </c>
      <c r="K441" s="156">
        <f t="shared" si="104"/>
        <v>7317</v>
      </c>
      <c r="P441" s="104"/>
      <c r="Q441" s="169"/>
      <c r="CI441" s="174">
        <v>6968.5608</v>
      </c>
    </row>
    <row r="442" spans="2:87" ht="16.5">
      <c r="B442" s="39">
        <v>436</v>
      </c>
      <c r="C442" s="69" t="s">
        <v>1170</v>
      </c>
      <c r="D442" s="57" t="s">
        <v>442</v>
      </c>
      <c r="E442" s="70" t="s">
        <v>599</v>
      </c>
      <c r="F442" s="155">
        <f t="shared" si="100"/>
        <v>10522</v>
      </c>
      <c r="G442" s="156">
        <f t="shared" si="101"/>
        <v>9629</v>
      </c>
      <c r="H442" s="156">
        <f t="shared" si="102"/>
        <v>10022</v>
      </c>
      <c r="I442" s="156">
        <v>10022</v>
      </c>
      <c r="J442" s="156">
        <f t="shared" si="103"/>
        <v>12247</v>
      </c>
      <c r="K442" s="156">
        <f t="shared" si="104"/>
        <v>10898</v>
      </c>
      <c r="P442" s="104"/>
      <c r="Q442" s="169"/>
      <c r="CI442" s="174">
        <v>10378.926</v>
      </c>
    </row>
    <row r="443" spans="2:87" ht="16.5">
      <c r="B443" s="39">
        <v>437</v>
      </c>
      <c r="C443" s="69" t="s">
        <v>1171</v>
      </c>
      <c r="D443" s="57" t="s">
        <v>443</v>
      </c>
      <c r="E443" s="70" t="s">
        <v>599</v>
      </c>
      <c r="F443" s="155">
        <f t="shared" si="100"/>
        <v>20560</v>
      </c>
      <c r="G443" s="156">
        <f t="shared" si="101"/>
        <v>18814</v>
      </c>
      <c r="H443" s="156">
        <f t="shared" si="102"/>
        <v>19583</v>
      </c>
      <c r="I443" s="156">
        <v>19583</v>
      </c>
      <c r="J443" s="156">
        <f t="shared" si="103"/>
        <v>23931</v>
      </c>
      <c r="K443" s="156">
        <f t="shared" si="104"/>
        <v>21295</v>
      </c>
      <c r="P443" s="104"/>
      <c r="Q443" s="169"/>
      <c r="CI443" s="174">
        <v>20280.483</v>
      </c>
    </row>
    <row r="444" spans="2:87" ht="16.5">
      <c r="B444" s="39">
        <v>438</v>
      </c>
      <c r="C444" s="69" t="s">
        <v>1172</v>
      </c>
      <c r="D444" s="57" t="s">
        <v>444</v>
      </c>
      <c r="E444" s="70" t="s">
        <v>599</v>
      </c>
      <c r="F444" s="155">
        <f t="shared" si="100"/>
        <v>11682</v>
      </c>
      <c r="G444" s="156">
        <f t="shared" si="101"/>
        <v>10689</v>
      </c>
      <c r="H444" s="156">
        <f t="shared" si="102"/>
        <v>11126</v>
      </c>
      <c r="I444" s="156">
        <v>11126</v>
      </c>
      <c r="J444" s="156">
        <f t="shared" si="103"/>
        <v>13597</v>
      </c>
      <c r="K444" s="156">
        <f t="shared" si="104"/>
        <v>12099</v>
      </c>
      <c r="P444" s="104"/>
      <c r="Q444" s="169"/>
      <c r="CI444" s="174">
        <v>11522.5584</v>
      </c>
    </row>
    <row r="445" spans="2:87" ht="16.5">
      <c r="B445" s="39">
        <v>439</v>
      </c>
      <c r="C445" s="69" t="s">
        <v>1173</v>
      </c>
      <c r="D445" s="57" t="s">
        <v>445</v>
      </c>
      <c r="E445" s="70" t="s">
        <v>599</v>
      </c>
      <c r="F445" s="155">
        <f t="shared" si="100"/>
        <v>14235</v>
      </c>
      <c r="G445" s="156">
        <f t="shared" si="101"/>
        <v>13026</v>
      </c>
      <c r="H445" s="156">
        <f t="shared" si="102"/>
        <v>13558</v>
      </c>
      <c r="I445" s="156">
        <v>13558</v>
      </c>
      <c r="J445" s="156">
        <f t="shared" si="103"/>
        <v>16568</v>
      </c>
      <c r="K445" s="156">
        <f t="shared" si="104"/>
        <v>14743</v>
      </c>
      <c r="P445" s="104"/>
      <c r="Q445" s="169"/>
      <c r="CI445" s="174">
        <v>14040.8082</v>
      </c>
    </row>
    <row r="446" spans="2:87" ht="16.5">
      <c r="B446" s="39">
        <v>440</v>
      </c>
      <c r="C446" s="69" t="s">
        <v>1174</v>
      </c>
      <c r="D446" s="62" t="s">
        <v>1175</v>
      </c>
      <c r="E446" s="70" t="s">
        <v>599</v>
      </c>
      <c r="F446" s="155">
        <f t="shared" si="100"/>
        <v>30696</v>
      </c>
      <c r="G446" s="156">
        <f t="shared" si="101"/>
        <v>28089</v>
      </c>
      <c r="H446" s="156">
        <f t="shared" si="102"/>
        <v>29237</v>
      </c>
      <c r="I446" s="156">
        <v>29237</v>
      </c>
      <c r="J446" s="156">
        <f t="shared" si="103"/>
        <v>35729</v>
      </c>
      <c r="K446" s="156">
        <f t="shared" si="104"/>
        <v>31792</v>
      </c>
      <c r="P446" s="104"/>
      <c r="Q446" s="169"/>
      <c r="CI446" s="174">
        <v>30278.5404</v>
      </c>
    </row>
    <row r="447" spans="2:87" ht="16.5">
      <c r="B447" s="39">
        <v>441</v>
      </c>
      <c r="C447" s="69" t="s">
        <v>1176</v>
      </c>
      <c r="D447" s="62" t="s">
        <v>1177</v>
      </c>
      <c r="E447" s="70" t="s">
        <v>599</v>
      </c>
      <c r="F447" s="155">
        <f t="shared" si="100"/>
        <v>20522</v>
      </c>
      <c r="G447" s="156">
        <f t="shared" si="101"/>
        <v>18779</v>
      </c>
      <c r="H447" s="156">
        <f t="shared" si="102"/>
        <v>19546</v>
      </c>
      <c r="I447" s="156">
        <v>19546</v>
      </c>
      <c r="J447" s="156">
        <f t="shared" si="103"/>
        <v>23886</v>
      </c>
      <c r="K447" s="156">
        <f t="shared" si="104"/>
        <v>21255</v>
      </c>
      <c r="P447" s="104"/>
      <c r="Q447" s="169"/>
      <c r="CI447" s="174">
        <v>20242.4988</v>
      </c>
    </row>
    <row r="448" spans="2:87" ht="16.5">
      <c r="B448" s="39">
        <v>442</v>
      </c>
      <c r="C448" s="69" t="s">
        <v>1178</v>
      </c>
      <c r="D448" s="62" t="s">
        <v>1179</v>
      </c>
      <c r="E448" s="70" t="s">
        <v>599</v>
      </c>
      <c r="F448" s="155">
        <f t="shared" si="100"/>
        <v>54040</v>
      </c>
      <c r="G448" s="156">
        <f t="shared" si="101"/>
        <v>49450</v>
      </c>
      <c r="H448" s="156">
        <f t="shared" si="102"/>
        <v>51470</v>
      </c>
      <c r="I448" s="156">
        <v>51470</v>
      </c>
      <c r="J448" s="156">
        <f t="shared" si="103"/>
        <v>62899</v>
      </c>
      <c r="K448" s="156">
        <f t="shared" si="104"/>
        <v>55969</v>
      </c>
      <c r="P448" s="104"/>
      <c r="Q448" s="169"/>
      <c r="CI448" s="174">
        <v>53304.1518</v>
      </c>
    </row>
    <row r="449" spans="2:87" ht="16.5">
      <c r="B449" s="39">
        <v>443</v>
      </c>
      <c r="C449" s="69" t="s">
        <v>1180</v>
      </c>
      <c r="D449" s="62" t="s">
        <v>1181</v>
      </c>
      <c r="E449" s="70" t="s">
        <v>599</v>
      </c>
      <c r="F449" s="155">
        <f t="shared" si="100"/>
        <v>124666</v>
      </c>
      <c r="G449" s="156">
        <f t="shared" si="101"/>
        <v>114079</v>
      </c>
      <c r="H449" s="156">
        <f t="shared" si="102"/>
        <v>118739</v>
      </c>
      <c r="I449" s="156">
        <v>118739</v>
      </c>
      <c r="J449" s="156">
        <f t="shared" si="103"/>
        <v>145104</v>
      </c>
      <c r="K449" s="156">
        <f t="shared" si="104"/>
        <v>129118</v>
      </c>
      <c r="P449" s="104"/>
      <c r="Q449" s="169"/>
      <c r="CI449" s="174">
        <v>122969.2278</v>
      </c>
    </row>
    <row r="450" spans="2:87" ht="16.5">
      <c r="B450" s="39">
        <v>444</v>
      </c>
      <c r="C450" s="69" t="s">
        <v>1182</v>
      </c>
      <c r="D450" s="57" t="s">
        <v>446</v>
      </c>
      <c r="E450" s="70" t="s">
        <v>599</v>
      </c>
      <c r="F450" s="155">
        <f aca="true" t="shared" si="105" ref="F450:F462">+ROUND($F$7*CI450,0)</f>
        <v>20909</v>
      </c>
      <c r="G450" s="156">
        <f aca="true" t="shared" si="106" ref="G450:G462">+ROUND(CI450*$G$7,0)</f>
        <v>19133</v>
      </c>
      <c r="H450" s="156">
        <f aca="true" t="shared" si="107" ref="H450:H462">+ROUND($H$7*CI450,0)</f>
        <v>19915</v>
      </c>
      <c r="I450" s="156">
        <v>19915</v>
      </c>
      <c r="J450" s="156">
        <f aca="true" t="shared" si="108" ref="J450:J462">+ROUND(CI450*$J$7,0)</f>
        <v>24337</v>
      </c>
      <c r="K450" s="156">
        <f aca="true" t="shared" si="109" ref="K450:K462">+ROUND(CI450*$K$7,0)</f>
        <v>21656</v>
      </c>
      <c r="P450" s="104"/>
      <c r="Q450" s="169"/>
      <c r="CI450" s="174">
        <v>20624.394</v>
      </c>
    </row>
    <row r="451" spans="2:87" ht="16.5">
      <c r="B451" s="39">
        <v>445</v>
      </c>
      <c r="C451" s="69" t="s">
        <v>1183</v>
      </c>
      <c r="D451" s="57" t="s">
        <v>447</v>
      </c>
      <c r="E451" s="70" t="s">
        <v>599</v>
      </c>
      <c r="F451" s="155">
        <f t="shared" si="105"/>
        <v>19114</v>
      </c>
      <c r="G451" s="156">
        <f t="shared" si="106"/>
        <v>17490</v>
      </c>
      <c r="H451" s="156">
        <f t="shared" si="107"/>
        <v>18205</v>
      </c>
      <c r="I451" s="156">
        <v>18205</v>
      </c>
      <c r="J451" s="156">
        <f t="shared" si="108"/>
        <v>22247</v>
      </c>
      <c r="K451" s="156">
        <f t="shared" si="109"/>
        <v>19796</v>
      </c>
      <c r="P451" s="104"/>
      <c r="Q451" s="169"/>
      <c r="CI451" s="174">
        <v>18853.509</v>
      </c>
    </row>
    <row r="452" spans="2:87" ht="16.5">
      <c r="B452" s="39">
        <v>446</v>
      </c>
      <c r="C452" s="69" t="s">
        <v>1184</v>
      </c>
      <c r="D452" s="62" t="s">
        <v>1185</v>
      </c>
      <c r="E452" s="58" t="s">
        <v>633</v>
      </c>
      <c r="F452" s="155">
        <f t="shared" si="105"/>
        <v>9922</v>
      </c>
      <c r="G452" s="156">
        <f t="shared" si="106"/>
        <v>9079</v>
      </c>
      <c r="H452" s="156">
        <f t="shared" si="107"/>
        <v>9450</v>
      </c>
      <c r="I452" s="156">
        <v>9450</v>
      </c>
      <c r="J452" s="156">
        <f t="shared" si="108"/>
        <v>11548</v>
      </c>
      <c r="K452" s="156">
        <f t="shared" si="109"/>
        <v>10276</v>
      </c>
      <c r="P452" s="104"/>
      <c r="Q452" s="169"/>
      <c r="CI452" s="174">
        <v>9786.5778</v>
      </c>
    </row>
    <row r="453" spans="2:87" ht="16.5">
      <c r="B453" s="39">
        <v>447</v>
      </c>
      <c r="C453" s="69" t="s">
        <v>1186</v>
      </c>
      <c r="D453" s="62" t="s">
        <v>1187</v>
      </c>
      <c r="E453" s="58" t="s">
        <v>633</v>
      </c>
      <c r="F453" s="155">
        <f t="shared" si="105"/>
        <v>9045</v>
      </c>
      <c r="G453" s="156">
        <f t="shared" si="106"/>
        <v>8277</v>
      </c>
      <c r="H453" s="156">
        <f t="shared" si="107"/>
        <v>8615</v>
      </c>
      <c r="I453" s="156">
        <v>8615</v>
      </c>
      <c r="J453" s="156">
        <f t="shared" si="108"/>
        <v>10528</v>
      </c>
      <c r="K453" s="156">
        <f t="shared" si="109"/>
        <v>9368</v>
      </c>
      <c r="P453" s="104"/>
      <c r="Q453" s="169"/>
      <c r="CI453" s="174">
        <v>8922.1806</v>
      </c>
    </row>
    <row r="454" spans="2:87" ht="16.5">
      <c r="B454" s="39">
        <v>448</v>
      </c>
      <c r="C454" s="69" t="s">
        <v>1188</v>
      </c>
      <c r="D454" s="62" t="s">
        <v>1189</v>
      </c>
      <c r="E454" s="58" t="s">
        <v>633</v>
      </c>
      <c r="F454" s="155">
        <f t="shared" si="105"/>
        <v>7210</v>
      </c>
      <c r="G454" s="156">
        <f t="shared" si="106"/>
        <v>6598</v>
      </c>
      <c r="H454" s="156">
        <f t="shared" si="107"/>
        <v>6868</v>
      </c>
      <c r="I454" s="156">
        <v>6868</v>
      </c>
      <c r="J454" s="156">
        <f t="shared" si="108"/>
        <v>8392</v>
      </c>
      <c r="K454" s="156">
        <f t="shared" si="109"/>
        <v>7468</v>
      </c>
      <c r="P454" s="104"/>
      <c r="Q454" s="169"/>
      <c r="CI454" s="174">
        <v>7112.2848</v>
      </c>
    </row>
    <row r="455" spans="2:87" ht="16.5">
      <c r="B455" s="39">
        <v>449</v>
      </c>
      <c r="C455" s="69" t="s">
        <v>1190</v>
      </c>
      <c r="D455" s="62" t="s">
        <v>1191</v>
      </c>
      <c r="E455" s="58" t="s">
        <v>633</v>
      </c>
      <c r="F455" s="155">
        <f t="shared" si="105"/>
        <v>8128</v>
      </c>
      <c r="G455" s="156">
        <f t="shared" si="106"/>
        <v>7438</v>
      </c>
      <c r="H455" s="156">
        <f t="shared" si="107"/>
        <v>7742</v>
      </c>
      <c r="I455" s="156">
        <v>7742</v>
      </c>
      <c r="J455" s="156">
        <f t="shared" si="108"/>
        <v>9461</v>
      </c>
      <c r="K455" s="156">
        <f t="shared" si="109"/>
        <v>8419</v>
      </c>
      <c r="P455" s="104"/>
      <c r="Q455" s="169"/>
      <c r="CI455" s="174">
        <v>8017.746</v>
      </c>
    </row>
    <row r="456" spans="2:87" ht="16.5">
      <c r="B456" s="39">
        <v>450</v>
      </c>
      <c r="C456" s="69" t="s">
        <v>1192</v>
      </c>
      <c r="D456" s="62" t="s">
        <v>1193</v>
      </c>
      <c r="E456" s="70" t="s">
        <v>599</v>
      </c>
      <c r="F456" s="155">
        <f t="shared" si="105"/>
        <v>69601</v>
      </c>
      <c r="G456" s="156">
        <f t="shared" si="106"/>
        <v>63690</v>
      </c>
      <c r="H456" s="156">
        <f t="shared" si="107"/>
        <v>66292</v>
      </c>
      <c r="I456" s="156">
        <v>66292</v>
      </c>
      <c r="J456" s="156">
        <f t="shared" si="108"/>
        <v>81012</v>
      </c>
      <c r="K456" s="156">
        <f t="shared" si="109"/>
        <v>72087</v>
      </c>
      <c r="P456" s="104"/>
      <c r="Q456" s="169"/>
      <c r="CI456" s="174">
        <v>68653.875</v>
      </c>
    </row>
    <row r="457" spans="2:87" ht="16.5">
      <c r="B457" s="39">
        <v>451</v>
      </c>
      <c r="C457" s="69" t="s">
        <v>1194</v>
      </c>
      <c r="D457" s="62" t="s">
        <v>1195</v>
      </c>
      <c r="E457" s="70" t="s">
        <v>599</v>
      </c>
      <c r="F457" s="155">
        <f t="shared" si="105"/>
        <v>25949</v>
      </c>
      <c r="G457" s="156">
        <f t="shared" si="106"/>
        <v>23746</v>
      </c>
      <c r="H457" s="156">
        <f t="shared" si="107"/>
        <v>24716</v>
      </c>
      <c r="I457" s="156">
        <v>24716</v>
      </c>
      <c r="J457" s="156">
        <f t="shared" si="108"/>
        <v>30204</v>
      </c>
      <c r="K457" s="156">
        <f t="shared" si="109"/>
        <v>26876</v>
      </c>
      <c r="P457" s="104"/>
      <c r="Q457" s="169"/>
      <c r="CI457" s="174">
        <v>25596.2178</v>
      </c>
    </row>
    <row r="458" spans="2:87" ht="16.5">
      <c r="B458" s="39">
        <v>452</v>
      </c>
      <c r="C458" s="69" t="s">
        <v>1196</v>
      </c>
      <c r="D458" s="62" t="s">
        <v>1197</v>
      </c>
      <c r="E458" s="70" t="s">
        <v>599</v>
      </c>
      <c r="F458" s="155">
        <f t="shared" si="105"/>
        <v>38797</v>
      </c>
      <c r="G458" s="156">
        <f t="shared" si="106"/>
        <v>35502</v>
      </c>
      <c r="H458" s="156">
        <f t="shared" si="107"/>
        <v>36952</v>
      </c>
      <c r="I458" s="156">
        <v>36952</v>
      </c>
      <c r="J458" s="156">
        <f t="shared" si="108"/>
        <v>45157</v>
      </c>
      <c r="K458" s="156">
        <f t="shared" si="109"/>
        <v>40182</v>
      </c>
      <c r="P458" s="104"/>
      <c r="Q458" s="169"/>
      <c r="CI458" s="174">
        <v>38268.5682</v>
      </c>
    </row>
    <row r="459" spans="2:87" ht="16.5">
      <c r="B459" s="39">
        <v>453</v>
      </c>
      <c r="C459" s="69" t="s">
        <v>1198</v>
      </c>
      <c r="D459" s="62" t="s">
        <v>1199</v>
      </c>
      <c r="E459" s="70" t="s">
        <v>599</v>
      </c>
      <c r="F459" s="155">
        <f t="shared" si="105"/>
        <v>35051</v>
      </c>
      <c r="G459" s="156">
        <f t="shared" si="106"/>
        <v>32074</v>
      </c>
      <c r="H459" s="156">
        <f t="shared" si="107"/>
        <v>33384</v>
      </c>
      <c r="I459" s="156">
        <v>33384</v>
      </c>
      <c r="J459" s="156">
        <f t="shared" si="108"/>
        <v>40797</v>
      </c>
      <c r="K459" s="156">
        <f t="shared" si="109"/>
        <v>36303</v>
      </c>
      <c r="P459" s="104"/>
      <c r="Q459" s="169"/>
      <c r="CI459" s="174">
        <v>34573.8348</v>
      </c>
    </row>
    <row r="460" spans="2:87" ht="16.5">
      <c r="B460" s="39">
        <v>454</v>
      </c>
      <c r="C460" s="69" t="s">
        <v>1200</v>
      </c>
      <c r="D460" s="62" t="s">
        <v>1201</v>
      </c>
      <c r="E460" s="70" t="s">
        <v>599</v>
      </c>
      <c r="F460" s="155">
        <f t="shared" si="105"/>
        <v>42790</v>
      </c>
      <c r="G460" s="156">
        <f t="shared" si="106"/>
        <v>39156</v>
      </c>
      <c r="H460" s="156">
        <f t="shared" si="107"/>
        <v>40756</v>
      </c>
      <c r="I460" s="156">
        <v>40756</v>
      </c>
      <c r="J460" s="156">
        <f t="shared" si="108"/>
        <v>49805</v>
      </c>
      <c r="K460" s="156">
        <f t="shared" si="109"/>
        <v>44318</v>
      </c>
      <c r="P460" s="104"/>
      <c r="Q460" s="169"/>
      <c r="CI460" s="174">
        <v>42207.6324</v>
      </c>
    </row>
    <row r="461" spans="2:87" ht="16.5">
      <c r="B461" s="39">
        <v>455</v>
      </c>
      <c r="C461" s="69" t="s">
        <v>1202</v>
      </c>
      <c r="D461" s="62" t="s">
        <v>1203</v>
      </c>
      <c r="E461" s="70" t="s">
        <v>599</v>
      </c>
      <c r="F461" s="155">
        <f t="shared" si="105"/>
        <v>59817</v>
      </c>
      <c r="G461" s="156">
        <f t="shared" si="106"/>
        <v>54737</v>
      </c>
      <c r="H461" s="156">
        <f t="shared" si="107"/>
        <v>56973</v>
      </c>
      <c r="I461" s="156">
        <v>56973</v>
      </c>
      <c r="J461" s="156">
        <f t="shared" si="108"/>
        <v>69623</v>
      </c>
      <c r="K461" s="156">
        <f t="shared" si="109"/>
        <v>61953</v>
      </c>
      <c r="P461" s="104"/>
      <c r="Q461" s="169"/>
      <c r="CI461" s="174">
        <v>59002.8084</v>
      </c>
    </row>
    <row r="462" spans="2:87" ht="16.5">
      <c r="B462" s="39">
        <v>456</v>
      </c>
      <c r="C462" s="69" t="s">
        <v>2268</v>
      </c>
      <c r="D462" s="106" t="s">
        <v>2269</v>
      </c>
      <c r="E462" s="70" t="s">
        <v>599</v>
      </c>
      <c r="F462" s="155">
        <f t="shared" si="105"/>
        <v>375044</v>
      </c>
      <c r="G462" s="156">
        <f t="shared" si="106"/>
        <v>343192</v>
      </c>
      <c r="H462" s="156">
        <f t="shared" si="107"/>
        <v>357213</v>
      </c>
      <c r="I462" s="156">
        <v>357213</v>
      </c>
      <c r="J462" s="156">
        <f t="shared" si="108"/>
        <v>436527</v>
      </c>
      <c r="K462" s="156">
        <f t="shared" si="109"/>
        <v>388435</v>
      </c>
      <c r="P462" s="104"/>
      <c r="Q462" s="169"/>
      <c r="CI462" s="174">
        <v>369938.3898</v>
      </c>
    </row>
    <row r="463" spans="2:87" ht="16.5">
      <c r="B463" s="39">
        <v>457</v>
      </c>
      <c r="C463" s="72" t="s">
        <v>1204</v>
      </c>
      <c r="D463" s="84" t="s">
        <v>1205</v>
      </c>
      <c r="E463" s="73"/>
      <c r="F463" s="155"/>
      <c r="G463" s="156"/>
      <c r="H463" s="156"/>
      <c r="I463" s="156"/>
      <c r="J463" s="156"/>
      <c r="K463" s="156"/>
      <c r="P463" s="104"/>
      <c r="Q463" s="169"/>
      <c r="CI463" s="174">
        <v>0</v>
      </c>
    </row>
    <row r="464" spans="2:87" ht="16.5">
      <c r="B464" s="39">
        <v>458</v>
      </c>
      <c r="C464" s="69" t="s">
        <v>1206</v>
      </c>
      <c r="D464" s="62" t="s">
        <v>1207</v>
      </c>
      <c r="E464" s="70" t="s">
        <v>599</v>
      </c>
      <c r="F464" s="155">
        <f>+ROUND($F$7*CI464,0)</f>
        <v>103400</v>
      </c>
      <c r="G464" s="156">
        <f>+ROUND(CI464*$G$7,0)</f>
        <v>94619</v>
      </c>
      <c r="H464" s="156">
        <f>+ROUND($H$7*CI464,0)</f>
        <v>98484</v>
      </c>
      <c r="I464" s="156">
        <v>98484</v>
      </c>
      <c r="J464" s="156">
        <f>+ROUND(CI464*$J$7,0)</f>
        <v>120351</v>
      </c>
      <c r="K464" s="156">
        <f>+ROUND(CI464*$K$7,0)</f>
        <v>107092</v>
      </c>
      <c r="P464" s="104"/>
      <c r="Q464" s="169"/>
      <c r="CI464" s="174">
        <v>101992.71</v>
      </c>
    </row>
    <row r="465" spans="2:87" ht="16.5">
      <c r="B465" s="39">
        <v>459</v>
      </c>
      <c r="C465" s="69" t="s">
        <v>1208</v>
      </c>
      <c r="D465" s="62" t="s">
        <v>1209</v>
      </c>
      <c r="E465" s="70" t="s">
        <v>599</v>
      </c>
      <c r="F465" s="155">
        <f>+ROUND($F$7*CI465,0)</f>
        <v>157203</v>
      </c>
      <c r="G465" s="156">
        <f>+ROUND(CI465*$G$7,0)</f>
        <v>143852</v>
      </c>
      <c r="H465" s="156">
        <f>+ROUND($H$7*CI465,0)</f>
        <v>149729</v>
      </c>
      <c r="I465" s="156">
        <v>149729</v>
      </c>
      <c r="J465" s="156">
        <f>+ROUND(CI465*$J$7,0)</f>
        <v>182974</v>
      </c>
      <c r="K465" s="156">
        <f>+ROUND(CI465*$K$7,0)</f>
        <v>162816</v>
      </c>
      <c r="P465" s="104"/>
      <c r="Q465" s="169"/>
      <c r="CI465" s="174">
        <v>155062.797</v>
      </c>
    </row>
    <row r="466" spans="2:87" ht="16.5">
      <c r="B466" s="39">
        <v>460</v>
      </c>
      <c r="C466" s="69" t="s">
        <v>1210</v>
      </c>
      <c r="D466" s="62" t="s">
        <v>1211</v>
      </c>
      <c r="E466" s="58" t="s">
        <v>633</v>
      </c>
      <c r="F466" s="155">
        <f>+ROUND($F$7*CI466,0)</f>
        <v>27269</v>
      </c>
      <c r="G466" s="156">
        <f>+ROUND(CI466*$G$7,0)</f>
        <v>24953</v>
      </c>
      <c r="H466" s="156">
        <f>+ROUND($H$7*CI466,0)</f>
        <v>25973</v>
      </c>
      <c r="I466" s="156">
        <v>25973</v>
      </c>
      <c r="J466" s="156">
        <f>+ROUND(CI466*$J$7,0)</f>
        <v>31740</v>
      </c>
      <c r="K466" s="156">
        <f>+ROUND(CI466*$K$7,0)</f>
        <v>28243</v>
      </c>
      <c r="P466" s="104"/>
      <c r="Q466" s="169"/>
      <c r="CI466" s="174">
        <v>26897.9466</v>
      </c>
    </row>
    <row r="467" spans="2:87" ht="16.5">
      <c r="B467" s="39">
        <v>461</v>
      </c>
      <c r="C467" s="69" t="s">
        <v>1212</v>
      </c>
      <c r="D467" s="62" t="s">
        <v>1213</v>
      </c>
      <c r="E467" s="58" t="s">
        <v>633</v>
      </c>
      <c r="F467" s="155">
        <f>+ROUND($F$7*CI467,0)</f>
        <v>38861</v>
      </c>
      <c r="G467" s="156">
        <f>+ROUND(CI467*$G$7,0)</f>
        <v>35561</v>
      </c>
      <c r="H467" s="156">
        <f>+ROUND($H$7*CI467,0)</f>
        <v>37014</v>
      </c>
      <c r="I467" s="156">
        <v>37014</v>
      </c>
      <c r="J467" s="156">
        <f>+ROUND(CI467*$J$7,0)</f>
        <v>45232</v>
      </c>
      <c r="K467" s="156">
        <f>+ROUND(CI467*$K$7,0)</f>
        <v>40249</v>
      </c>
      <c r="P467" s="104"/>
      <c r="Q467" s="169"/>
      <c r="CI467" s="174">
        <v>38332.2174</v>
      </c>
    </row>
    <row r="468" spans="2:87" ht="16.5">
      <c r="B468" s="39">
        <v>462</v>
      </c>
      <c r="C468" s="69" t="s">
        <v>1214</v>
      </c>
      <c r="D468" s="62" t="s">
        <v>1215</v>
      </c>
      <c r="E468" s="58" t="s">
        <v>633</v>
      </c>
      <c r="F468" s="155">
        <f>+ROUND($F$7*CI468,0)</f>
        <v>61618</v>
      </c>
      <c r="G468" s="156">
        <f>+ROUND(CI468*$G$7,0)</f>
        <v>56385</v>
      </c>
      <c r="H468" s="156">
        <f>+ROUND($H$7*CI468,0)</f>
        <v>58688</v>
      </c>
      <c r="I468" s="156">
        <v>58688</v>
      </c>
      <c r="J468" s="156">
        <f>+ROUND(CI468*$J$7,0)</f>
        <v>71719</v>
      </c>
      <c r="K468" s="156">
        <f>+ROUND(CI468*$K$7,0)</f>
        <v>63818</v>
      </c>
      <c r="P468" s="104"/>
      <c r="Q468" s="169"/>
      <c r="CI468" s="174">
        <v>60778.8264</v>
      </c>
    </row>
    <row r="469" spans="2:87" ht="16.5">
      <c r="B469" s="39">
        <v>463</v>
      </c>
      <c r="C469" s="72" t="s">
        <v>1216</v>
      </c>
      <c r="D469" s="84" t="s">
        <v>1217</v>
      </c>
      <c r="E469" s="73"/>
      <c r="F469" s="155"/>
      <c r="G469" s="156"/>
      <c r="H469" s="156"/>
      <c r="I469" s="156"/>
      <c r="J469" s="156"/>
      <c r="K469" s="156"/>
      <c r="P469" s="104"/>
      <c r="Q469" s="169"/>
      <c r="CI469" s="174">
        <v>0</v>
      </c>
    </row>
    <row r="470" spans="2:87" ht="16.5">
      <c r="B470" s="39">
        <v>464</v>
      </c>
      <c r="C470" s="69" t="s">
        <v>1218</v>
      </c>
      <c r="D470" s="106" t="s">
        <v>2398</v>
      </c>
      <c r="E470" s="58" t="s">
        <v>633</v>
      </c>
      <c r="F470" s="155">
        <f aca="true" t="shared" si="110" ref="F470:F475">+ROUND($F$7*CI470,0)</f>
        <v>184268</v>
      </c>
      <c r="G470" s="156">
        <f aca="true" t="shared" si="111" ref="G470:G475">+ROUND(CI470*$G$7,0)</f>
        <v>168618</v>
      </c>
      <c r="H470" s="156">
        <f aca="true" t="shared" si="112" ref="H470:H475">+ROUND($H$7*CI470,0)</f>
        <v>175507</v>
      </c>
      <c r="I470" s="156">
        <v>175507</v>
      </c>
      <c r="J470" s="156">
        <f aca="true" t="shared" si="113" ref="J470:J475">+ROUND(CI470*$J$7,0)</f>
        <v>214476</v>
      </c>
      <c r="K470" s="156">
        <f aca="true" t="shared" si="114" ref="K470:K475">+ROUND(CI470*$K$7,0)</f>
        <v>190848</v>
      </c>
      <c r="O470" s="105"/>
      <c r="P470" s="104"/>
      <c r="Q470" s="169"/>
      <c r="CI470" s="174">
        <v>181759.53</v>
      </c>
    </row>
    <row r="471" spans="2:87" ht="16.5">
      <c r="B471" s="39">
        <v>465</v>
      </c>
      <c r="C471" s="69" t="s">
        <v>1219</v>
      </c>
      <c r="D471" s="106" t="s">
        <v>2399</v>
      </c>
      <c r="E471" s="70" t="s">
        <v>599</v>
      </c>
      <c r="F471" s="155">
        <f t="shared" si="110"/>
        <v>260325</v>
      </c>
      <c r="G471" s="156">
        <f t="shared" si="111"/>
        <v>238216</v>
      </c>
      <c r="H471" s="156">
        <f t="shared" si="112"/>
        <v>247948</v>
      </c>
      <c r="I471" s="156">
        <v>247948</v>
      </c>
      <c r="J471" s="156">
        <f t="shared" si="113"/>
        <v>303002</v>
      </c>
      <c r="K471" s="156">
        <f t="shared" si="114"/>
        <v>269620</v>
      </c>
      <c r="P471" s="104"/>
      <c r="Q471" s="169"/>
      <c r="CI471" s="174">
        <v>256781.4048</v>
      </c>
    </row>
    <row r="472" spans="2:87" ht="16.5">
      <c r="B472" s="39">
        <v>466</v>
      </c>
      <c r="C472" s="69" t="s">
        <v>1220</v>
      </c>
      <c r="D472" s="106" t="s">
        <v>1221</v>
      </c>
      <c r="E472" s="70" t="s">
        <v>599</v>
      </c>
      <c r="F472" s="155">
        <f t="shared" si="110"/>
        <v>340397</v>
      </c>
      <c r="G472" s="156">
        <f t="shared" si="111"/>
        <v>311488</v>
      </c>
      <c r="H472" s="156">
        <f t="shared" si="112"/>
        <v>324214</v>
      </c>
      <c r="I472" s="156">
        <v>324214</v>
      </c>
      <c r="J472" s="156">
        <f t="shared" si="113"/>
        <v>396201</v>
      </c>
      <c r="K472" s="156">
        <f t="shared" si="114"/>
        <v>352552</v>
      </c>
      <c r="P472" s="104"/>
      <c r="Q472" s="169"/>
      <c r="CI472" s="174">
        <v>335763.9024</v>
      </c>
    </row>
    <row r="473" spans="2:87" ht="22.5">
      <c r="B473" s="39">
        <v>467</v>
      </c>
      <c r="C473" s="69" t="s">
        <v>1222</v>
      </c>
      <c r="D473" s="106" t="s">
        <v>2400</v>
      </c>
      <c r="E473" s="70" t="s">
        <v>153</v>
      </c>
      <c r="F473" s="155">
        <f t="shared" si="110"/>
        <v>155088</v>
      </c>
      <c r="G473" s="156">
        <f t="shared" si="111"/>
        <v>141917</v>
      </c>
      <c r="H473" s="156">
        <f t="shared" si="112"/>
        <v>147714</v>
      </c>
      <c r="I473" s="156">
        <v>147714</v>
      </c>
      <c r="J473" s="156">
        <f t="shared" si="113"/>
        <v>180513</v>
      </c>
      <c r="K473" s="156">
        <f t="shared" si="114"/>
        <v>160626</v>
      </c>
      <c r="O473" s="105"/>
      <c r="P473" s="104"/>
      <c r="Q473" s="169"/>
      <c r="CI473" s="174">
        <v>152976.7458</v>
      </c>
    </row>
    <row r="474" spans="2:87" ht="22.5">
      <c r="B474" s="39">
        <v>468</v>
      </c>
      <c r="C474" s="69" t="s">
        <v>1223</v>
      </c>
      <c r="D474" s="106" t="s">
        <v>2401</v>
      </c>
      <c r="E474" s="70" t="s">
        <v>153</v>
      </c>
      <c r="F474" s="155">
        <f t="shared" si="110"/>
        <v>175903</v>
      </c>
      <c r="G474" s="156">
        <f t="shared" si="111"/>
        <v>160964</v>
      </c>
      <c r="H474" s="156">
        <f t="shared" si="112"/>
        <v>167540</v>
      </c>
      <c r="I474" s="156">
        <v>167540</v>
      </c>
      <c r="J474" s="156">
        <f t="shared" si="113"/>
        <v>204740</v>
      </c>
      <c r="K474" s="156">
        <f t="shared" si="114"/>
        <v>182184</v>
      </c>
      <c r="O474" s="105"/>
      <c r="P474" s="104"/>
      <c r="Q474" s="169"/>
      <c r="CI474" s="175">
        <v>173508.7458</v>
      </c>
    </row>
    <row r="475" spans="2:87" ht="33.75">
      <c r="B475" s="39">
        <v>469</v>
      </c>
      <c r="C475" s="69" t="s">
        <v>2337</v>
      </c>
      <c r="D475" s="106" t="s">
        <v>2338</v>
      </c>
      <c r="E475" s="70" t="s">
        <v>599</v>
      </c>
      <c r="F475" s="155">
        <f t="shared" si="110"/>
        <v>477192</v>
      </c>
      <c r="G475" s="156">
        <f t="shared" si="111"/>
        <v>436665</v>
      </c>
      <c r="H475" s="156">
        <f t="shared" si="112"/>
        <v>454504</v>
      </c>
      <c r="I475" s="156">
        <v>454504</v>
      </c>
      <c r="J475" s="156">
        <f t="shared" si="113"/>
        <v>555421</v>
      </c>
      <c r="K475" s="156">
        <f t="shared" si="114"/>
        <v>494231</v>
      </c>
      <c r="P475" s="104"/>
      <c r="Q475" s="169"/>
      <c r="CI475" s="176">
        <v>470696.1</v>
      </c>
    </row>
    <row r="476" spans="2:87" ht="16.5">
      <c r="B476" s="39">
        <v>470</v>
      </c>
      <c r="C476" s="72" t="s">
        <v>1224</v>
      </c>
      <c r="D476" s="107" t="s">
        <v>2270</v>
      </c>
      <c r="E476" s="73"/>
      <c r="F476" s="155"/>
      <c r="G476" s="156"/>
      <c r="H476" s="156"/>
      <c r="I476" s="156"/>
      <c r="J476" s="156"/>
      <c r="K476" s="156"/>
      <c r="P476" s="104"/>
      <c r="Q476" s="169"/>
      <c r="CI476" s="176">
        <v>0</v>
      </c>
    </row>
    <row r="477" spans="2:87" ht="16.5">
      <c r="B477" s="39">
        <v>471</v>
      </c>
      <c r="C477" s="69" t="s">
        <v>1225</v>
      </c>
      <c r="D477" s="106" t="s">
        <v>2271</v>
      </c>
      <c r="E477" s="70" t="s">
        <v>633</v>
      </c>
      <c r="F477" s="155">
        <f aca="true" t="shared" si="115" ref="F477:F499">+ROUND($F$7*CI477,0)</f>
        <v>25810</v>
      </c>
      <c r="G477" s="156">
        <f aca="true" t="shared" si="116" ref="G477:G499">+ROUND(CI477*$G$7,0)</f>
        <v>23618</v>
      </c>
      <c r="H477" s="156">
        <f aca="true" t="shared" si="117" ref="H477:H499">+ROUND($H$7*CI477,0)</f>
        <v>24583</v>
      </c>
      <c r="I477" s="156">
        <v>24583</v>
      </c>
      <c r="J477" s="156">
        <f aca="true" t="shared" si="118" ref="J477:J499">+ROUND(CI477*$J$7,0)</f>
        <v>30041</v>
      </c>
      <c r="K477" s="156">
        <f aca="true" t="shared" si="119" ref="K477:K499">+ROUND(CI477*$K$7,0)</f>
        <v>26732</v>
      </c>
      <c r="P477" s="104"/>
      <c r="Q477" s="169"/>
      <c r="CI477" s="176">
        <v>25458.6534</v>
      </c>
    </row>
    <row r="478" spans="2:87" ht="22.5">
      <c r="B478" s="39">
        <v>472</v>
      </c>
      <c r="C478" s="69" t="s">
        <v>1226</v>
      </c>
      <c r="D478" s="106" t="s">
        <v>2272</v>
      </c>
      <c r="E478" s="70" t="s">
        <v>633</v>
      </c>
      <c r="F478" s="155">
        <f t="shared" si="115"/>
        <v>31114</v>
      </c>
      <c r="G478" s="156">
        <f t="shared" si="116"/>
        <v>28471</v>
      </c>
      <c r="H478" s="156">
        <f t="shared" si="117"/>
        <v>29634</v>
      </c>
      <c r="I478" s="156">
        <v>29634</v>
      </c>
      <c r="J478" s="156">
        <f t="shared" si="118"/>
        <v>36214</v>
      </c>
      <c r="K478" s="156">
        <f t="shared" si="119"/>
        <v>32225</v>
      </c>
      <c r="P478" s="104"/>
      <c r="Q478" s="169"/>
      <c r="CI478" s="176">
        <v>30690.207</v>
      </c>
    </row>
    <row r="479" spans="2:87" ht="22.5">
      <c r="B479" s="39">
        <v>473</v>
      </c>
      <c r="C479" s="69" t="s">
        <v>1227</v>
      </c>
      <c r="D479" s="106" t="s">
        <v>2273</v>
      </c>
      <c r="E479" s="70" t="s">
        <v>633</v>
      </c>
      <c r="F479" s="155">
        <f t="shared" si="115"/>
        <v>34535</v>
      </c>
      <c r="G479" s="156">
        <f t="shared" si="116"/>
        <v>31602</v>
      </c>
      <c r="H479" s="156">
        <f t="shared" si="117"/>
        <v>32893</v>
      </c>
      <c r="I479" s="156">
        <v>32893</v>
      </c>
      <c r="J479" s="156">
        <f t="shared" si="118"/>
        <v>40196</v>
      </c>
      <c r="K479" s="156">
        <f t="shared" si="119"/>
        <v>35768</v>
      </c>
      <c r="P479" s="104"/>
      <c r="Q479" s="169"/>
      <c r="CI479" s="176">
        <v>34064.6412</v>
      </c>
    </row>
    <row r="480" spans="2:87" ht="22.5">
      <c r="B480" s="39">
        <v>474</v>
      </c>
      <c r="C480" s="69" t="s">
        <v>1228</v>
      </c>
      <c r="D480" s="106" t="s">
        <v>2274</v>
      </c>
      <c r="E480" s="70" t="s">
        <v>633</v>
      </c>
      <c r="F480" s="155">
        <f t="shared" si="115"/>
        <v>41839</v>
      </c>
      <c r="G480" s="156">
        <f t="shared" si="116"/>
        <v>38286</v>
      </c>
      <c r="H480" s="156">
        <f t="shared" si="117"/>
        <v>39850</v>
      </c>
      <c r="I480" s="156">
        <v>39850</v>
      </c>
      <c r="J480" s="156">
        <f t="shared" si="118"/>
        <v>48698</v>
      </c>
      <c r="K480" s="156">
        <f t="shared" si="119"/>
        <v>43333</v>
      </c>
      <c r="P480" s="104"/>
      <c r="Q480" s="169"/>
      <c r="CI480" s="176">
        <v>41269.32</v>
      </c>
    </row>
    <row r="481" spans="2:87" ht="22.5">
      <c r="B481" s="39">
        <v>475</v>
      </c>
      <c r="C481" s="69" t="s">
        <v>1229</v>
      </c>
      <c r="D481" s="106" t="s">
        <v>2275</v>
      </c>
      <c r="E481" s="70" t="s">
        <v>633</v>
      </c>
      <c r="F481" s="155">
        <f t="shared" si="115"/>
        <v>64078</v>
      </c>
      <c r="G481" s="156">
        <f t="shared" si="116"/>
        <v>58636</v>
      </c>
      <c r="H481" s="156">
        <f t="shared" si="117"/>
        <v>61031</v>
      </c>
      <c r="I481" s="156">
        <v>61031</v>
      </c>
      <c r="J481" s="156">
        <f t="shared" si="118"/>
        <v>74583</v>
      </c>
      <c r="K481" s="156">
        <f t="shared" si="119"/>
        <v>66366</v>
      </c>
      <c r="P481" s="104"/>
      <c r="Q481" s="169"/>
      <c r="CI481" s="176">
        <v>63205.7088</v>
      </c>
    </row>
    <row r="482" spans="2:87" ht="22.5">
      <c r="B482" s="39">
        <v>476</v>
      </c>
      <c r="C482" s="69" t="s">
        <v>1230</v>
      </c>
      <c r="D482" s="106" t="s">
        <v>2276</v>
      </c>
      <c r="E482" s="70" t="s">
        <v>633</v>
      </c>
      <c r="F482" s="155">
        <f t="shared" si="115"/>
        <v>52925</v>
      </c>
      <c r="G482" s="156">
        <f t="shared" si="116"/>
        <v>48430</v>
      </c>
      <c r="H482" s="156">
        <f t="shared" si="117"/>
        <v>50409</v>
      </c>
      <c r="I482" s="156">
        <v>50409</v>
      </c>
      <c r="J482" s="156">
        <f t="shared" si="118"/>
        <v>61602</v>
      </c>
      <c r="K482" s="156">
        <f t="shared" si="119"/>
        <v>54815</v>
      </c>
      <c r="P482" s="104"/>
      <c r="Q482" s="169"/>
      <c r="CI482" s="176">
        <v>52204.6632</v>
      </c>
    </row>
    <row r="483" spans="2:87" ht="22.5">
      <c r="B483" s="39">
        <v>477</v>
      </c>
      <c r="C483" s="69" t="s">
        <v>1231</v>
      </c>
      <c r="D483" s="106" t="s">
        <v>2277</v>
      </c>
      <c r="E483" s="70" t="s">
        <v>633</v>
      </c>
      <c r="F483" s="155">
        <f t="shared" si="115"/>
        <v>80597</v>
      </c>
      <c r="G483" s="156">
        <f t="shared" si="116"/>
        <v>73752</v>
      </c>
      <c r="H483" s="156">
        <f t="shared" si="117"/>
        <v>76765</v>
      </c>
      <c r="I483" s="156">
        <v>76765</v>
      </c>
      <c r="J483" s="156">
        <f t="shared" si="118"/>
        <v>93810</v>
      </c>
      <c r="K483" s="156">
        <f t="shared" si="119"/>
        <v>83475</v>
      </c>
      <c r="P483" s="104"/>
      <c r="Q483" s="169"/>
      <c r="CI483" s="176">
        <v>79499.904</v>
      </c>
    </row>
    <row r="484" spans="2:87" ht="16.5">
      <c r="B484" s="39">
        <v>478</v>
      </c>
      <c r="C484" s="69" t="s">
        <v>1232</v>
      </c>
      <c r="D484" s="106" t="s">
        <v>2278</v>
      </c>
      <c r="E484" s="70" t="s">
        <v>633</v>
      </c>
      <c r="F484" s="155">
        <f t="shared" si="115"/>
        <v>144152</v>
      </c>
      <c r="G484" s="156">
        <f t="shared" si="116"/>
        <v>131910</v>
      </c>
      <c r="H484" s="156">
        <f t="shared" si="117"/>
        <v>137299</v>
      </c>
      <c r="I484" s="156">
        <v>137299</v>
      </c>
      <c r="J484" s="156">
        <f t="shared" si="118"/>
        <v>167785</v>
      </c>
      <c r="K484" s="156">
        <f t="shared" si="119"/>
        <v>149300</v>
      </c>
      <c r="O484" s="105"/>
      <c r="P484" s="104"/>
      <c r="Q484" s="169"/>
      <c r="CI484" s="176">
        <v>142190.2596</v>
      </c>
    </row>
    <row r="485" spans="2:87" ht="16.5">
      <c r="B485" s="39">
        <v>479</v>
      </c>
      <c r="C485" s="69" t="s">
        <v>1233</v>
      </c>
      <c r="D485" s="106" t="s">
        <v>2279</v>
      </c>
      <c r="E485" s="70" t="s">
        <v>599</v>
      </c>
      <c r="F485" s="155">
        <f t="shared" si="115"/>
        <v>12547</v>
      </c>
      <c r="G485" s="156">
        <f t="shared" si="116"/>
        <v>11482</v>
      </c>
      <c r="H485" s="156">
        <f t="shared" si="117"/>
        <v>11951</v>
      </c>
      <c r="I485" s="156">
        <v>11951</v>
      </c>
      <c r="J485" s="156">
        <f t="shared" si="118"/>
        <v>14604</v>
      </c>
      <c r="K485" s="156">
        <f t="shared" si="119"/>
        <v>12996</v>
      </c>
      <c r="P485" s="104"/>
      <c r="Q485" s="169"/>
      <c r="CI485" s="176">
        <v>12376.6896</v>
      </c>
    </row>
    <row r="486" spans="2:87" ht="16.5">
      <c r="B486" s="39">
        <v>480</v>
      </c>
      <c r="C486" s="69" t="s">
        <v>1234</v>
      </c>
      <c r="D486" s="106" t="s">
        <v>2280</v>
      </c>
      <c r="E486" s="70" t="s">
        <v>599</v>
      </c>
      <c r="F486" s="155">
        <f t="shared" si="115"/>
        <v>18485</v>
      </c>
      <c r="G486" s="156">
        <f t="shared" si="116"/>
        <v>16915</v>
      </c>
      <c r="H486" s="156">
        <f t="shared" si="117"/>
        <v>17606</v>
      </c>
      <c r="I486" s="156">
        <v>17606</v>
      </c>
      <c r="J486" s="156">
        <f t="shared" si="118"/>
        <v>21515</v>
      </c>
      <c r="K486" s="156">
        <f t="shared" si="119"/>
        <v>19145</v>
      </c>
      <c r="P486" s="104"/>
      <c r="Q486" s="169"/>
      <c r="CI486" s="176">
        <v>18233.4426</v>
      </c>
    </row>
    <row r="487" spans="2:87" ht="16.5">
      <c r="B487" s="39">
        <v>481</v>
      </c>
      <c r="C487" s="69" t="s">
        <v>2281</v>
      </c>
      <c r="D487" s="106" t="s">
        <v>2282</v>
      </c>
      <c r="E487" s="70" t="s">
        <v>599</v>
      </c>
      <c r="F487" s="155">
        <f t="shared" si="115"/>
        <v>19633</v>
      </c>
      <c r="G487" s="156">
        <f t="shared" si="116"/>
        <v>17966</v>
      </c>
      <c r="H487" s="156">
        <f t="shared" si="117"/>
        <v>18700</v>
      </c>
      <c r="I487" s="156">
        <v>18700</v>
      </c>
      <c r="J487" s="156">
        <f t="shared" si="118"/>
        <v>22852</v>
      </c>
      <c r="K487" s="156">
        <f t="shared" si="119"/>
        <v>20334</v>
      </c>
      <c r="P487" s="104"/>
      <c r="Q487" s="169"/>
      <c r="CI487" s="176">
        <v>19365.7824</v>
      </c>
    </row>
    <row r="488" spans="2:87" ht="16.5">
      <c r="B488" s="39">
        <v>482</v>
      </c>
      <c r="C488" s="69" t="s">
        <v>2283</v>
      </c>
      <c r="D488" s="106" t="s">
        <v>2284</v>
      </c>
      <c r="E488" s="70" t="s">
        <v>599</v>
      </c>
      <c r="F488" s="155">
        <f t="shared" si="115"/>
        <v>26917</v>
      </c>
      <c r="G488" s="156">
        <f t="shared" si="116"/>
        <v>24631</v>
      </c>
      <c r="H488" s="156">
        <f t="shared" si="117"/>
        <v>25638</v>
      </c>
      <c r="I488" s="156">
        <v>25638</v>
      </c>
      <c r="J488" s="156">
        <f t="shared" si="118"/>
        <v>31330</v>
      </c>
      <c r="K488" s="156">
        <f t="shared" si="119"/>
        <v>27879</v>
      </c>
      <c r="P488" s="104"/>
      <c r="Q488" s="169"/>
      <c r="CI488" s="176">
        <v>26550.9558</v>
      </c>
    </row>
    <row r="489" spans="2:87" ht="16.5">
      <c r="B489" s="39">
        <v>483</v>
      </c>
      <c r="C489" s="69" t="s">
        <v>2285</v>
      </c>
      <c r="D489" s="106" t="s">
        <v>2286</v>
      </c>
      <c r="E489" s="70" t="s">
        <v>599</v>
      </c>
      <c r="F489" s="155">
        <f t="shared" si="115"/>
        <v>35573</v>
      </c>
      <c r="G489" s="156">
        <f t="shared" si="116"/>
        <v>32552</v>
      </c>
      <c r="H489" s="156">
        <f t="shared" si="117"/>
        <v>33882</v>
      </c>
      <c r="I489" s="156">
        <v>33882</v>
      </c>
      <c r="J489" s="156">
        <f t="shared" si="118"/>
        <v>41405</v>
      </c>
      <c r="K489" s="156">
        <f t="shared" si="119"/>
        <v>36844</v>
      </c>
      <c r="P489" s="104"/>
      <c r="Q489" s="169"/>
      <c r="CI489" s="176">
        <v>35089.188</v>
      </c>
    </row>
    <row r="490" spans="2:87" ht="16.5">
      <c r="B490" s="39">
        <v>484</v>
      </c>
      <c r="C490" s="69" t="s">
        <v>2287</v>
      </c>
      <c r="D490" s="106" t="s">
        <v>2288</v>
      </c>
      <c r="E490" s="70" t="s">
        <v>599</v>
      </c>
      <c r="F490" s="155">
        <f t="shared" si="115"/>
        <v>45040</v>
      </c>
      <c r="G490" s="156">
        <f t="shared" si="116"/>
        <v>41215</v>
      </c>
      <c r="H490" s="156">
        <f t="shared" si="117"/>
        <v>42899</v>
      </c>
      <c r="I490" s="156">
        <v>42899</v>
      </c>
      <c r="J490" s="156">
        <f t="shared" si="118"/>
        <v>52424</v>
      </c>
      <c r="K490" s="156">
        <f t="shared" si="119"/>
        <v>46648</v>
      </c>
      <c r="P490" s="104"/>
      <c r="Q490" s="169"/>
      <c r="CI490" s="176">
        <v>44427.1416</v>
      </c>
    </row>
    <row r="491" spans="2:87" ht="16.5">
      <c r="B491" s="39">
        <v>485</v>
      </c>
      <c r="C491" s="69" t="s">
        <v>2289</v>
      </c>
      <c r="D491" s="106" t="s">
        <v>2290</v>
      </c>
      <c r="E491" s="70" t="s">
        <v>599</v>
      </c>
      <c r="F491" s="155">
        <f t="shared" si="115"/>
        <v>67798</v>
      </c>
      <c r="G491" s="156">
        <f t="shared" si="116"/>
        <v>62040</v>
      </c>
      <c r="H491" s="156">
        <f t="shared" si="117"/>
        <v>64574</v>
      </c>
      <c r="I491" s="156">
        <v>64574</v>
      </c>
      <c r="J491" s="156">
        <f t="shared" si="118"/>
        <v>78912</v>
      </c>
      <c r="K491" s="156">
        <f t="shared" si="119"/>
        <v>70219</v>
      </c>
      <c r="P491" s="104"/>
      <c r="Q491" s="169"/>
      <c r="CI491" s="176">
        <v>66874.7772</v>
      </c>
    </row>
    <row r="492" spans="2:87" ht="16.5">
      <c r="B492" s="39">
        <v>486</v>
      </c>
      <c r="C492" s="69" t="s">
        <v>2291</v>
      </c>
      <c r="D492" s="106" t="s">
        <v>2292</v>
      </c>
      <c r="E492" s="70" t="s">
        <v>599</v>
      </c>
      <c r="F492" s="155">
        <f t="shared" si="115"/>
        <v>23707</v>
      </c>
      <c r="G492" s="156">
        <f t="shared" si="116"/>
        <v>21693</v>
      </c>
      <c r="H492" s="156">
        <f t="shared" si="117"/>
        <v>22579</v>
      </c>
      <c r="I492" s="156">
        <v>22579</v>
      </c>
      <c r="J492" s="156">
        <f t="shared" si="118"/>
        <v>27593</v>
      </c>
      <c r="K492" s="156">
        <f t="shared" si="119"/>
        <v>24553</v>
      </c>
      <c r="P492" s="104"/>
      <c r="Q492" s="169"/>
      <c r="CI492" s="176">
        <v>23383.8948</v>
      </c>
    </row>
    <row r="493" spans="2:87" ht="16.5">
      <c r="B493" s="39">
        <v>487</v>
      </c>
      <c r="C493" s="69" t="s">
        <v>2293</v>
      </c>
      <c r="D493" s="106" t="s">
        <v>2294</v>
      </c>
      <c r="E493" s="70" t="s">
        <v>599</v>
      </c>
      <c r="F493" s="155">
        <f t="shared" si="115"/>
        <v>24676</v>
      </c>
      <c r="G493" s="156">
        <f t="shared" si="116"/>
        <v>22580</v>
      </c>
      <c r="H493" s="156">
        <f t="shared" si="117"/>
        <v>23502</v>
      </c>
      <c r="I493" s="156">
        <v>23502</v>
      </c>
      <c r="J493" s="156">
        <f t="shared" si="118"/>
        <v>28721</v>
      </c>
      <c r="K493" s="156">
        <f t="shared" si="119"/>
        <v>25557</v>
      </c>
      <c r="P493" s="104"/>
      <c r="Q493" s="169"/>
      <c r="CI493" s="176">
        <v>24339.6594</v>
      </c>
    </row>
    <row r="494" spans="2:87" ht="16.5">
      <c r="B494" s="39">
        <v>488</v>
      </c>
      <c r="C494" s="69" t="s">
        <v>2295</v>
      </c>
      <c r="D494" s="106" t="s">
        <v>2296</v>
      </c>
      <c r="E494" s="70" t="s">
        <v>599</v>
      </c>
      <c r="F494" s="155">
        <f t="shared" si="115"/>
        <v>36825</v>
      </c>
      <c r="G494" s="156">
        <f t="shared" si="116"/>
        <v>33698</v>
      </c>
      <c r="H494" s="156">
        <f t="shared" si="117"/>
        <v>35075</v>
      </c>
      <c r="I494" s="156">
        <v>35075</v>
      </c>
      <c r="J494" s="156">
        <f t="shared" si="118"/>
        <v>42863</v>
      </c>
      <c r="K494" s="156">
        <f t="shared" si="119"/>
        <v>38140</v>
      </c>
      <c r="P494" s="104"/>
      <c r="Q494" s="169"/>
      <c r="CI494" s="176">
        <v>36324.1878</v>
      </c>
    </row>
    <row r="495" spans="2:87" ht="16.5">
      <c r="B495" s="39">
        <v>489</v>
      </c>
      <c r="C495" s="69" t="s">
        <v>2297</v>
      </c>
      <c r="D495" s="106" t="s">
        <v>2298</v>
      </c>
      <c r="E495" s="70" t="s">
        <v>599</v>
      </c>
      <c r="F495" s="155">
        <f t="shared" si="115"/>
        <v>39424</v>
      </c>
      <c r="G495" s="156">
        <f t="shared" si="116"/>
        <v>36076</v>
      </c>
      <c r="H495" s="156">
        <f t="shared" si="117"/>
        <v>37550</v>
      </c>
      <c r="I495" s="156">
        <v>37550</v>
      </c>
      <c r="J495" s="156">
        <f t="shared" si="118"/>
        <v>45887</v>
      </c>
      <c r="K495" s="156">
        <f t="shared" si="119"/>
        <v>40832</v>
      </c>
      <c r="P495" s="104"/>
      <c r="Q495" s="169"/>
      <c r="CI495" s="176">
        <v>38887.608</v>
      </c>
    </row>
    <row r="496" spans="2:87" ht="16.5">
      <c r="B496" s="39">
        <v>490</v>
      </c>
      <c r="C496" s="69" t="s">
        <v>2299</v>
      </c>
      <c r="D496" s="106" t="s">
        <v>2300</v>
      </c>
      <c r="E496" s="70" t="s">
        <v>599</v>
      </c>
      <c r="F496" s="155">
        <f t="shared" si="115"/>
        <v>507230</v>
      </c>
      <c r="G496" s="156">
        <f t="shared" si="116"/>
        <v>464152</v>
      </c>
      <c r="H496" s="156">
        <f t="shared" si="117"/>
        <v>483115</v>
      </c>
      <c r="I496" s="156">
        <v>483115</v>
      </c>
      <c r="J496" s="156">
        <f t="shared" si="118"/>
        <v>590384</v>
      </c>
      <c r="K496" s="156">
        <f t="shared" si="119"/>
        <v>525342</v>
      </c>
      <c r="P496" s="104"/>
      <c r="Q496" s="169"/>
      <c r="CI496" s="176">
        <v>500325.8292</v>
      </c>
    </row>
    <row r="497" spans="2:87" ht="16.5">
      <c r="B497" s="39">
        <v>491</v>
      </c>
      <c r="C497" s="69" t="s">
        <v>2301</v>
      </c>
      <c r="D497" s="106" t="s">
        <v>2302</v>
      </c>
      <c r="E497" s="70" t="s">
        <v>599</v>
      </c>
      <c r="F497" s="155">
        <f t="shared" si="115"/>
        <v>20678</v>
      </c>
      <c r="G497" s="156">
        <f t="shared" si="116"/>
        <v>18922</v>
      </c>
      <c r="H497" s="156">
        <f t="shared" si="117"/>
        <v>19695</v>
      </c>
      <c r="I497" s="156">
        <v>19695</v>
      </c>
      <c r="J497" s="156">
        <f t="shared" si="118"/>
        <v>24068</v>
      </c>
      <c r="K497" s="156">
        <f t="shared" si="119"/>
        <v>21416</v>
      </c>
      <c r="P497" s="104"/>
      <c r="Q497" s="169"/>
      <c r="CI497" s="176">
        <v>20396.4888</v>
      </c>
    </row>
    <row r="498" spans="2:87" ht="16.5">
      <c r="B498" s="39">
        <v>492</v>
      </c>
      <c r="C498" s="69" t="s">
        <v>2303</v>
      </c>
      <c r="D498" s="106" t="s">
        <v>2304</v>
      </c>
      <c r="E498" s="70" t="s">
        <v>599</v>
      </c>
      <c r="F498" s="155">
        <f t="shared" si="115"/>
        <v>21853</v>
      </c>
      <c r="G498" s="156">
        <f t="shared" si="116"/>
        <v>19997</v>
      </c>
      <c r="H498" s="156">
        <f t="shared" si="117"/>
        <v>20814</v>
      </c>
      <c r="I498" s="156">
        <v>20814</v>
      </c>
      <c r="J498" s="156">
        <f t="shared" si="118"/>
        <v>25436</v>
      </c>
      <c r="K498" s="156">
        <f t="shared" si="119"/>
        <v>22633</v>
      </c>
      <c r="P498" s="104"/>
      <c r="Q498" s="169"/>
      <c r="CI498" s="176">
        <v>21555.5202</v>
      </c>
    </row>
    <row r="499" spans="2:87" ht="22.5">
      <c r="B499" s="39">
        <v>493</v>
      </c>
      <c r="C499" s="69" t="s">
        <v>2305</v>
      </c>
      <c r="D499" s="106" t="s">
        <v>2306</v>
      </c>
      <c r="E499" s="70" t="s">
        <v>633</v>
      </c>
      <c r="F499" s="155">
        <f t="shared" si="115"/>
        <v>18028</v>
      </c>
      <c r="G499" s="156">
        <f t="shared" si="116"/>
        <v>16497</v>
      </c>
      <c r="H499" s="156">
        <f t="shared" si="117"/>
        <v>17171</v>
      </c>
      <c r="I499" s="156">
        <v>17171</v>
      </c>
      <c r="J499" s="156">
        <f t="shared" si="118"/>
        <v>20984</v>
      </c>
      <c r="K499" s="156">
        <f t="shared" si="119"/>
        <v>18672</v>
      </c>
      <c r="P499" s="104"/>
      <c r="Q499" s="169"/>
      <c r="CI499" s="176">
        <v>17782.7652</v>
      </c>
    </row>
    <row r="500" spans="2:87" ht="16.5">
      <c r="B500" s="39">
        <v>494</v>
      </c>
      <c r="C500" s="72" t="s">
        <v>2307</v>
      </c>
      <c r="D500" s="107" t="s">
        <v>2308</v>
      </c>
      <c r="E500" s="70"/>
      <c r="F500" s="155"/>
      <c r="G500" s="156"/>
      <c r="H500" s="156"/>
      <c r="I500" s="156"/>
      <c r="J500" s="156"/>
      <c r="K500" s="156"/>
      <c r="P500" s="104"/>
      <c r="Q500" s="169"/>
      <c r="CI500" s="176">
        <v>0</v>
      </c>
    </row>
    <row r="501" spans="2:87" ht="16.5">
      <c r="B501" s="39">
        <v>495</v>
      </c>
      <c r="C501" s="69" t="s">
        <v>2309</v>
      </c>
      <c r="D501" s="102" t="s">
        <v>2310</v>
      </c>
      <c r="E501" s="70" t="s">
        <v>599</v>
      </c>
      <c r="F501" s="155">
        <f aca="true" t="shared" si="120" ref="F501:F514">+ROUND($F$7*CI501,0)</f>
        <v>71467</v>
      </c>
      <c r="G501" s="156">
        <f aca="true" t="shared" si="121" ref="G501:G514">+ROUND(CI501*$G$7,0)</f>
        <v>65398</v>
      </c>
      <c r="H501" s="156">
        <f aca="true" t="shared" si="122" ref="H501:H514">+ROUND($H$7*CI501,0)</f>
        <v>68070</v>
      </c>
      <c r="I501" s="156">
        <v>68070</v>
      </c>
      <c r="J501" s="156">
        <f aca="true" t="shared" si="123" ref="J501:J514">+ROUND(CI501*$J$7,0)</f>
        <v>83184</v>
      </c>
      <c r="K501" s="156">
        <f aca="true" t="shared" si="124" ref="K501:K514">+ROUND(CI501*$K$7,0)</f>
        <v>74019</v>
      </c>
      <c r="P501" s="104"/>
      <c r="Q501" s="169"/>
      <c r="CI501" s="176">
        <v>70494.5688</v>
      </c>
    </row>
    <row r="502" spans="2:87" ht="16.5">
      <c r="B502" s="39">
        <v>496</v>
      </c>
      <c r="C502" s="69" t="s">
        <v>2311</v>
      </c>
      <c r="D502" s="102" t="s">
        <v>2312</v>
      </c>
      <c r="E502" s="70" t="s">
        <v>599</v>
      </c>
      <c r="F502" s="155">
        <f t="shared" si="120"/>
        <v>78324</v>
      </c>
      <c r="G502" s="156">
        <f t="shared" si="121"/>
        <v>71672</v>
      </c>
      <c r="H502" s="156">
        <f t="shared" si="122"/>
        <v>74600</v>
      </c>
      <c r="I502" s="156">
        <v>74600</v>
      </c>
      <c r="J502" s="156">
        <f t="shared" si="123"/>
        <v>91164</v>
      </c>
      <c r="K502" s="156">
        <f t="shared" si="124"/>
        <v>81121</v>
      </c>
      <c r="P502" s="104"/>
      <c r="Q502" s="169"/>
      <c r="CI502" s="176">
        <v>77257.8096</v>
      </c>
    </row>
    <row r="503" spans="2:87" ht="16.5">
      <c r="B503" s="39">
        <v>497</v>
      </c>
      <c r="C503" s="69" t="s">
        <v>2313</v>
      </c>
      <c r="D503" s="102" t="s">
        <v>2314</v>
      </c>
      <c r="E503" s="70" t="s">
        <v>599</v>
      </c>
      <c r="F503" s="155">
        <f t="shared" si="120"/>
        <v>1258140</v>
      </c>
      <c r="G503" s="156">
        <f t="shared" si="121"/>
        <v>1151288</v>
      </c>
      <c r="H503" s="156">
        <f t="shared" si="122"/>
        <v>1198323</v>
      </c>
      <c r="I503" s="156">
        <v>1198323</v>
      </c>
      <c r="J503" s="156">
        <f t="shared" si="123"/>
        <v>1464396</v>
      </c>
      <c r="K503" s="156">
        <f t="shared" si="124"/>
        <v>1303064</v>
      </c>
      <c r="P503" s="104"/>
      <c r="Q503" s="169"/>
      <c r="CI503" s="176">
        <v>1241013.6228</v>
      </c>
    </row>
    <row r="504" spans="2:87" ht="16.5">
      <c r="B504" s="39">
        <v>498</v>
      </c>
      <c r="C504" s="69" t="s">
        <v>2315</v>
      </c>
      <c r="D504" s="102" t="s">
        <v>2316</v>
      </c>
      <c r="E504" s="70" t="s">
        <v>599</v>
      </c>
      <c r="F504" s="155">
        <f t="shared" si="120"/>
        <v>2321796</v>
      </c>
      <c r="G504" s="156">
        <f t="shared" si="121"/>
        <v>2124611</v>
      </c>
      <c r="H504" s="156">
        <f t="shared" si="122"/>
        <v>2211409</v>
      </c>
      <c r="I504" s="156">
        <v>2211409</v>
      </c>
      <c r="J504" s="156">
        <f t="shared" si="123"/>
        <v>2702426</v>
      </c>
      <c r="K504" s="156">
        <f t="shared" si="124"/>
        <v>2404701</v>
      </c>
      <c r="P504" s="104"/>
      <c r="Q504" s="169"/>
      <c r="CI504" s="176">
        <v>2290191.6366</v>
      </c>
    </row>
    <row r="505" spans="2:87" ht="16.5">
      <c r="B505" s="39">
        <v>499</v>
      </c>
      <c r="C505" s="69" t="s">
        <v>2317</v>
      </c>
      <c r="D505" s="102" t="s">
        <v>2318</v>
      </c>
      <c r="E505" s="70" t="s">
        <v>599</v>
      </c>
      <c r="F505" s="155">
        <f t="shared" si="120"/>
        <v>1011086</v>
      </c>
      <c r="G505" s="156">
        <f t="shared" si="121"/>
        <v>925217</v>
      </c>
      <c r="H505" s="156">
        <f t="shared" si="122"/>
        <v>963015</v>
      </c>
      <c r="I505" s="156">
        <v>963015</v>
      </c>
      <c r="J505" s="156">
        <f t="shared" si="123"/>
        <v>1176842</v>
      </c>
      <c r="K505" s="156">
        <f t="shared" si="124"/>
        <v>1047190</v>
      </c>
      <c r="P505" s="104"/>
      <c r="Q505" s="169"/>
      <c r="CI505" s="176">
        <v>997323.4212</v>
      </c>
    </row>
    <row r="506" spans="2:87" ht="16.5">
      <c r="B506" s="39">
        <v>500</v>
      </c>
      <c r="C506" s="69" t="s">
        <v>2319</v>
      </c>
      <c r="D506" s="102" t="s">
        <v>2320</v>
      </c>
      <c r="E506" s="70" t="s">
        <v>599</v>
      </c>
      <c r="F506" s="155">
        <f t="shared" si="120"/>
        <v>5530119</v>
      </c>
      <c r="G506" s="156">
        <f t="shared" si="121"/>
        <v>5060457</v>
      </c>
      <c r="H506" s="156">
        <f t="shared" si="122"/>
        <v>5267196</v>
      </c>
      <c r="I506" s="156">
        <v>5267196</v>
      </c>
      <c r="J506" s="156">
        <f t="shared" si="123"/>
        <v>6436714</v>
      </c>
      <c r="K506" s="156">
        <f t="shared" si="124"/>
        <v>5727584</v>
      </c>
      <c r="P506" s="104"/>
      <c r="Q506" s="169"/>
      <c r="CI506" s="176">
        <v>5454842.1798</v>
      </c>
    </row>
    <row r="507" spans="2:87" ht="16.5">
      <c r="B507" s="39">
        <v>501</v>
      </c>
      <c r="C507" s="69" t="s">
        <v>2321</v>
      </c>
      <c r="D507" s="102" t="s">
        <v>2322</v>
      </c>
      <c r="E507" s="70" t="s">
        <v>599</v>
      </c>
      <c r="F507" s="155">
        <f t="shared" si="120"/>
        <v>2078822</v>
      </c>
      <c r="G507" s="156">
        <f t="shared" si="121"/>
        <v>1902272</v>
      </c>
      <c r="H507" s="156">
        <f t="shared" si="122"/>
        <v>1979987</v>
      </c>
      <c r="I507" s="156">
        <v>1979987</v>
      </c>
      <c r="J507" s="156">
        <f t="shared" si="123"/>
        <v>2419619</v>
      </c>
      <c r="K507" s="156">
        <f t="shared" si="124"/>
        <v>2153051</v>
      </c>
      <c r="P507" s="104"/>
      <c r="Q507" s="169"/>
      <c r="CI507" s="176">
        <v>2050524.6804</v>
      </c>
    </row>
    <row r="508" spans="2:87" ht="16.5">
      <c r="B508" s="39">
        <v>502</v>
      </c>
      <c r="C508" s="69" t="s">
        <v>2323</v>
      </c>
      <c r="D508" s="102" t="s">
        <v>2324</v>
      </c>
      <c r="E508" s="70" t="s">
        <v>599</v>
      </c>
      <c r="F508" s="155">
        <f t="shared" si="120"/>
        <v>2194751</v>
      </c>
      <c r="G508" s="156">
        <f t="shared" si="121"/>
        <v>2008355</v>
      </c>
      <c r="H508" s="156">
        <f t="shared" si="122"/>
        <v>2090404</v>
      </c>
      <c r="I508" s="156">
        <v>2090404</v>
      </c>
      <c r="J508" s="156">
        <f t="shared" si="123"/>
        <v>2554553</v>
      </c>
      <c r="K508" s="156">
        <f t="shared" si="124"/>
        <v>2273119</v>
      </c>
      <c r="P508" s="104"/>
      <c r="Q508" s="169"/>
      <c r="CI508" s="176">
        <v>2164875.6012</v>
      </c>
    </row>
    <row r="509" spans="2:87" ht="16.5">
      <c r="B509" s="39">
        <v>503</v>
      </c>
      <c r="C509" s="69" t="s">
        <v>2325</v>
      </c>
      <c r="D509" s="102" t="s">
        <v>2326</v>
      </c>
      <c r="E509" s="70" t="s">
        <v>599</v>
      </c>
      <c r="F509" s="155">
        <f t="shared" si="120"/>
        <v>637860</v>
      </c>
      <c r="G509" s="156">
        <f t="shared" si="121"/>
        <v>583688</v>
      </c>
      <c r="H509" s="156">
        <f t="shared" si="122"/>
        <v>607534</v>
      </c>
      <c r="I509" s="156">
        <v>607534</v>
      </c>
      <c r="J509" s="156">
        <f t="shared" si="123"/>
        <v>742429</v>
      </c>
      <c r="K509" s="156">
        <f t="shared" si="124"/>
        <v>660636</v>
      </c>
      <c r="P509" s="104"/>
      <c r="Q509" s="169"/>
      <c r="CI509" s="176">
        <v>629177.475</v>
      </c>
    </row>
    <row r="510" spans="2:87" ht="22.5">
      <c r="B510" s="39">
        <v>504</v>
      </c>
      <c r="C510" s="69" t="s">
        <v>2327</v>
      </c>
      <c r="D510" s="102" t="s">
        <v>2328</v>
      </c>
      <c r="E510" s="70" t="s">
        <v>599</v>
      </c>
      <c r="F510" s="155">
        <f t="shared" si="120"/>
        <v>159618</v>
      </c>
      <c r="G510" s="156">
        <f t="shared" si="121"/>
        <v>146062</v>
      </c>
      <c r="H510" s="156">
        <f t="shared" si="122"/>
        <v>152029</v>
      </c>
      <c r="I510" s="156">
        <v>152029</v>
      </c>
      <c r="J510" s="156">
        <f t="shared" si="123"/>
        <v>185786</v>
      </c>
      <c r="K510" s="156">
        <f t="shared" si="124"/>
        <v>165318</v>
      </c>
      <c r="P510" s="104"/>
      <c r="Q510" s="169"/>
      <c r="CI510" s="176">
        <v>157445.5356</v>
      </c>
    </row>
    <row r="511" spans="2:87" ht="22.5">
      <c r="B511" s="39">
        <v>505</v>
      </c>
      <c r="C511" s="69" t="s">
        <v>2329</v>
      </c>
      <c r="D511" s="102" t="s">
        <v>2330</v>
      </c>
      <c r="E511" s="70" t="s">
        <v>599</v>
      </c>
      <c r="F511" s="155">
        <f t="shared" si="120"/>
        <v>172209</v>
      </c>
      <c r="G511" s="156">
        <f t="shared" si="121"/>
        <v>157584</v>
      </c>
      <c r="H511" s="156">
        <f t="shared" si="122"/>
        <v>164022</v>
      </c>
      <c r="I511" s="156">
        <v>164022</v>
      </c>
      <c r="J511" s="156">
        <f t="shared" si="123"/>
        <v>200441</v>
      </c>
      <c r="K511" s="156">
        <f t="shared" si="124"/>
        <v>178359</v>
      </c>
      <c r="P511" s="104"/>
      <c r="Q511" s="169"/>
      <c r="CI511" s="176">
        <v>169865.3424</v>
      </c>
    </row>
    <row r="512" spans="2:87" ht="22.5">
      <c r="B512" s="39">
        <v>506</v>
      </c>
      <c r="C512" s="69" t="s">
        <v>2331</v>
      </c>
      <c r="D512" s="102" t="s">
        <v>2332</v>
      </c>
      <c r="E512" s="70" t="s">
        <v>599</v>
      </c>
      <c r="F512" s="155">
        <f t="shared" si="120"/>
        <v>209937</v>
      </c>
      <c r="G512" s="156">
        <f t="shared" si="121"/>
        <v>192108</v>
      </c>
      <c r="H512" s="156">
        <f t="shared" si="122"/>
        <v>199956</v>
      </c>
      <c r="I512" s="156">
        <v>199956</v>
      </c>
      <c r="J512" s="156">
        <f t="shared" si="123"/>
        <v>244354</v>
      </c>
      <c r="K512" s="156">
        <f t="shared" si="124"/>
        <v>217434</v>
      </c>
      <c r="P512" s="104"/>
      <c r="Q512" s="169"/>
      <c r="CI512" s="176">
        <v>207079.5924</v>
      </c>
    </row>
    <row r="513" spans="2:87" ht="16.5">
      <c r="B513" s="39">
        <v>507</v>
      </c>
      <c r="C513" s="69" t="s">
        <v>2333</v>
      </c>
      <c r="D513" s="102" t="s">
        <v>2334</v>
      </c>
      <c r="E513" s="70" t="s">
        <v>599</v>
      </c>
      <c r="F513" s="155">
        <f t="shared" si="120"/>
        <v>304374</v>
      </c>
      <c r="G513" s="156">
        <f t="shared" si="121"/>
        <v>278525</v>
      </c>
      <c r="H513" s="156">
        <f t="shared" si="122"/>
        <v>289903</v>
      </c>
      <c r="I513" s="156">
        <v>289903</v>
      </c>
      <c r="J513" s="156">
        <f t="shared" si="123"/>
        <v>354273</v>
      </c>
      <c r="K513" s="156">
        <f t="shared" si="124"/>
        <v>315243</v>
      </c>
      <c r="P513" s="104"/>
      <c r="Q513" s="169"/>
      <c r="CI513" s="176">
        <v>300231.2232</v>
      </c>
    </row>
    <row r="514" spans="2:87" ht="16.5">
      <c r="B514" s="39">
        <v>508</v>
      </c>
      <c r="C514" s="69" t="s">
        <v>2335</v>
      </c>
      <c r="D514" s="102" t="s">
        <v>2336</v>
      </c>
      <c r="E514" s="70" t="s">
        <v>599</v>
      </c>
      <c r="F514" s="155">
        <f t="shared" si="120"/>
        <v>367332</v>
      </c>
      <c r="G514" s="156">
        <f t="shared" si="121"/>
        <v>336136</v>
      </c>
      <c r="H514" s="156">
        <f t="shared" si="122"/>
        <v>349868</v>
      </c>
      <c r="I514" s="156">
        <v>349868</v>
      </c>
      <c r="J514" s="156">
        <f t="shared" si="123"/>
        <v>427552</v>
      </c>
      <c r="K514" s="156">
        <f t="shared" si="124"/>
        <v>380449</v>
      </c>
      <c r="P514" s="104"/>
      <c r="Q514" s="169"/>
      <c r="CI514" s="176">
        <v>362332.3104</v>
      </c>
    </row>
    <row r="515" spans="2:87" ht="16.5">
      <c r="B515" s="39">
        <v>509</v>
      </c>
      <c r="C515" s="69"/>
      <c r="D515" s="62"/>
      <c r="E515" s="70"/>
      <c r="F515" s="155"/>
      <c r="G515" s="156"/>
      <c r="H515" s="156"/>
      <c r="I515" s="156"/>
      <c r="J515" s="156"/>
      <c r="K515" s="156"/>
      <c r="P515" s="104"/>
      <c r="Q515" s="169"/>
      <c r="CI515" s="175">
        <v>0</v>
      </c>
    </row>
    <row r="516" spans="2:87" ht="16.5" customHeight="1">
      <c r="B516" s="39">
        <v>510</v>
      </c>
      <c r="C516" s="85">
        <v>8</v>
      </c>
      <c r="D516" s="134" t="s">
        <v>1235</v>
      </c>
      <c r="E516" s="86"/>
      <c r="F516" s="160"/>
      <c r="G516" s="157"/>
      <c r="H516" s="160"/>
      <c r="I516" s="160"/>
      <c r="J516" s="157"/>
      <c r="K516" s="160" t="s">
        <v>1236</v>
      </c>
      <c r="P516" s="104"/>
      <c r="Q516" s="169"/>
      <c r="CI516" s="175">
        <v>0</v>
      </c>
    </row>
    <row r="517" spans="2:87" ht="16.5">
      <c r="B517" s="39">
        <v>511</v>
      </c>
      <c r="C517" s="87" t="s">
        <v>1237</v>
      </c>
      <c r="D517" s="135" t="s">
        <v>448</v>
      </c>
      <c r="E517" s="88" t="s">
        <v>1236</v>
      </c>
      <c r="F517" s="155"/>
      <c r="G517" s="156"/>
      <c r="H517" s="156"/>
      <c r="I517" s="156"/>
      <c r="J517" s="156"/>
      <c r="K517" s="156"/>
      <c r="P517" s="104"/>
      <c r="Q517" s="169"/>
      <c r="CI517" s="175">
        <v>0</v>
      </c>
    </row>
    <row r="518" spans="2:87" ht="16.5">
      <c r="B518" s="39">
        <v>512</v>
      </c>
      <c r="C518" s="69" t="s">
        <v>449</v>
      </c>
      <c r="D518" s="62" t="s">
        <v>1238</v>
      </c>
      <c r="E518" s="70" t="s">
        <v>599</v>
      </c>
      <c r="F518" s="155">
        <f aca="true" t="shared" si="125" ref="F518:F542">+ROUND($F$7*CI518,0)</f>
        <v>89013</v>
      </c>
      <c r="G518" s="156">
        <f aca="true" t="shared" si="126" ref="G518:G542">+ROUND(CI518*$G$7,0)</f>
        <v>81453</v>
      </c>
      <c r="H518" s="156">
        <f aca="true" t="shared" si="127" ref="H518:H542">+ROUND($H$7*CI518,0)</f>
        <v>84781</v>
      </c>
      <c r="I518" s="156">
        <v>84781</v>
      </c>
      <c r="J518" s="156">
        <f aca="true" t="shared" si="128" ref="J518:J542">+ROUND(CI518*$J$7,0)</f>
        <v>103605</v>
      </c>
      <c r="K518" s="156">
        <f aca="true" t="shared" si="129" ref="K518:K542">+ROUND(CI518*$K$7,0)</f>
        <v>92191</v>
      </c>
      <c r="P518" s="104"/>
      <c r="Q518" s="169"/>
      <c r="CI518" s="174">
        <v>87800.9916</v>
      </c>
    </row>
    <row r="519" spans="2:87" ht="16.5">
      <c r="B519" s="39">
        <v>513</v>
      </c>
      <c r="C519" s="69" t="s">
        <v>450</v>
      </c>
      <c r="D519" s="62" t="s">
        <v>1239</v>
      </c>
      <c r="E519" s="70" t="s">
        <v>599</v>
      </c>
      <c r="F519" s="155">
        <f t="shared" si="125"/>
        <v>101474</v>
      </c>
      <c r="G519" s="156">
        <f t="shared" si="126"/>
        <v>92856</v>
      </c>
      <c r="H519" s="156">
        <f t="shared" si="127"/>
        <v>96649</v>
      </c>
      <c r="I519" s="156">
        <v>96649</v>
      </c>
      <c r="J519" s="156">
        <f t="shared" si="128"/>
        <v>118109</v>
      </c>
      <c r="K519" s="156">
        <f t="shared" si="129"/>
        <v>105097</v>
      </c>
      <c r="P519" s="104"/>
      <c r="Q519" s="169"/>
      <c r="CI519" s="174">
        <v>100092.4734</v>
      </c>
    </row>
    <row r="520" spans="2:87" ht="16.5">
      <c r="B520" s="39">
        <v>514</v>
      </c>
      <c r="C520" s="69" t="s">
        <v>451</v>
      </c>
      <c r="D520" s="62" t="s">
        <v>1240</v>
      </c>
      <c r="E520" s="70" t="s">
        <v>599</v>
      </c>
      <c r="F520" s="155">
        <f t="shared" si="125"/>
        <v>114637</v>
      </c>
      <c r="G520" s="156">
        <f t="shared" si="126"/>
        <v>104901</v>
      </c>
      <c r="H520" s="156">
        <f t="shared" si="127"/>
        <v>109187</v>
      </c>
      <c r="I520" s="156">
        <v>109187</v>
      </c>
      <c r="J520" s="156">
        <f t="shared" si="128"/>
        <v>133431</v>
      </c>
      <c r="K520" s="156">
        <f t="shared" si="129"/>
        <v>118731</v>
      </c>
      <c r="P520" s="104"/>
      <c r="Q520" s="169"/>
      <c r="CI520" s="174">
        <v>113076.9102</v>
      </c>
    </row>
    <row r="521" spans="2:87" ht="16.5">
      <c r="B521" s="39">
        <v>515</v>
      </c>
      <c r="C521" s="69" t="s">
        <v>452</v>
      </c>
      <c r="D521" s="62" t="s">
        <v>1241</v>
      </c>
      <c r="E521" s="70" t="s">
        <v>599</v>
      </c>
      <c r="F521" s="155">
        <f t="shared" si="125"/>
        <v>80207</v>
      </c>
      <c r="G521" s="156">
        <f t="shared" si="126"/>
        <v>73395</v>
      </c>
      <c r="H521" s="156">
        <f t="shared" si="127"/>
        <v>76393</v>
      </c>
      <c r="I521" s="156">
        <v>76393</v>
      </c>
      <c r="J521" s="156">
        <f t="shared" si="128"/>
        <v>93356</v>
      </c>
      <c r="K521" s="156">
        <f t="shared" si="129"/>
        <v>83071</v>
      </c>
      <c r="P521" s="104"/>
      <c r="Q521" s="169"/>
      <c r="CI521" s="174">
        <v>79114.929</v>
      </c>
    </row>
    <row r="522" spans="2:87" ht="16.5">
      <c r="B522" s="39">
        <v>516</v>
      </c>
      <c r="C522" s="69" t="s">
        <v>453</v>
      </c>
      <c r="D522" s="62" t="s">
        <v>1242</v>
      </c>
      <c r="E522" s="70" t="s">
        <v>599</v>
      </c>
      <c r="F522" s="155">
        <f t="shared" si="125"/>
        <v>89197</v>
      </c>
      <c r="G522" s="156">
        <f t="shared" si="126"/>
        <v>81622</v>
      </c>
      <c r="H522" s="156">
        <f t="shared" si="127"/>
        <v>84956</v>
      </c>
      <c r="I522" s="156">
        <v>84956</v>
      </c>
      <c r="J522" s="156">
        <f t="shared" si="128"/>
        <v>103820</v>
      </c>
      <c r="K522" s="156">
        <f t="shared" si="129"/>
        <v>92382</v>
      </c>
      <c r="P522" s="104"/>
      <c r="Q522" s="169"/>
      <c r="CI522" s="174">
        <v>87982.6998</v>
      </c>
    </row>
    <row r="523" spans="2:87" ht="16.5">
      <c r="B523" s="39">
        <v>517</v>
      </c>
      <c r="C523" s="69" t="s">
        <v>454</v>
      </c>
      <c r="D523" s="62" t="s">
        <v>1243</v>
      </c>
      <c r="E523" s="70" t="s">
        <v>599</v>
      </c>
      <c r="F523" s="155">
        <f t="shared" si="125"/>
        <v>92692</v>
      </c>
      <c r="G523" s="156">
        <f t="shared" si="126"/>
        <v>84820</v>
      </c>
      <c r="H523" s="156">
        <f t="shared" si="127"/>
        <v>88285</v>
      </c>
      <c r="I523" s="156">
        <v>88285</v>
      </c>
      <c r="J523" s="156">
        <f t="shared" si="128"/>
        <v>107887</v>
      </c>
      <c r="K523" s="156">
        <f t="shared" si="129"/>
        <v>96002</v>
      </c>
      <c r="P523" s="104"/>
      <c r="Q523" s="169"/>
      <c r="CI523" s="174">
        <v>91430.0226</v>
      </c>
    </row>
    <row r="524" spans="2:87" ht="16.5">
      <c r="B524" s="39">
        <v>518</v>
      </c>
      <c r="C524" s="69" t="s">
        <v>455</v>
      </c>
      <c r="D524" s="62" t="s">
        <v>1244</v>
      </c>
      <c r="E524" s="70" t="s">
        <v>599</v>
      </c>
      <c r="F524" s="155">
        <f t="shared" si="125"/>
        <v>90961</v>
      </c>
      <c r="G524" s="156">
        <f t="shared" si="126"/>
        <v>83236</v>
      </c>
      <c r="H524" s="156">
        <f t="shared" si="127"/>
        <v>86636</v>
      </c>
      <c r="I524" s="156">
        <v>86636</v>
      </c>
      <c r="J524" s="156">
        <f t="shared" si="128"/>
        <v>105873</v>
      </c>
      <c r="K524" s="156">
        <f t="shared" si="129"/>
        <v>94209</v>
      </c>
      <c r="P524" s="104"/>
      <c r="Q524" s="169"/>
      <c r="CI524" s="174">
        <v>89722.7868</v>
      </c>
    </row>
    <row r="525" spans="2:87" ht="16.5">
      <c r="B525" s="39">
        <v>519</v>
      </c>
      <c r="C525" s="69" t="s">
        <v>456</v>
      </c>
      <c r="D525" s="62" t="s">
        <v>1245</v>
      </c>
      <c r="E525" s="70" t="s">
        <v>599</v>
      </c>
      <c r="F525" s="155">
        <f t="shared" si="125"/>
        <v>92705</v>
      </c>
      <c r="G525" s="156">
        <f t="shared" si="126"/>
        <v>84832</v>
      </c>
      <c r="H525" s="156">
        <f t="shared" si="127"/>
        <v>88298</v>
      </c>
      <c r="I525" s="156">
        <v>88298</v>
      </c>
      <c r="J525" s="156">
        <f t="shared" si="128"/>
        <v>107903</v>
      </c>
      <c r="K525" s="156">
        <f t="shared" si="129"/>
        <v>96016</v>
      </c>
      <c r="P525" s="104"/>
      <c r="Q525" s="169"/>
      <c r="CI525" s="174">
        <v>91443.3684</v>
      </c>
    </row>
    <row r="526" spans="2:87" ht="22.5">
      <c r="B526" s="39">
        <v>520</v>
      </c>
      <c r="C526" s="69" t="s">
        <v>457</v>
      </c>
      <c r="D526" s="106" t="s">
        <v>2402</v>
      </c>
      <c r="E526" s="70" t="s">
        <v>599</v>
      </c>
      <c r="F526" s="155">
        <f t="shared" si="125"/>
        <v>98905</v>
      </c>
      <c r="G526" s="156">
        <f t="shared" si="126"/>
        <v>90505</v>
      </c>
      <c r="H526" s="156">
        <f t="shared" si="127"/>
        <v>94203</v>
      </c>
      <c r="I526" s="156">
        <v>94203</v>
      </c>
      <c r="J526" s="156">
        <f t="shared" si="128"/>
        <v>115119</v>
      </c>
      <c r="K526" s="156">
        <f t="shared" si="129"/>
        <v>102437</v>
      </c>
      <c r="P526" s="104"/>
      <c r="Q526" s="169"/>
      <c r="CI526" s="174">
        <v>97558.82459999999</v>
      </c>
    </row>
    <row r="527" spans="2:87" ht="16.5">
      <c r="B527" s="39">
        <v>521</v>
      </c>
      <c r="C527" s="69" t="s">
        <v>458</v>
      </c>
      <c r="D527" s="62" t="s">
        <v>1246</v>
      </c>
      <c r="E527" s="70" t="s">
        <v>599</v>
      </c>
      <c r="F527" s="155">
        <f t="shared" si="125"/>
        <v>45109</v>
      </c>
      <c r="G527" s="156">
        <f t="shared" si="126"/>
        <v>41278</v>
      </c>
      <c r="H527" s="156">
        <f t="shared" si="127"/>
        <v>42964</v>
      </c>
      <c r="I527" s="156">
        <v>42964</v>
      </c>
      <c r="J527" s="156">
        <f t="shared" si="128"/>
        <v>52504</v>
      </c>
      <c r="K527" s="156">
        <f t="shared" si="129"/>
        <v>46720</v>
      </c>
      <c r="P527" s="104"/>
      <c r="Q527" s="169"/>
      <c r="CI527" s="174">
        <v>44494.8972</v>
      </c>
    </row>
    <row r="528" spans="2:87" ht="16.5">
      <c r="B528" s="39">
        <v>522</v>
      </c>
      <c r="C528" s="69" t="s">
        <v>459</v>
      </c>
      <c r="D528" s="62" t="s">
        <v>1247</v>
      </c>
      <c r="E528" s="70" t="s">
        <v>599</v>
      </c>
      <c r="F528" s="155">
        <f t="shared" si="125"/>
        <v>51867</v>
      </c>
      <c r="G528" s="156">
        <f t="shared" si="126"/>
        <v>47462</v>
      </c>
      <c r="H528" s="156">
        <f t="shared" si="127"/>
        <v>49401</v>
      </c>
      <c r="I528" s="156">
        <v>49401</v>
      </c>
      <c r="J528" s="156">
        <f t="shared" si="128"/>
        <v>60370</v>
      </c>
      <c r="K528" s="156">
        <f t="shared" si="129"/>
        <v>53719</v>
      </c>
      <c r="P528" s="104"/>
      <c r="Q528" s="169"/>
      <c r="CI528" s="174">
        <v>51160.611</v>
      </c>
    </row>
    <row r="529" spans="2:87" ht="16.5">
      <c r="B529" s="39">
        <v>523</v>
      </c>
      <c r="C529" s="69" t="s">
        <v>460</v>
      </c>
      <c r="D529" s="62" t="s">
        <v>1248</v>
      </c>
      <c r="E529" s="70" t="s">
        <v>599</v>
      </c>
      <c r="F529" s="155">
        <f t="shared" si="125"/>
        <v>65426</v>
      </c>
      <c r="G529" s="156">
        <f t="shared" si="126"/>
        <v>59869</v>
      </c>
      <c r="H529" s="156">
        <f t="shared" si="127"/>
        <v>62315</v>
      </c>
      <c r="I529" s="156">
        <v>62315</v>
      </c>
      <c r="J529" s="156">
        <f t="shared" si="128"/>
        <v>76151</v>
      </c>
      <c r="K529" s="156">
        <f t="shared" si="129"/>
        <v>67762</v>
      </c>
      <c r="P529" s="104"/>
      <c r="Q529" s="169"/>
      <c r="CI529" s="174">
        <v>64535.1558</v>
      </c>
    </row>
    <row r="530" spans="2:87" ht="16.5">
      <c r="B530" s="39">
        <v>524</v>
      </c>
      <c r="C530" s="69" t="s">
        <v>461</v>
      </c>
      <c r="D530" s="62" t="s">
        <v>1249</v>
      </c>
      <c r="E530" s="70" t="s">
        <v>599</v>
      </c>
      <c r="F530" s="155">
        <f t="shared" si="125"/>
        <v>69999</v>
      </c>
      <c r="G530" s="156">
        <f t="shared" si="126"/>
        <v>64054</v>
      </c>
      <c r="H530" s="156">
        <f t="shared" si="127"/>
        <v>66671</v>
      </c>
      <c r="I530" s="156">
        <v>66671</v>
      </c>
      <c r="J530" s="156">
        <f t="shared" si="128"/>
        <v>81474</v>
      </c>
      <c r="K530" s="156">
        <f t="shared" si="129"/>
        <v>72498</v>
      </c>
      <c r="P530" s="104"/>
      <c r="Q530" s="169"/>
      <c r="CI530" s="174">
        <v>69046.0362</v>
      </c>
    </row>
    <row r="531" spans="2:87" ht="16.5">
      <c r="B531" s="39">
        <v>525</v>
      </c>
      <c r="C531" s="69" t="s">
        <v>115</v>
      </c>
      <c r="D531" s="62" t="s">
        <v>1250</v>
      </c>
      <c r="E531" s="70" t="s">
        <v>599</v>
      </c>
      <c r="F531" s="155">
        <f t="shared" si="125"/>
        <v>104492</v>
      </c>
      <c r="G531" s="156">
        <f t="shared" si="126"/>
        <v>95618</v>
      </c>
      <c r="H531" s="156">
        <f t="shared" si="127"/>
        <v>99524</v>
      </c>
      <c r="I531" s="156">
        <v>99524</v>
      </c>
      <c r="J531" s="156">
        <f t="shared" si="128"/>
        <v>121622</v>
      </c>
      <c r="K531" s="156">
        <f t="shared" si="129"/>
        <v>108223</v>
      </c>
      <c r="P531" s="104"/>
      <c r="Q531" s="169"/>
      <c r="CI531" s="174">
        <v>103069.6134</v>
      </c>
    </row>
    <row r="532" spans="2:87" ht="16.5">
      <c r="B532" s="39">
        <v>526</v>
      </c>
      <c r="C532" s="69" t="s">
        <v>116</v>
      </c>
      <c r="D532" s="62" t="s">
        <v>1251</v>
      </c>
      <c r="E532" s="70" t="s">
        <v>599</v>
      </c>
      <c r="F532" s="155">
        <f t="shared" si="125"/>
        <v>116048</v>
      </c>
      <c r="G532" s="156">
        <f t="shared" si="126"/>
        <v>106192</v>
      </c>
      <c r="H532" s="156">
        <f t="shared" si="127"/>
        <v>110530</v>
      </c>
      <c r="I532" s="156">
        <v>110530</v>
      </c>
      <c r="J532" s="156">
        <f t="shared" si="128"/>
        <v>135072</v>
      </c>
      <c r="K532" s="156">
        <f t="shared" si="129"/>
        <v>120191</v>
      </c>
      <c r="P532" s="104"/>
      <c r="Q532" s="169"/>
      <c r="CI532" s="174">
        <v>114467.9532</v>
      </c>
    </row>
    <row r="533" spans="2:87" ht="16.5">
      <c r="B533" s="39">
        <v>527</v>
      </c>
      <c r="C533" s="69" t="s">
        <v>117</v>
      </c>
      <c r="D533" s="62" t="s">
        <v>1252</v>
      </c>
      <c r="E533" s="70" t="s">
        <v>599</v>
      </c>
      <c r="F533" s="155">
        <f t="shared" si="125"/>
        <v>146346</v>
      </c>
      <c r="G533" s="156">
        <f t="shared" si="126"/>
        <v>133918</v>
      </c>
      <c r="H533" s="156">
        <f t="shared" si="127"/>
        <v>139389</v>
      </c>
      <c r="I533" s="156">
        <v>139389</v>
      </c>
      <c r="J533" s="156">
        <f t="shared" si="128"/>
        <v>170338</v>
      </c>
      <c r="K533" s="156">
        <f t="shared" si="129"/>
        <v>151572</v>
      </c>
      <c r="P533" s="104"/>
      <c r="Q533" s="169"/>
      <c r="CI533" s="174">
        <v>144354.3324</v>
      </c>
    </row>
    <row r="534" spans="2:87" ht="16.5">
      <c r="B534" s="39">
        <v>528</v>
      </c>
      <c r="C534" s="69" t="s">
        <v>119</v>
      </c>
      <c r="D534" s="62" t="s">
        <v>1253</v>
      </c>
      <c r="E534" s="70" t="s">
        <v>599</v>
      </c>
      <c r="F534" s="155">
        <f t="shared" si="125"/>
        <v>98520</v>
      </c>
      <c r="G534" s="156">
        <f t="shared" si="126"/>
        <v>90153</v>
      </c>
      <c r="H534" s="156">
        <f t="shared" si="127"/>
        <v>93836</v>
      </c>
      <c r="I534" s="156">
        <v>93836</v>
      </c>
      <c r="J534" s="156">
        <f t="shared" si="128"/>
        <v>114671</v>
      </c>
      <c r="K534" s="156">
        <f t="shared" si="129"/>
        <v>102038</v>
      </c>
      <c r="P534" s="104"/>
      <c r="Q534" s="169"/>
      <c r="CI534" s="174">
        <v>97178.9826</v>
      </c>
    </row>
    <row r="535" spans="2:87" ht="16.5">
      <c r="B535" s="39">
        <v>529</v>
      </c>
      <c r="C535" s="69" t="s">
        <v>121</v>
      </c>
      <c r="D535" s="62" t="s">
        <v>1254</v>
      </c>
      <c r="E535" s="70" t="s">
        <v>599</v>
      </c>
      <c r="F535" s="155">
        <f t="shared" si="125"/>
        <v>104445</v>
      </c>
      <c r="G535" s="156">
        <f t="shared" si="126"/>
        <v>95575</v>
      </c>
      <c r="H535" s="156">
        <f t="shared" si="127"/>
        <v>99479</v>
      </c>
      <c r="I535" s="156">
        <v>99479</v>
      </c>
      <c r="J535" s="156">
        <f t="shared" si="128"/>
        <v>121568</v>
      </c>
      <c r="K535" s="156">
        <f t="shared" si="129"/>
        <v>108175</v>
      </c>
      <c r="P535" s="104"/>
      <c r="Q535" s="169"/>
      <c r="CI535" s="174">
        <v>103023.4164</v>
      </c>
    </row>
    <row r="536" spans="2:87" ht="16.5">
      <c r="B536" s="39">
        <v>530</v>
      </c>
      <c r="C536" s="69" t="s">
        <v>122</v>
      </c>
      <c r="D536" s="62" t="s">
        <v>118</v>
      </c>
      <c r="E536" s="70" t="s">
        <v>599</v>
      </c>
      <c r="F536" s="155">
        <f t="shared" si="125"/>
        <v>130763</v>
      </c>
      <c r="G536" s="156">
        <f t="shared" si="126"/>
        <v>119658</v>
      </c>
      <c r="H536" s="156">
        <f t="shared" si="127"/>
        <v>124546</v>
      </c>
      <c r="I536" s="156">
        <v>124546</v>
      </c>
      <c r="J536" s="156">
        <f t="shared" si="128"/>
        <v>152200</v>
      </c>
      <c r="K536" s="156">
        <f t="shared" si="129"/>
        <v>135432</v>
      </c>
      <c r="P536" s="104"/>
      <c r="Q536" s="169"/>
      <c r="CI536" s="174">
        <v>128983.0506</v>
      </c>
    </row>
    <row r="537" spans="2:87" ht="16.5">
      <c r="B537" s="39">
        <v>531</v>
      </c>
      <c r="C537" s="69" t="s">
        <v>123</v>
      </c>
      <c r="D537" s="62" t="s">
        <v>120</v>
      </c>
      <c r="E537" s="70" t="s">
        <v>599</v>
      </c>
      <c r="F537" s="155">
        <f t="shared" si="125"/>
        <v>70964</v>
      </c>
      <c r="G537" s="156">
        <f t="shared" si="126"/>
        <v>64937</v>
      </c>
      <c r="H537" s="156">
        <f t="shared" si="127"/>
        <v>67590</v>
      </c>
      <c r="I537" s="156">
        <v>67590</v>
      </c>
      <c r="J537" s="156">
        <f t="shared" si="128"/>
        <v>82597</v>
      </c>
      <c r="K537" s="156">
        <f t="shared" si="129"/>
        <v>73498</v>
      </c>
      <c r="P537" s="104"/>
      <c r="Q537" s="169"/>
      <c r="CI537" s="174">
        <v>69997.6944</v>
      </c>
    </row>
    <row r="538" spans="2:87" ht="16.5">
      <c r="B538" s="39">
        <v>532</v>
      </c>
      <c r="C538" s="69" t="s">
        <v>124</v>
      </c>
      <c r="D538" s="62" t="s">
        <v>1255</v>
      </c>
      <c r="E538" s="70" t="s">
        <v>599</v>
      </c>
      <c r="F538" s="155">
        <f t="shared" si="125"/>
        <v>87980</v>
      </c>
      <c r="G538" s="156">
        <f t="shared" si="126"/>
        <v>80508</v>
      </c>
      <c r="H538" s="156">
        <f t="shared" si="127"/>
        <v>83797</v>
      </c>
      <c r="I538" s="156">
        <v>83797</v>
      </c>
      <c r="J538" s="156">
        <f t="shared" si="128"/>
        <v>102403</v>
      </c>
      <c r="K538" s="156">
        <f t="shared" si="129"/>
        <v>91122</v>
      </c>
      <c r="P538" s="104"/>
      <c r="Q538" s="169"/>
      <c r="CI538" s="174">
        <v>86782.6044</v>
      </c>
    </row>
    <row r="539" spans="2:87" ht="16.5">
      <c r="B539" s="39">
        <v>533</v>
      </c>
      <c r="C539" s="69" t="s">
        <v>126</v>
      </c>
      <c r="D539" s="62" t="s">
        <v>1256</v>
      </c>
      <c r="E539" s="70" t="s">
        <v>599</v>
      </c>
      <c r="F539" s="155">
        <f t="shared" si="125"/>
        <v>84165</v>
      </c>
      <c r="G539" s="156">
        <f t="shared" si="126"/>
        <v>77017</v>
      </c>
      <c r="H539" s="156">
        <f t="shared" si="127"/>
        <v>80163</v>
      </c>
      <c r="I539" s="156">
        <v>80163</v>
      </c>
      <c r="J539" s="156">
        <f t="shared" si="128"/>
        <v>97963</v>
      </c>
      <c r="K539" s="156">
        <f t="shared" si="129"/>
        <v>87170</v>
      </c>
      <c r="P539" s="104"/>
      <c r="Q539" s="169"/>
      <c r="CI539" s="174">
        <v>83019.0888</v>
      </c>
    </row>
    <row r="540" spans="2:87" ht="16.5">
      <c r="B540" s="39">
        <v>534</v>
      </c>
      <c r="C540" s="69" t="s">
        <v>127</v>
      </c>
      <c r="D540" s="62" t="s">
        <v>125</v>
      </c>
      <c r="E540" s="70" t="s">
        <v>599</v>
      </c>
      <c r="F540" s="155">
        <f t="shared" si="125"/>
        <v>81679</v>
      </c>
      <c r="G540" s="156">
        <f t="shared" si="126"/>
        <v>74743</v>
      </c>
      <c r="H540" s="156">
        <f t="shared" si="127"/>
        <v>77796</v>
      </c>
      <c r="I540" s="156">
        <v>77796</v>
      </c>
      <c r="J540" s="156">
        <f t="shared" si="128"/>
        <v>95070</v>
      </c>
      <c r="K540" s="156">
        <f t="shared" si="129"/>
        <v>84596</v>
      </c>
      <c r="P540" s="104"/>
      <c r="Q540" s="169"/>
      <c r="CI540" s="174">
        <v>80567.568</v>
      </c>
    </row>
    <row r="541" spans="2:87" ht="22.5">
      <c r="B541" s="39">
        <v>535</v>
      </c>
      <c r="C541" s="69" t="s">
        <v>2387</v>
      </c>
      <c r="D541" s="106" t="s">
        <v>2403</v>
      </c>
      <c r="E541" s="70" t="s">
        <v>599</v>
      </c>
      <c r="F541" s="155">
        <f t="shared" si="125"/>
        <v>107428</v>
      </c>
      <c r="G541" s="156">
        <f t="shared" si="126"/>
        <v>98304</v>
      </c>
      <c r="H541" s="156">
        <f t="shared" si="127"/>
        <v>102320</v>
      </c>
      <c r="I541" s="156">
        <v>102320</v>
      </c>
      <c r="J541" s="156">
        <f t="shared" si="128"/>
        <v>125039</v>
      </c>
      <c r="K541" s="156">
        <f t="shared" si="129"/>
        <v>111264</v>
      </c>
      <c r="O541" s="105"/>
      <c r="P541" s="104"/>
      <c r="Q541" s="169"/>
      <c r="CI541" s="174">
        <v>105965.652</v>
      </c>
    </row>
    <row r="542" spans="2:87" ht="22.5">
      <c r="B542" s="39">
        <v>536</v>
      </c>
      <c r="C542" s="69" t="s">
        <v>2388</v>
      </c>
      <c r="D542" s="106" t="s">
        <v>2404</v>
      </c>
      <c r="E542" s="70" t="s">
        <v>599</v>
      </c>
      <c r="F542" s="155">
        <f t="shared" si="125"/>
        <v>97020</v>
      </c>
      <c r="G542" s="156">
        <f t="shared" si="126"/>
        <v>88781</v>
      </c>
      <c r="H542" s="156">
        <f t="shared" si="127"/>
        <v>92408</v>
      </c>
      <c r="I542" s="156">
        <v>92408</v>
      </c>
      <c r="J542" s="156">
        <f t="shared" si="128"/>
        <v>112926</v>
      </c>
      <c r="K542" s="156">
        <f t="shared" si="129"/>
        <v>100485</v>
      </c>
      <c r="O542" s="105"/>
      <c r="P542" s="104"/>
      <c r="Q542" s="169"/>
      <c r="CI542" s="174">
        <v>95699.652</v>
      </c>
    </row>
    <row r="543" spans="2:87" ht="16.5">
      <c r="B543" s="39">
        <v>537</v>
      </c>
      <c r="C543" s="72" t="s">
        <v>1257</v>
      </c>
      <c r="D543" s="107" t="s">
        <v>128</v>
      </c>
      <c r="E543" s="73"/>
      <c r="F543" s="155"/>
      <c r="G543" s="156"/>
      <c r="H543" s="156"/>
      <c r="I543" s="156"/>
      <c r="J543" s="156"/>
      <c r="K543" s="156"/>
      <c r="P543" s="104"/>
      <c r="Q543" s="169"/>
      <c r="CI543" s="174">
        <v>0</v>
      </c>
    </row>
    <row r="544" spans="2:87" ht="22.5">
      <c r="B544" s="39">
        <v>538</v>
      </c>
      <c r="C544" s="69" t="s">
        <v>129</v>
      </c>
      <c r="D544" s="106" t="s">
        <v>2405</v>
      </c>
      <c r="E544" s="58" t="s">
        <v>633</v>
      </c>
      <c r="F544" s="155">
        <f>+ROUND($F$7*CI544,0)</f>
        <v>124717</v>
      </c>
      <c r="G544" s="156">
        <f>+ROUND(CI544*$G$7,0)</f>
        <v>114125</v>
      </c>
      <c r="H544" s="156">
        <f>+ROUND($H$7*CI544,0)</f>
        <v>118788</v>
      </c>
      <c r="I544" s="156">
        <v>118788</v>
      </c>
      <c r="J544" s="156">
        <f>+ROUND(CI544*$J$7,0)</f>
        <v>145163</v>
      </c>
      <c r="K544" s="156">
        <f>+ROUND(CI544*$K$7,0)</f>
        <v>129171</v>
      </c>
      <c r="P544" s="104"/>
      <c r="Q544" s="169"/>
      <c r="CI544" s="174">
        <v>123019.5312</v>
      </c>
    </row>
    <row r="545" spans="2:87" ht="33.75">
      <c r="B545" s="39">
        <v>539</v>
      </c>
      <c r="C545" s="69" t="s">
        <v>130</v>
      </c>
      <c r="D545" s="106" t="s">
        <v>2406</v>
      </c>
      <c r="E545" s="58" t="s">
        <v>633</v>
      </c>
      <c r="F545" s="155">
        <f>+ROUND($F$7*CI545,0)</f>
        <v>92349</v>
      </c>
      <c r="G545" s="156">
        <f>+ROUND(CI545*$G$7,0)</f>
        <v>84506</v>
      </c>
      <c r="H545" s="156">
        <f>+ROUND($H$7*CI545,0)</f>
        <v>87959</v>
      </c>
      <c r="I545" s="156">
        <v>87959</v>
      </c>
      <c r="J545" s="156">
        <f>+ROUND(CI545*$J$7,0)</f>
        <v>107489</v>
      </c>
      <c r="K545" s="156">
        <f>+ROUND(CI545*$K$7,0)</f>
        <v>95647</v>
      </c>
      <c r="P545" s="104"/>
      <c r="Q545" s="169"/>
      <c r="CI545" s="174">
        <v>91092.2712</v>
      </c>
    </row>
    <row r="546" spans="2:87" ht="22.5">
      <c r="B546" s="39">
        <v>540</v>
      </c>
      <c r="C546" s="69" t="s">
        <v>131</v>
      </c>
      <c r="D546" s="106" t="s">
        <v>2407</v>
      </c>
      <c r="E546" s="58" t="s">
        <v>633</v>
      </c>
      <c r="F546" s="155">
        <f>+ROUND($F$7*CI546,0)</f>
        <v>73902</v>
      </c>
      <c r="G546" s="156">
        <f>+ROUND(CI546*$G$7,0)</f>
        <v>67625</v>
      </c>
      <c r="H546" s="156">
        <f>+ROUND($H$7*CI546,0)</f>
        <v>70388</v>
      </c>
      <c r="I546" s="156">
        <v>70388</v>
      </c>
      <c r="J546" s="156">
        <f>+ROUND(CI546*$J$7,0)</f>
        <v>86017</v>
      </c>
      <c r="K546" s="156">
        <f>+ROUND(CI546*$K$7,0)</f>
        <v>76541</v>
      </c>
      <c r="P546" s="104"/>
      <c r="Q546" s="169"/>
      <c r="CI546" s="174">
        <v>72895.7862</v>
      </c>
    </row>
    <row r="547" spans="2:87" ht="16.5">
      <c r="B547" s="39">
        <v>541</v>
      </c>
      <c r="C547" s="69" t="s">
        <v>132</v>
      </c>
      <c r="D547" s="106" t="s">
        <v>133</v>
      </c>
      <c r="E547" s="58" t="s">
        <v>633</v>
      </c>
      <c r="F547" s="155">
        <f>+ROUND($F$7*CI547,0)</f>
        <v>103272</v>
      </c>
      <c r="G547" s="156">
        <f>+ROUND(CI547*$G$7,0)</f>
        <v>94501</v>
      </c>
      <c r="H547" s="156">
        <f>+ROUND($H$7*CI547,0)</f>
        <v>98362</v>
      </c>
      <c r="I547" s="156">
        <v>98362</v>
      </c>
      <c r="J547" s="156">
        <f>+ROUND(CI547*$J$7,0)</f>
        <v>120202</v>
      </c>
      <c r="K547" s="156">
        <f>+ROUND(CI547*$K$7,0)</f>
        <v>106960</v>
      </c>
      <c r="P547" s="104"/>
      <c r="Q547" s="169"/>
      <c r="CI547" s="174">
        <v>101866.4382</v>
      </c>
    </row>
    <row r="548" spans="2:87" ht="16.5">
      <c r="B548" s="39">
        <v>542</v>
      </c>
      <c r="C548" s="72" t="s">
        <v>134</v>
      </c>
      <c r="D548" s="107" t="s">
        <v>135</v>
      </c>
      <c r="E548" s="73"/>
      <c r="F548" s="155"/>
      <c r="G548" s="156"/>
      <c r="H548" s="156"/>
      <c r="I548" s="156"/>
      <c r="J548" s="156"/>
      <c r="K548" s="156"/>
      <c r="P548" s="104"/>
      <c r="Q548" s="169"/>
      <c r="CI548" s="174">
        <v>0</v>
      </c>
    </row>
    <row r="549" spans="2:87" ht="16.5">
      <c r="B549" s="39">
        <v>543</v>
      </c>
      <c r="C549" s="69" t="s">
        <v>374</v>
      </c>
      <c r="D549" s="106" t="s">
        <v>2408</v>
      </c>
      <c r="E549" s="58" t="s">
        <v>633</v>
      </c>
      <c r="F549" s="155">
        <f aca="true" t="shared" si="130" ref="F549:F580">+ROUND($F$7*CI549,0)</f>
        <v>5648</v>
      </c>
      <c r="G549" s="156">
        <f aca="true" t="shared" si="131" ref="G549:G580">+ROUND(CI549*$G$7,0)</f>
        <v>5169</v>
      </c>
      <c r="H549" s="156">
        <f aca="true" t="shared" si="132" ref="H549:H580">+ROUND($H$7*CI549,0)</f>
        <v>5380</v>
      </c>
      <c r="I549" s="156">
        <v>5380</v>
      </c>
      <c r="J549" s="156">
        <f aca="true" t="shared" si="133" ref="J549:J580">+ROUND(CI549*$J$7,0)</f>
        <v>6574</v>
      </c>
      <c r="K549" s="156">
        <f aca="true" t="shared" si="134" ref="K549:K580">+ROUND(CI549*$K$7,0)</f>
        <v>5850</v>
      </c>
      <c r="P549" s="104"/>
      <c r="Q549" s="169"/>
      <c r="CI549" s="174">
        <v>5571.3582</v>
      </c>
    </row>
    <row r="550" spans="2:87" ht="16.5">
      <c r="B550" s="39">
        <v>544</v>
      </c>
      <c r="C550" s="69" t="s">
        <v>375</v>
      </c>
      <c r="D550" s="106" t="s">
        <v>2409</v>
      </c>
      <c r="E550" s="58" t="s">
        <v>633</v>
      </c>
      <c r="F550" s="155">
        <f t="shared" si="130"/>
        <v>6943</v>
      </c>
      <c r="G550" s="156">
        <f t="shared" si="131"/>
        <v>6353</v>
      </c>
      <c r="H550" s="156">
        <f t="shared" si="132"/>
        <v>6613</v>
      </c>
      <c r="I550" s="156">
        <v>6613</v>
      </c>
      <c r="J550" s="156">
        <f t="shared" si="133"/>
        <v>8081</v>
      </c>
      <c r="K550" s="156">
        <f t="shared" si="134"/>
        <v>7191</v>
      </c>
      <c r="P550" s="104"/>
      <c r="Q550" s="169"/>
      <c r="CI550" s="174">
        <v>6848.4486</v>
      </c>
    </row>
    <row r="551" spans="2:87" ht="16.5">
      <c r="B551" s="39">
        <v>545</v>
      </c>
      <c r="C551" s="69" t="s">
        <v>376</v>
      </c>
      <c r="D551" s="106" t="s">
        <v>2410</v>
      </c>
      <c r="E551" s="58" t="s">
        <v>633</v>
      </c>
      <c r="F551" s="155">
        <f t="shared" si="130"/>
        <v>8096</v>
      </c>
      <c r="G551" s="156">
        <f t="shared" si="131"/>
        <v>7409</v>
      </c>
      <c r="H551" s="156">
        <f t="shared" si="132"/>
        <v>7711</v>
      </c>
      <c r="I551" s="156">
        <v>7711</v>
      </c>
      <c r="J551" s="156">
        <f t="shared" si="133"/>
        <v>9423</v>
      </c>
      <c r="K551" s="156">
        <f t="shared" si="134"/>
        <v>8385</v>
      </c>
      <c r="P551" s="104"/>
      <c r="Q551" s="169"/>
      <c r="CI551" s="174">
        <v>7985.9214</v>
      </c>
    </row>
    <row r="552" spans="2:87" ht="16.5">
      <c r="B552" s="39">
        <v>546</v>
      </c>
      <c r="C552" s="69" t="s">
        <v>377</v>
      </c>
      <c r="D552" s="106" t="s">
        <v>2411</v>
      </c>
      <c r="E552" s="58" t="s">
        <v>633</v>
      </c>
      <c r="F552" s="155">
        <f t="shared" si="130"/>
        <v>9344</v>
      </c>
      <c r="G552" s="156">
        <f t="shared" si="131"/>
        <v>8550</v>
      </c>
      <c r="H552" s="156">
        <f t="shared" si="132"/>
        <v>8900</v>
      </c>
      <c r="I552" s="156">
        <v>8900</v>
      </c>
      <c r="J552" s="156">
        <f t="shared" si="133"/>
        <v>10876</v>
      </c>
      <c r="K552" s="156">
        <f t="shared" si="134"/>
        <v>9678</v>
      </c>
      <c r="P552" s="104"/>
      <c r="Q552" s="169"/>
      <c r="CI552" s="174">
        <v>9216.8148</v>
      </c>
    </row>
    <row r="553" spans="2:87" ht="16.5">
      <c r="B553" s="39">
        <v>547</v>
      </c>
      <c r="C553" s="69" t="s">
        <v>378</v>
      </c>
      <c r="D553" s="106" t="s">
        <v>2412</v>
      </c>
      <c r="E553" s="58" t="s">
        <v>633</v>
      </c>
      <c r="F553" s="155">
        <f t="shared" si="130"/>
        <v>11788</v>
      </c>
      <c r="G553" s="156">
        <f t="shared" si="131"/>
        <v>10787</v>
      </c>
      <c r="H553" s="156">
        <f t="shared" si="132"/>
        <v>11227</v>
      </c>
      <c r="I553" s="156">
        <v>11227</v>
      </c>
      <c r="J553" s="156">
        <f t="shared" si="133"/>
        <v>13720</v>
      </c>
      <c r="K553" s="156">
        <f t="shared" si="134"/>
        <v>12209</v>
      </c>
      <c r="P553" s="104"/>
      <c r="Q553" s="169"/>
      <c r="CI553" s="174">
        <v>11627.2716</v>
      </c>
    </row>
    <row r="554" spans="2:87" ht="16.5">
      <c r="B554" s="39">
        <v>548</v>
      </c>
      <c r="C554" s="69" t="s">
        <v>379</v>
      </c>
      <c r="D554" s="106" t="s">
        <v>2413</v>
      </c>
      <c r="E554" s="58" t="s">
        <v>633</v>
      </c>
      <c r="F554" s="155">
        <f t="shared" si="130"/>
        <v>13617</v>
      </c>
      <c r="G554" s="156">
        <f t="shared" si="131"/>
        <v>12461</v>
      </c>
      <c r="H554" s="156">
        <f t="shared" si="132"/>
        <v>12970</v>
      </c>
      <c r="I554" s="156">
        <v>12970</v>
      </c>
      <c r="J554" s="156">
        <f t="shared" si="133"/>
        <v>15850</v>
      </c>
      <c r="K554" s="156">
        <f t="shared" si="134"/>
        <v>14104</v>
      </c>
      <c r="P554" s="104"/>
      <c r="Q554" s="169"/>
      <c r="CI554" s="174">
        <v>13432.0344</v>
      </c>
    </row>
    <row r="555" spans="2:87" ht="16.5">
      <c r="B555" s="39">
        <v>549</v>
      </c>
      <c r="C555" s="69" t="s">
        <v>380</v>
      </c>
      <c r="D555" s="106" t="s">
        <v>2414</v>
      </c>
      <c r="E555" s="58" t="s">
        <v>633</v>
      </c>
      <c r="F555" s="155">
        <f t="shared" si="130"/>
        <v>9983</v>
      </c>
      <c r="G555" s="156">
        <f t="shared" si="131"/>
        <v>9135</v>
      </c>
      <c r="H555" s="156">
        <f t="shared" si="132"/>
        <v>9508</v>
      </c>
      <c r="I555" s="156">
        <v>9508</v>
      </c>
      <c r="J555" s="156">
        <f t="shared" si="133"/>
        <v>11620</v>
      </c>
      <c r="K555" s="156">
        <f t="shared" si="134"/>
        <v>10340</v>
      </c>
      <c r="P555" s="104"/>
      <c r="Q555" s="169"/>
      <c r="CI555" s="174">
        <v>9847.1472</v>
      </c>
    </row>
    <row r="556" spans="2:87" ht="16.5">
      <c r="B556" s="39">
        <v>550</v>
      </c>
      <c r="C556" s="69" t="s">
        <v>381</v>
      </c>
      <c r="D556" s="106" t="s">
        <v>2415</v>
      </c>
      <c r="E556" s="58" t="s">
        <v>633</v>
      </c>
      <c r="F556" s="155">
        <f t="shared" si="130"/>
        <v>13000</v>
      </c>
      <c r="G556" s="156">
        <f t="shared" si="131"/>
        <v>11896</v>
      </c>
      <c r="H556" s="156">
        <f t="shared" si="132"/>
        <v>12382</v>
      </c>
      <c r="I556" s="156">
        <v>12382</v>
      </c>
      <c r="J556" s="156">
        <f t="shared" si="133"/>
        <v>15131</v>
      </c>
      <c r="K556" s="156">
        <f t="shared" si="134"/>
        <v>13464</v>
      </c>
      <c r="P556" s="104"/>
      <c r="Q556" s="169"/>
      <c r="CI556" s="174">
        <v>12823.2606</v>
      </c>
    </row>
    <row r="557" spans="2:87" ht="16.5">
      <c r="B557" s="39">
        <v>551</v>
      </c>
      <c r="C557" s="69" t="s">
        <v>382</v>
      </c>
      <c r="D557" s="106" t="s">
        <v>2416</v>
      </c>
      <c r="E557" s="58" t="s">
        <v>633</v>
      </c>
      <c r="F557" s="155">
        <f t="shared" si="130"/>
        <v>16192</v>
      </c>
      <c r="G557" s="156">
        <f t="shared" si="131"/>
        <v>14817</v>
      </c>
      <c r="H557" s="156">
        <f t="shared" si="132"/>
        <v>15422</v>
      </c>
      <c r="I557" s="156">
        <v>15422</v>
      </c>
      <c r="J557" s="156">
        <f t="shared" si="133"/>
        <v>18847</v>
      </c>
      <c r="K557" s="156">
        <f t="shared" si="134"/>
        <v>16770</v>
      </c>
      <c r="P557" s="104"/>
      <c r="Q557" s="169"/>
      <c r="CI557" s="174">
        <v>15971.8428</v>
      </c>
    </row>
    <row r="558" spans="2:87" ht="16.5">
      <c r="B558" s="39">
        <v>552</v>
      </c>
      <c r="C558" s="69" t="s">
        <v>383</v>
      </c>
      <c r="D558" s="106" t="s">
        <v>2417</v>
      </c>
      <c r="E558" s="58" t="s">
        <v>633</v>
      </c>
      <c r="F558" s="155">
        <f t="shared" si="130"/>
        <v>24268</v>
      </c>
      <c r="G558" s="156">
        <f t="shared" si="131"/>
        <v>22207</v>
      </c>
      <c r="H558" s="156">
        <f t="shared" si="132"/>
        <v>23114</v>
      </c>
      <c r="I558" s="156">
        <v>23114</v>
      </c>
      <c r="J558" s="156">
        <f t="shared" si="133"/>
        <v>28246</v>
      </c>
      <c r="K558" s="156">
        <f t="shared" si="134"/>
        <v>25134</v>
      </c>
      <c r="P558" s="104"/>
      <c r="Q558" s="169"/>
      <c r="CI558" s="174">
        <v>23937.2322</v>
      </c>
    </row>
    <row r="559" spans="2:87" ht="16.5">
      <c r="B559" s="39">
        <v>553</v>
      </c>
      <c r="C559" s="69" t="s">
        <v>150</v>
      </c>
      <c r="D559" s="106" t="s">
        <v>2418</v>
      </c>
      <c r="E559" s="58" t="s">
        <v>633</v>
      </c>
      <c r="F559" s="155">
        <f t="shared" si="130"/>
        <v>32849</v>
      </c>
      <c r="G559" s="156">
        <f t="shared" si="131"/>
        <v>30059</v>
      </c>
      <c r="H559" s="156">
        <f t="shared" si="132"/>
        <v>31287</v>
      </c>
      <c r="I559" s="156">
        <v>31287</v>
      </c>
      <c r="J559" s="156">
        <f t="shared" si="133"/>
        <v>38234</v>
      </c>
      <c r="K559" s="156">
        <f t="shared" si="134"/>
        <v>34022</v>
      </c>
      <c r="P559" s="104"/>
      <c r="Q559" s="169"/>
      <c r="CI559" s="174">
        <v>32401.5492</v>
      </c>
    </row>
    <row r="560" spans="2:87" ht="16.5">
      <c r="B560" s="39">
        <v>554</v>
      </c>
      <c r="C560" s="69" t="s">
        <v>151</v>
      </c>
      <c r="D560" s="106" t="s">
        <v>2419</v>
      </c>
      <c r="E560" s="58" t="s">
        <v>633</v>
      </c>
      <c r="F560" s="155">
        <f t="shared" si="130"/>
        <v>42833</v>
      </c>
      <c r="G560" s="156">
        <f t="shared" si="131"/>
        <v>39195</v>
      </c>
      <c r="H560" s="156">
        <f t="shared" si="132"/>
        <v>40796</v>
      </c>
      <c r="I560" s="156">
        <v>40796</v>
      </c>
      <c r="J560" s="156">
        <f t="shared" si="133"/>
        <v>49855</v>
      </c>
      <c r="K560" s="156">
        <f t="shared" si="134"/>
        <v>44362</v>
      </c>
      <c r="P560" s="104"/>
      <c r="Q560" s="169"/>
      <c r="CI560" s="174">
        <v>42249.723</v>
      </c>
    </row>
    <row r="561" spans="2:87" ht="16.5">
      <c r="B561" s="39">
        <v>555</v>
      </c>
      <c r="C561" s="69" t="s">
        <v>201</v>
      </c>
      <c r="D561" s="106" t="s">
        <v>1258</v>
      </c>
      <c r="E561" s="58" t="s">
        <v>633</v>
      </c>
      <c r="F561" s="155">
        <f t="shared" si="130"/>
        <v>2771</v>
      </c>
      <c r="G561" s="156">
        <f t="shared" si="131"/>
        <v>2535</v>
      </c>
      <c r="H561" s="156">
        <f t="shared" si="132"/>
        <v>2639</v>
      </c>
      <c r="I561" s="156">
        <v>2639</v>
      </c>
      <c r="J561" s="156">
        <f t="shared" si="133"/>
        <v>3225</v>
      </c>
      <c r="K561" s="156">
        <f t="shared" si="134"/>
        <v>2869</v>
      </c>
      <c r="P561" s="104"/>
      <c r="Q561" s="169"/>
      <c r="CI561" s="174">
        <v>2732.8092</v>
      </c>
    </row>
    <row r="562" spans="2:87" ht="16.5">
      <c r="B562" s="39">
        <v>556</v>
      </c>
      <c r="C562" s="69" t="s">
        <v>202</v>
      </c>
      <c r="D562" s="106" t="s">
        <v>1259</v>
      </c>
      <c r="E562" s="58" t="s">
        <v>633</v>
      </c>
      <c r="F562" s="155">
        <f t="shared" si="130"/>
        <v>3573</v>
      </c>
      <c r="G562" s="156">
        <f t="shared" si="131"/>
        <v>3270</v>
      </c>
      <c r="H562" s="156">
        <f t="shared" si="132"/>
        <v>3403</v>
      </c>
      <c r="I562" s="156">
        <v>3403</v>
      </c>
      <c r="J562" s="156">
        <f t="shared" si="133"/>
        <v>4159</v>
      </c>
      <c r="K562" s="156">
        <f t="shared" si="134"/>
        <v>3701</v>
      </c>
      <c r="P562" s="104"/>
      <c r="Q562" s="169"/>
      <c r="CI562" s="174">
        <v>3524.3178</v>
      </c>
    </row>
    <row r="563" spans="2:87" ht="16.5">
      <c r="B563" s="39">
        <v>557</v>
      </c>
      <c r="C563" s="69" t="s">
        <v>203</v>
      </c>
      <c r="D563" s="106" t="s">
        <v>1260</v>
      </c>
      <c r="E563" s="58" t="s">
        <v>633</v>
      </c>
      <c r="F563" s="155">
        <f t="shared" si="130"/>
        <v>6618</v>
      </c>
      <c r="G563" s="156">
        <f t="shared" si="131"/>
        <v>6056</v>
      </c>
      <c r="H563" s="156">
        <f t="shared" si="132"/>
        <v>6304</v>
      </c>
      <c r="I563" s="156">
        <v>6304</v>
      </c>
      <c r="J563" s="156">
        <f t="shared" si="133"/>
        <v>7703</v>
      </c>
      <c r="K563" s="156">
        <f t="shared" si="134"/>
        <v>6855</v>
      </c>
      <c r="P563" s="104"/>
      <c r="Q563" s="169"/>
      <c r="CI563" s="174">
        <v>6528.1494</v>
      </c>
    </row>
    <row r="564" spans="2:87" ht="16.5">
      <c r="B564" s="39">
        <v>558</v>
      </c>
      <c r="C564" s="69" t="s">
        <v>204</v>
      </c>
      <c r="D564" s="106" t="s">
        <v>1261</v>
      </c>
      <c r="E564" s="58" t="s">
        <v>633</v>
      </c>
      <c r="F564" s="155">
        <f t="shared" si="130"/>
        <v>6745</v>
      </c>
      <c r="G564" s="156">
        <f t="shared" si="131"/>
        <v>6172</v>
      </c>
      <c r="H564" s="156">
        <f t="shared" si="132"/>
        <v>6425</v>
      </c>
      <c r="I564" s="156">
        <v>6425</v>
      </c>
      <c r="J564" s="156">
        <f t="shared" si="133"/>
        <v>7851</v>
      </c>
      <c r="K564" s="156">
        <f t="shared" si="134"/>
        <v>6986</v>
      </c>
      <c r="P564" s="104"/>
      <c r="Q564" s="169"/>
      <c r="CI564" s="174">
        <v>6653.3946</v>
      </c>
    </row>
    <row r="565" spans="2:87" ht="16.5">
      <c r="B565" s="39">
        <v>559</v>
      </c>
      <c r="C565" s="69" t="s">
        <v>205</v>
      </c>
      <c r="D565" s="106" t="s">
        <v>1262</v>
      </c>
      <c r="E565" s="58" t="s">
        <v>633</v>
      </c>
      <c r="F565" s="155">
        <f t="shared" si="130"/>
        <v>9802</v>
      </c>
      <c r="G565" s="156">
        <f t="shared" si="131"/>
        <v>8969</v>
      </c>
      <c r="H565" s="156">
        <f t="shared" si="132"/>
        <v>9336</v>
      </c>
      <c r="I565" s="156">
        <v>9336</v>
      </c>
      <c r="J565" s="156">
        <f t="shared" si="133"/>
        <v>11409</v>
      </c>
      <c r="K565" s="156">
        <f t="shared" si="134"/>
        <v>10152</v>
      </c>
      <c r="P565" s="104"/>
      <c r="Q565" s="169"/>
      <c r="CI565" s="174">
        <v>9668.5188</v>
      </c>
    </row>
    <row r="566" spans="2:87" ht="16.5">
      <c r="B566" s="39">
        <v>560</v>
      </c>
      <c r="C566" s="69" t="s">
        <v>206</v>
      </c>
      <c r="D566" s="106" t="s">
        <v>1263</v>
      </c>
      <c r="E566" s="58" t="s">
        <v>633</v>
      </c>
      <c r="F566" s="155">
        <f t="shared" si="130"/>
        <v>9946</v>
      </c>
      <c r="G566" s="156">
        <f t="shared" si="131"/>
        <v>9101</v>
      </c>
      <c r="H566" s="156">
        <f t="shared" si="132"/>
        <v>9473</v>
      </c>
      <c r="I566" s="156">
        <v>9473</v>
      </c>
      <c r="J566" s="156">
        <f t="shared" si="133"/>
        <v>11576</v>
      </c>
      <c r="K566" s="156">
        <f t="shared" si="134"/>
        <v>10301</v>
      </c>
      <c r="P566" s="104"/>
      <c r="Q566" s="169"/>
      <c r="CI566" s="174">
        <v>9810.1896</v>
      </c>
    </row>
    <row r="567" spans="2:87" ht="16.5">
      <c r="B567" s="39">
        <v>561</v>
      </c>
      <c r="C567" s="69" t="s">
        <v>207</v>
      </c>
      <c r="D567" s="106" t="s">
        <v>1264</v>
      </c>
      <c r="E567" s="58" t="s">
        <v>633</v>
      </c>
      <c r="F567" s="155">
        <f t="shared" si="130"/>
        <v>14425</v>
      </c>
      <c r="G567" s="156">
        <f t="shared" si="131"/>
        <v>13200</v>
      </c>
      <c r="H567" s="156">
        <f t="shared" si="132"/>
        <v>13739</v>
      </c>
      <c r="I567" s="156">
        <v>13739</v>
      </c>
      <c r="J567" s="156">
        <f t="shared" si="133"/>
        <v>16790</v>
      </c>
      <c r="K567" s="156">
        <f t="shared" si="134"/>
        <v>14940</v>
      </c>
      <c r="P567" s="104"/>
      <c r="Q567" s="169"/>
      <c r="CI567" s="174">
        <v>14228.676</v>
      </c>
    </row>
    <row r="568" spans="2:87" ht="16.5">
      <c r="B568" s="39">
        <v>562</v>
      </c>
      <c r="C568" s="69" t="s">
        <v>208</v>
      </c>
      <c r="D568" s="106" t="s">
        <v>1265</v>
      </c>
      <c r="E568" s="58" t="s">
        <v>633</v>
      </c>
      <c r="F568" s="155">
        <f t="shared" si="130"/>
        <v>13215</v>
      </c>
      <c r="G568" s="156">
        <f t="shared" si="131"/>
        <v>12092</v>
      </c>
      <c r="H568" s="156">
        <f t="shared" si="132"/>
        <v>12586</v>
      </c>
      <c r="I568" s="156">
        <v>12586</v>
      </c>
      <c r="J568" s="156">
        <f t="shared" si="133"/>
        <v>15381</v>
      </c>
      <c r="K568" s="156">
        <f t="shared" si="134"/>
        <v>13686</v>
      </c>
      <c r="P568" s="104"/>
      <c r="Q568" s="169"/>
      <c r="CI568" s="174">
        <v>13034.7402</v>
      </c>
    </row>
    <row r="569" spans="2:87" ht="16.5">
      <c r="B569" s="39">
        <v>563</v>
      </c>
      <c r="C569" s="69" t="s">
        <v>209</v>
      </c>
      <c r="D569" s="106" t="s">
        <v>1266</v>
      </c>
      <c r="E569" s="58" t="s">
        <v>633</v>
      </c>
      <c r="F569" s="155">
        <f t="shared" si="130"/>
        <v>13715</v>
      </c>
      <c r="G569" s="156">
        <f t="shared" si="131"/>
        <v>12550</v>
      </c>
      <c r="H569" s="156">
        <f t="shared" si="132"/>
        <v>13063</v>
      </c>
      <c r="I569" s="156">
        <v>13063</v>
      </c>
      <c r="J569" s="156">
        <f t="shared" si="133"/>
        <v>15964</v>
      </c>
      <c r="K569" s="156">
        <f t="shared" si="134"/>
        <v>14205</v>
      </c>
      <c r="P569" s="104"/>
      <c r="Q569" s="169"/>
      <c r="CI569" s="174">
        <v>13528.5348</v>
      </c>
    </row>
    <row r="570" spans="2:87" ht="16.5">
      <c r="B570" s="39">
        <v>564</v>
      </c>
      <c r="C570" s="69" t="s">
        <v>210</v>
      </c>
      <c r="D570" s="106" t="s">
        <v>1267</v>
      </c>
      <c r="E570" s="58" t="s">
        <v>633</v>
      </c>
      <c r="F570" s="155">
        <f t="shared" si="130"/>
        <v>16783</v>
      </c>
      <c r="G570" s="156">
        <f t="shared" si="131"/>
        <v>15358</v>
      </c>
      <c r="H570" s="156">
        <f t="shared" si="132"/>
        <v>15985</v>
      </c>
      <c r="I570" s="156">
        <v>15985</v>
      </c>
      <c r="J570" s="156">
        <f t="shared" si="133"/>
        <v>19535</v>
      </c>
      <c r="K570" s="156">
        <f t="shared" si="134"/>
        <v>17383</v>
      </c>
      <c r="P570" s="104"/>
      <c r="Q570" s="169"/>
      <c r="CI570" s="174">
        <v>16554.9516</v>
      </c>
    </row>
    <row r="571" spans="2:87" ht="16.5">
      <c r="B571" s="39">
        <v>565</v>
      </c>
      <c r="C571" s="69" t="s">
        <v>211</v>
      </c>
      <c r="D571" s="106" t="s">
        <v>1268</v>
      </c>
      <c r="E571" s="58" t="s">
        <v>633</v>
      </c>
      <c r="F571" s="155">
        <f t="shared" si="130"/>
        <v>19648</v>
      </c>
      <c r="G571" s="156">
        <f t="shared" si="131"/>
        <v>17979</v>
      </c>
      <c r="H571" s="156">
        <f t="shared" si="132"/>
        <v>18713</v>
      </c>
      <c r="I571" s="156">
        <v>18713</v>
      </c>
      <c r="J571" s="156">
        <f t="shared" si="133"/>
        <v>22869</v>
      </c>
      <c r="K571" s="156">
        <f t="shared" si="134"/>
        <v>20349</v>
      </c>
      <c r="P571" s="104"/>
      <c r="Q571" s="169"/>
      <c r="CI571" s="174">
        <v>19380.1548</v>
      </c>
    </row>
    <row r="572" spans="2:87" ht="16.5">
      <c r="B572" s="39">
        <v>566</v>
      </c>
      <c r="C572" s="69" t="s">
        <v>212</v>
      </c>
      <c r="D572" s="106" t="s">
        <v>1269</v>
      </c>
      <c r="E572" s="58" t="s">
        <v>633</v>
      </c>
      <c r="F572" s="155">
        <f t="shared" si="130"/>
        <v>21569</v>
      </c>
      <c r="G572" s="156">
        <f t="shared" si="131"/>
        <v>19737</v>
      </c>
      <c r="H572" s="156">
        <f t="shared" si="132"/>
        <v>20543</v>
      </c>
      <c r="I572" s="156">
        <v>20543</v>
      </c>
      <c r="J572" s="156">
        <f t="shared" si="133"/>
        <v>25105</v>
      </c>
      <c r="K572" s="156">
        <f t="shared" si="134"/>
        <v>22339</v>
      </c>
      <c r="P572" s="104"/>
      <c r="Q572" s="169"/>
      <c r="CI572" s="174">
        <v>21275.2584</v>
      </c>
    </row>
    <row r="573" spans="2:87" ht="16.5">
      <c r="B573" s="39">
        <v>567</v>
      </c>
      <c r="C573" s="69" t="s">
        <v>213</v>
      </c>
      <c r="D573" s="106" t="s">
        <v>1270</v>
      </c>
      <c r="E573" s="58" t="s">
        <v>633</v>
      </c>
      <c r="F573" s="155">
        <f t="shared" si="130"/>
        <v>20576</v>
      </c>
      <c r="G573" s="156">
        <f t="shared" si="131"/>
        <v>18828</v>
      </c>
      <c r="H573" s="156">
        <f t="shared" si="132"/>
        <v>19598</v>
      </c>
      <c r="I573" s="156">
        <v>19598</v>
      </c>
      <c r="J573" s="156">
        <f t="shared" si="133"/>
        <v>23949</v>
      </c>
      <c r="K573" s="156">
        <f t="shared" si="134"/>
        <v>21311</v>
      </c>
      <c r="P573" s="104"/>
      <c r="Q573" s="169"/>
      <c r="CI573" s="174">
        <v>20295.882</v>
      </c>
    </row>
    <row r="574" spans="2:87" ht="16.5">
      <c r="B574" s="39">
        <v>568</v>
      </c>
      <c r="C574" s="69" t="s">
        <v>214</v>
      </c>
      <c r="D574" s="106" t="s">
        <v>1271</v>
      </c>
      <c r="E574" s="58" t="s">
        <v>633</v>
      </c>
      <c r="F574" s="155">
        <f t="shared" si="130"/>
        <v>12765</v>
      </c>
      <c r="G574" s="156">
        <f t="shared" si="131"/>
        <v>11681</v>
      </c>
      <c r="H574" s="156">
        <f t="shared" si="132"/>
        <v>12158</v>
      </c>
      <c r="I574" s="156">
        <v>12158</v>
      </c>
      <c r="J574" s="156">
        <f t="shared" si="133"/>
        <v>14858</v>
      </c>
      <c r="K574" s="156">
        <f t="shared" si="134"/>
        <v>13221</v>
      </c>
      <c r="P574" s="104"/>
      <c r="Q574" s="169"/>
      <c r="CI574" s="174">
        <v>12591.249</v>
      </c>
    </row>
    <row r="575" spans="2:87" ht="16.5">
      <c r="B575" s="39">
        <v>569</v>
      </c>
      <c r="C575" s="69" t="s">
        <v>215</v>
      </c>
      <c r="D575" s="106" t="s">
        <v>1272</v>
      </c>
      <c r="E575" s="58" t="s">
        <v>633</v>
      </c>
      <c r="F575" s="155">
        <f t="shared" si="130"/>
        <v>24927</v>
      </c>
      <c r="G575" s="156">
        <f t="shared" si="131"/>
        <v>22810</v>
      </c>
      <c r="H575" s="156">
        <f t="shared" si="132"/>
        <v>23742</v>
      </c>
      <c r="I575" s="156">
        <v>23742</v>
      </c>
      <c r="J575" s="156">
        <f t="shared" si="133"/>
        <v>29014</v>
      </c>
      <c r="K575" s="156">
        <f t="shared" si="134"/>
        <v>25818</v>
      </c>
      <c r="P575" s="104"/>
      <c r="Q575" s="169"/>
      <c r="CI575" s="174">
        <v>24588.0966</v>
      </c>
    </row>
    <row r="576" spans="2:87" ht="16.5">
      <c r="B576" s="39">
        <v>570</v>
      </c>
      <c r="C576" s="69" t="s">
        <v>216</v>
      </c>
      <c r="D576" s="106" t="s">
        <v>1273</v>
      </c>
      <c r="E576" s="58" t="s">
        <v>633</v>
      </c>
      <c r="F576" s="155">
        <f t="shared" si="130"/>
        <v>26032</v>
      </c>
      <c r="G576" s="156">
        <f t="shared" si="131"/>
        <v>23821</v>
      </c>
      <c r="H576" s="156">
        <f t="shared" si="132"/>
        <v>24794</v>
      </c>
      <c r="I576" s="156">
        <v>24794</v>
      </c>
      <c r="J576" s="156">
        <f t="shared" si="133"/>
        <v>30299</v>
      </c>
      <c r="K576" s="156">
        <f t="shared" si="134"/>
        <v>26961</v>
      </c>
      <c r="P576" s="104"/>
      <c r="Q576" s="169"/>
      <c r="CI576" s="174">
        <v>25677.319199999998</v>
      </c>
    </row>
    <row r="577" spans="2:87" ht="16.5">
      <c r="B577" s="39">
        <v>571</v>
      </c>
      <c r="C577" s="69" t="s">
        <v>217</v>
      </c>
      <c r="D577" s="106" t="s">
        <v>1274</v>
      </c>
      <c r="E577" s="58" t="s">
        <v>633</v>
      </c>
      <c r="F577" s="155">
        <f t="shared" si="130"/>
        <v>18578</v>
      </c>
      <c r="G577" s="156">
        <f t="shared" si="131"/>
        <v>17000</v>
      </c>
      <c r="H577" s="156">
        <f t="shared" si="132"/>
        <v>17694</v>
      </c>
      <c r="I577" s="156">
        <v>17694</v>
      </c>
      <c r="J577" s="156">
        <f t="shared" si="133"/>
        <v>21623</v>
      </c>
      <c r="K577" s="156">
        <f t="shared" si="134"/>
        <v>19241</v>
      </c>
      <c r="P577" s="104"/>
      <c r="Q577" s="169"/>
      <c r="CI577" s="174">
        <v>18324.81</v>
      </c>
    </row>
    <row r="578" spans="2:87" ht="16.5">
      <c r="B578" s="39">
        <v>572</v>
      </c>
      <c r="C578" s="69" t="s">
        <v>218</v>
      </c>
      <c r="D578" s="106" t="s">
        <v>1275</v>
      </c>
      <c r="E578" s="58" t="s">
        <v>633</v>
      </c>
      <c r="F578" s="155">
        <f t="shared" si="130"/>
        <v>30084</v>
      </c>
      <c r="G578" s="156">
        <f t="shared" si="131"/>
        <v>27529</v>
      </c>
      <c r="H578" s="156">
        <f t="shared" si="132"/>
        <v>28654</v>
      </c>
      <c r="I578" s="156">
        <v>28654</v>
      </c>
      <c r="J578" s="156">
        <f t="shared" si="133"/>
        <v>35016</v>
      </c>
      <c r="K578" s="156">
        <f t="shared" si="134"/>
        <v>31159</v>
      </c>
      <c r="P578" s="104"/>
      <c r="Q578" s="169"/>
      <c r="CI578" s="174">
        <v>29674.8996</v>
      </c>
    </row>
    <row r="579" spans="2:87" ht="16.5">
      <c r="B579" s="39">
        <v>573</v>
      </c>
      <c r="C579" s="69" t="s">
        <v>219</v>
      </c>
      <c r="D579" s="106" t="s">
        <v>1276</v>
      </c>
      <c r="E579" s="58" t="s">
        <v>633</v>
      </c>
      <c r="F579" s="155">
        <f t="shared" si="130"/>
        <v>18186</v>
      </c>
      <c r="G579" s="156">
        <f t="shared" si="131"/>
        <v>16642</v>
      </c>
      <c r="H579" s="156">
        <f t="shared" si="132"/>
        <v>17322</v>
      </c>
      <c r="I579" s="156">
        <v>17322</v>
      </c>
      <c r="J579" s="156">
        <f t="shared" si="133"/>
        <v>21168</v>
      </c>
      <c r="K579" s="156">
        <f t="shared" si="134"/>
        <v>18836</v>
      </c>
      <c r="P579" s="104"/>
      <c r="Q579" s="169"/>
      <c r="CI579" s="174">
        <v>17938.8084</v>
      </c>
    </row>
    <row r="580" spans="2:87" ht="16.5">
      <c r="B580" s="39">
        <v>574</v>
      </c>
      <c r="C580" s="69" t="s">
        <v>220</v>
      </c>
      <c r="D580" s="106" t="s">
        <v>1277</v>
      </c>
      <c r="E580" s="58" t="s">
        <v>633</v>
      </c>
      <c r="F580" s="155">
        <f t="shared" si="130"/>
        <v>35190</v>
      </c>
      <c r="G580" s="156">
        <f t="shared" si="131"/>
        <v>32202</v>
      </c>
      <c r="H580" s="156">
        <f t="shared" si="132"/>
        <v>33517</v>
      </c>
      <c r="I580" s="156">
        <v>33517</v>
      </c>
      <c r="J580" s="156">
        <f t="shared" si="133"/>
        <v>40959</v>
      </c>
      <c r="K580" s="156">
        <f t="shared" si="134"/>
        <v>36447</v>
      </c>
      <c r="P580" s="104"/>
      <c r="Q580" s="169"/>
      <c r="CI580" s="174">
        <v>34711.3992</v>
      </c>
    </row>
    <row r="581" spans="2:87" ht="16.5">
      <c r="B581" s="39">
        <v>575</v>
      </c>
      <c r="C581" s="69" t="s">
        <v>221</v>
      </c>
      <c r="D581" s="106" t="s">
        <v>1278</v>
      </c>
      <c r="E581" s="58" t="s">
        <v>633</v>
      </c>
      <c r="F581" s="155">
        <f aca="true" t="shared" si="135" ref="F581:F600">+ROUND($F$7*CI581,0)</f>
        <v>27995</v>
      </c>
      <c r="G581" s="156">
        <f aca="true" t="shared" si="136" ref="G581:G600">+ROUND(CI581*$G$7,0)</f>
        <v>25617</v>
      </c>
      <c r="H581" s="156">
        <f aca="true" t="shared" si="137" ref="H581:H600">+ROUND($H$7*CI581,0)</f>
        <v>26664</v>
      </c>
      <c r="I581" s="156">
        <v>26664</v>
      </c>
      <c r="J581" s="156">
        <f aca="true" t="shared" si="138" ref="J581:J600">+ROUND(CI581*$J$7,0)</f>
        <v>32584</v>
      </c>
      <c r="K581" s="156">
        <f aca="true" t="shared" si="139" ref="K581:K600">+ROUND(CI581*$K$7,0)</f>
        <v>28994</v>
      </c>
      <c r="P581" s="104"/>
      <c r="Q581" s="169"/>
      <c r="CI581" s="174">
        <v>27613.4868</v>
      </c>
    </row>
    <row r="582" spans="2:87" ht="16.5">
      <c r="B582" s="39">
        <v>576</v>
      </c>
      <c r="C582" s="69" t="s">
        <v>222</v>
      </c>
      <c r="D582" s="106" t="s">
        <v>1279</v>
      </c>
      <c r="E582" s="58" t="s">
        <v>633</v>
      </c>
      <c r="F582" s="155">
        <f t="shared" si="135"/>
        <v>27142</v>
      </c>
      <c r="G582" s="156">
        <f t="shared" si="136"/>
        <v>24837</v>
      </c>
      <c r="H582" s="156">
        <f t="shared" si="137"/>
        <v>25852</v>
      </c>
      <c r="I582" s="156">
        <v>25852</v>
      </c>
      <c r="J582" s="156">
        <f t="shared" si="138"/>
        <v>31592</v>
      </c>
      <c r="K582" s="156">
        <f t="shared" si="139"/>
        <v>28111</v>
      </c>
      <c r="P582" s="104"/>
      <c r="Q582" s="169"/>
      <c r="CI582" s="174">
        <v>26772.701399999998</v>
      </c>
    </row>
    <row r="583" spans="2:87" ht="16.5">
      <c r="B583" s="39">
        <v>577</v>
      </c>
      <c r="C583" s="69" t="s">
        <v>223</v>
      </c>
      <c r="D583" s="106" t="s">
        <v>1280</v>
      </c>
      <c r="E583" s="58" t="s">
        <v>633</v>
      </c>
      <c r="F583" s="155">
        <f t="shared" si="135"/>
        <v>35656</v>
      </c>
      <c r="G583" s="156">
        <f t="shared" si="136"/>
        <v>32627</v>
      </c>
      <c r="H583" s="156">
        <f t="shared" si="137"/>
        <v>33960</v>
      </c>
      <c r="I583" s="156">
        <v>33960</v>
      </c>
      <c r="J583" s="156">
        <f t="shared" si="138"/>
        <v>41501</v>
      </c>
      <c r="K583" s="156">
        <f t="shared" si="139"/>
        <v>36929</v>
      </c>
      <c r="P583" s="104"/>
      <c r="Q583" s="169"/>
      <c r="CI583" s="174">
        <v>35170.2894</v>
      </c>
    </row>
    <row r="584" spans="2:87" ht="16.5">
      <c r="B584" s="39">
        <v>578</v>
      </c>
      <c r="C584" s="69" t="s">
        <v>224</v>
      </c>
      <c r="D584" s="106" t="s">
        <v>1281</v>
      </c>
      <c r="E584" s="58" t="s">
        <v>633</v>
      </c>
      <c r="F584" s="155">
        <f t="shared" si="135"/>
        <v>39708</v>
      </c>
      <c r="G584" s="156">
        <f t="shared" si="136"/>
        <v>36336</v>
      </c>
      <c r="H584" s="156">
        <f t="shared" si="137"/>
        <v>37820</v>
      </c>
      <c r="I584" s="156">
        <v>37820</v>
      </c>
      <c r="J584" s="156">
        <f t="shared" si="138"/>
        <v>46218</v>
      </c>
      <c r="K584" s="156">
        <f t="shared" si="139"/>
        <v>41126</v>
      </c>
      <c r="P584" s="104"/>
      <c r="Q584" s="169"/>
      <c r="CI584" s="174">
        <v>39167.8698</v>
      </c>
    </row>
    <row r="585" spans="2:87" ht="16.5">
      <c r="B585" s="39">
        <v>579</v>
      </c>
      <c r="C585" s="69" t="s">
        <v>225</v>
      </c>
      <c r="D585" s="106" t="s">
        <v>1282</v>
      </c>
      <c r="E585" s="58" t="s">
        <v>633</v>
      </c>
      <c r="F585" s="155">
        <f t="shared" si="135"/>
        <v>28468</v>
      </c>
      <c r="G585" s="156">
        <f t="shared" si="136"/>
        <v>26050</v>
      </c>
      <c r="H585" s="156">
        <f t="shared" si="137"/>
        <v>27115</v>
      </c>
      <c r="I585" s="156">
        <v>27115</v>
      </c>
      <c r="J585" s="156">
        <f t="shared" si="138"/>
        <v>33135</v>
      </c>
      <c r="K585" s="156">
        <f t="shared" si="139"/>
        <v>29485</v>
      </c>
      <c r="P585" s="104"/>
      <c r="Q585" s="169"/>
      <c r="CI585" s="174">
        <v>28080.5898</v>
      </c>
    </row>
    <row r="586" spans="2:87" ht="16.5">
      <c r="B586" s="39">
        <v>580</v>
      </c>
      <c r="C586" s="69" t="s">
        <v>226</v>
      </c>
      <c r="D586" s="106" t="s">
        <v>1283</v>
      </c>
      <c r="E586" s="58" t="s">
        <v>633</v>
      </c>
      <c r="F586" s="155">
        <f t="shared" si="135"/>
        <v>36807</v>
      </c>
      <c r="G586" s="156">
        <f t="shared" si="136"/>
        <v>33681</v>
      </c>
      <c r="H586" s="156">
        <f t="shared" si="137"/>
        <v>35057</v>
      </c>
      <c r="I586" s="156">
        <v>35057</v>
      </c>
      <c r="J586" s="156">
        <f t="shared" si="138"/>
        <v>42841</v>
      </c>
      <c r="K586" s="156">
        <f t="shared" si="139"/>
        <v>38121</v>
      </c>
      <c r="P586" s="104"/>
      <c r="Q586" s="169"/>
      <c r="CI586" s="174">
        <v>36305.709</v>
      </c>
    </row>
    <row r="587" spans="2:87" ht="16.5">
      <c r="B587" s="39">
        <v>581</v>
      </c>
      <c r="C587" s="69" t="s">
        <v>227</v>
      </c>
      <c r="D587" s="106" t="s">
        <v>1284</v>
      </c>
      <c r="E587" s="58" t="s">
        <v>633</v>
      </c>
      <c r="F587" s="155">
        <f t="shared" si="135"/>
        <v>42794</v>
      </c>
      <c r="G587" s="156">
        <f t="shared" si="136"/>
        <v>39160</v>
      </c>
      <c r="H587" s="156">
        <f t="shared" si="137"/>
        <v>40760</v>
      </c>
      <c r="I587" s="156">
        <v>40760</v>
      </c>
      <c r="J587" s="156">
        <f t="shared" si="138"/>
        <v>49810</v>
      </c>
      <c r="K587" s="156">
        <f t="shared" si="139"/>
        <v>44322</v>
      </c>
      <c r="P587" s="104"/>
      <c r="Q587" s="169"/>
      <c r="CI587" s="174">
        <v>42211.7388</v>
      </c>
    </row>
    <row r="588" spans="2:87" ht="16.5">
      <c r="B588" s="39">
        <v>582</v>
      </c>
      <c r="C588" s="69" t="s">
        <v>464</v>
      </c>
      <c r="D588" s="106" t="s">
        <v>1285</v>
      </c>
      <c r="E588" s="58" t="s">
        <v>633</v>
      </c>
      <c r="F588" s="155">
        <f t="shared" si="135"/>
        <v>56911</v>
      </c>
      <c r="G588" s="156">
        <f t="shared" si="136"/>
        <v>52078</v>
      </c>
      <c r="H588" s="156">
        <f t="shared" si="137"/>
        <v>54205</v>
      </c>
      <c r="I588" s="156">
        <v>54205</v>
      </c>
      <c r="J588" s="156">
        <f t="shared" si="138"/>
        <v>66241</v>
      </c>
      <c r="K588" s="156">
        <f t="shared" si="139"/>
        <v>58943</v>
      </c>
      <c r="P588" s="104"/>
      <c r="Q588" s="169"/>
      <c r="CI588" s="174">
        <v>56136.5412</v>
      </c>
    </row>
    <row r="589" spans="2:87" ht="16.5">
      <c r="B589" s="39">
        <v>583</v>
      </c>
      <c r="C589" s="69" t="s">
        <v>465</v>
      </c>
      <c r="D589" s="106" t="s">
        <v>1286</v>
      </c>
      <c r="E589" s="58" t="s">
        <v>633</v>
      </c>
      <c r="F589" s="155">
        <f t="shared" si="135"/>
        <v>57869</v>
      </c>
      <c r="G589" s="156">
        <f t="shared" si="136"/>
        <v>52954</v>
      </c>
      <c r="H589" s="156">
        <f t="shared" si="137"/>
        <v>55117</v>
      </c>
      <c r="I589" s="156">
        <v>55117</v>
      </c>
      <c r="J589" s="156">
        <f t="shared" si="138"/>
        <v>67356</v>
      </c>
      <c r="K589" s="156">
        <f t="shared" si="139"/>
        <v>59935</v>
      </c>
      <c r="P589" s="104"/>
      <c r="Q589" s="169"/>
      <c r="CI589" s="174">
        <v>57081.0132</v>
      </c>
    </row>
    <row r="590" spans="2:87" ht="16.5">
      <c r="B590" s="39">
        <v>584</v>
      </c>
      <c r="C590" s="69" t="s">
        <v>466</v>
      </c>
      <c r="D590" s="106" t="s">
        <v>1287</v>
      </c>
      <c r="E590" s="58" t="s">
        <v>633</v>
      </c>
      <c r="F590" s="155">
        <f t="shared" si="135"/>
        <v>59909</v>
      </c>
      <c r="G590" s="156">
        <f t="shared" si="136"/>
        <v>54821</v>
      </c>
      <c r="H590" s="156">
        <f t="shared" si="137"/>
        <v>57060</v>
      </c>
      <c r="I590" s="156">
        <v>57060</v>
      </c>
      <c r="J590" s="156">
        <f t="shared" si="138"/>
        <v>69730</v>
      </c>
      <c r="K590" s="156">
        <f t="shared" si="139"/>
        <v>62048</v>
      </c>
      <c r="P590" s="104"/>
      <c r="Q590" s="169"/>
      <c r="CI590" s="174">
        <v>59093.1492</v>
      </c>
    </row>
    <row r="591" spans="2:87" ht="16.5">
      <c r="B591" s="39">
        <v>585</v>
      </c>
      <c r="C591" s="69" t="s">
        <v>467</v>
      </c>
      <c r="D591" s="106" t="s">
        <v>1288</v>
      </c>
      <c r="E591" s="58" t="s">
        <v>633</v>
      </c>
      <c r="F591" s="155">
        <f t="shared" si="135"/>
        <v>79036</v>
      </c>
      <c r="G591" s="156">
        <f t="shared" si="136"/>
        <v>72323</v>
      </c>
      <c r="H591" s="156">
        <f t="shared" si="137"/>
        <v>75278</v>
      </c>
      <c r="I591" s="156">
        <v>75278</v>
      </c>
      <c r="J591" s="156">
        <f t="shared" si="138"/>
        <v>91993</v>
      </c>
      <c r="K591" s="156">
        <f t="shared" si="139"/>
        <v>81858</v>
      </c>
      <c r="P591" s="104"/>
      <c r="Q591" s="169"/>
      <c r="CI591" s="174">
        <v>77960.004</v>
      </c>
    </row>
    <row r="592" spans="2:87" ht="16.5">
      <c r="B592" s="39">
        <v>586</v>
      </c>
      <c r="C592" s="69" t="s">
        <v>468</v>
      </c>
      <c r="D592" s="106" t="s">
        <v>1289</v>
      </c>
      <c r="E592" s="58" t="s">
        <v>633</v>
      </c>
      <c r="F592" s="155">
        <f t="shared" si="135"/>
        <v>84449</v>
      </c>
      <c r="G592" s="156">
        <f t="shared" si="136"/>
        <v>77277</v>
      </c>
      <c r="H592" s="156">
        <f t="shared" si="137"/>
        <v>80434</v>
      </c>
      <c r="I592" s="156">
        <v>80434</v>
      </c>
      <c r="J592" s="156">
        <f t="shared" si="138"/>
        <v>98293</v>
      </c>
      <c r="K592" s="156">
        <f t="shared" si="139"/>
        <v>87464</v>
      </c>
      <c r="P592" s="104"/>
      <c r="Q592" s="169"/>
      <c r="CI592" s="174">
        <v>83299.3506</v>
      </c>
    </row>
    <row r="593" spans="2:87" ht="16.5">
      <c r="B593" s="39">
        <v>587</v>
      </c>
      <c r="C593" s="69" t="s">
        <v>469</v>
      </c>
      <c r="D593" s="106" t="s">
        <v>1290</v>
      </c>
      <c r="E593" s="58" t="s">
        <v>633</v>
      </c>
      <c r="F593" s="155">
        <f t="shared" si="135"/>
        <v>93151</v>
      </c>
      <c r="G593" s="156">
        <f t="shared" si="136"/>
        <v>85240</v>
      </c>
      <c r="H593" s="156">
        <f t="shared" si="137"/>
        <v>88722</v>
      </c>
      <c r="I593" s="156">
        <v>88722</v>
      </c>
      <c r="J593" s="156">
        <f t="shared" si="138"/>
        <v>108422</v>
      </c>
      <c r="K593" s="156">
        <f t="shared" si="139"/>
        <v>96477</v>
      </c>
      <c r="P593" s="104"/>
      <c r="Q593" s="169"/>
      <c r="CI593" s="174">
        <v>91882.7532</v>
      </c>
    </row>
    <row r="594" spans="2:87" ht="16.5">
      <c r="B594" s="39">
        <v>588</v>
      </c>
      <c r="C594" s="69" t="s">
        <v>387</v>
      </c>
      <c r="D594" s="106" t="s">
        <v>1291</v>
      </c>
      <c r="E594" s="58" t="s">
        <v>633</v>
      </c>
      <c r="F594" s="155">
        <f t="shared" si="135"/>
        <v>96150</v>
      </c>
      <c r="G594" s="156">
        <f t="shared" si="136"/>
        <v>87984</v>
      </c>
      <c r="H594" s="156">
        <f t="shared" si="137"/>
        <v>91579</v>
      </c>
      <c r="I594" s="156">
        <v>91579</v>
      </c>
      <c r="J594" s="156">
        <f t="shared" si="138"/>
        <v>111913</v>
      </c>
      <c r="K594" s="156">
        <f t="shared" si="139"/>
        <v>99583</v>
      </c>
      <c r="P594" s="104"/>
      <c r="Q594" s="169"/>
      <c r="CI594" s="174">
        <v>94841.4144</v>
      </c>
    </row>
    <row r="595" spans="2:87" ht="16.5">
      <c r="B595" s="39">
        <v>589</v>
      </c>
      <c r="C595" s="69" t="s">
        <v>388</v>
      </c>
      <c r="D595" s="106" t="s">
        <v>1292</v>
      </c>
      <c r="E595" s="58" t="s">
        <v>633</v>
      </c>
      <c r="F595" s="155">
        <f t="shared" si="135"/>
        <v>95914</v>
      </c>
      <c r="G595" s="156">
        <f t="shared" si="136"/>
        <v>87768</v>
      </c>
      <c r="H595" s="156">
        <f t="shared" si="137"/>
        <v>91354</v>
      </c>
      <c r="I595" s="156">
        <v>91354</v>
      </c>
      <c r="J595" s="156">
        <f t="shared" si="138"/>
        <v>111638</v>
      </c>
      <c r="K595" s="156">
        <f t="shared" si="139"/>
        <v>99339</v>
      </c>
      <c r="P595" s="104"/>
      <c r="Q595" s="169"/>
      <c r="CI595" s="174">
        <v>94608.3762</v>
      </c>
    </row>
    <row r="596" spans="2:87" ht="16.5">
      <c r="B596" s="39">
        <v>590</v>
      </c>
      <c r="C596" s="69" t="s">
        <v>389</v>
      </c>
      <c r="D596" s="106" t="s">
        <v>1293</v>
      </c>
      <c r="E596" s="58" t="s">
        <v>633</v>
      </c>
      <c r="F596" s="155">
        <f t="shared" si="135"/>
        <v>143620</v>
      </c>
      <c r="G596" s="156">
        <f t="shared" si="136"/>
        <v>131422</v>
      </c>
      <c r="H596" s="156">
        <f t="shared" si="137"/>
        <v>136791</v>
      </c>
      <c r="I596" s="156">
        <v>136791</v>
      </c>
      <c r="J596" s="156">
        <f t="shared" si="138"/>
        <v>167164</v>
      </c>
      <c r="K596" s="156">
        <f t="shared" si="139"/>
        <v>148748</v>
      </c>
      <c r="P596" s="104"/>
      <c r="Q596" s="169"/>
      <c r="CI596" s="174">
        <v>141664.6404</v>
      </c>
    </row>
    <row r="597" spans="2:87" ht="16.5">
      <c r="B597" s="39">
        <v>591</v>
      </c>
      <c r="C597" s="69" t="s">
        <v>390</v>
      </c>
      <c r="D597" s="106" t="s">
        <v>1294</v>
      </c>
      <c r="E597" s="58" t="s">
        <v>633</v>
      </c>
      <c r="F597" s="155">
        <f t="shared" si="135"/>
        <v>130116</v>
      </c>
      <c r="G597" s="156">
        <f t="shared" si="136"/>
        <v>119065</v>
      </c>
      <c r="H597" s="156">
        <f t="shared" si="137"/>
        <v>123929</v>
      </c>
      <c r="I597" s="156">
        <v>123929</v>
      </c>
      <c r="J597" s="156">
        <f t="shared" si="138"/>
        <v>151447</v>
      </c>
      <c r="K597" s="156">
        <f t="shared" si="139"/>
        <v>134762</v>
      </c>
      <c r="P597" s="104"/>
      <c r="Q597" s="169"/>
      <c r="CI597" s="174">
        <v>128344.5054</v>
      </c>
    </row>
    <row r="598" spans="2:87" ht="16.5">
      <c r="B598" s="39">
        <v>592</v>
      </c>
      <c r="C598" s="69" t="s">
        <v>391</v>
      </c>
      <c r="D598" s="106" t="s">
        <v>1295</v>
      </c>
      <c r="E598" s="58" t="s">
        <v>633</v>
      </c>
      <c r="F598" s="155">
        <f t="shared" si="135"/>
        <v>150273</v>
      </c>
      <c r="G598" s="156">
        <f t="shared" si="136"/>
        <v>137511</v>
      </c>
      <c r="H598" s="156">
        <f t="shared" si="137"/>
        <v>143129</v>
      </c>
      <c r="I598" s="156">
        <v>143129</v>
      </c>
      <c r="J598" s="156">
        <f t="shared" si="138"/>
        <v>174909</v>
      </c>
      <c r="K598" s="156">
        <f t="shared" si="139"/>
        <v>155639</v>
      </c>
      <c r="P598" s="104"/>
      <c r="Q598" s="169"/>
      <c r="CI598" s="174">
        <v>148227.6942</v>
      </c>
    </row>
    <row r="599" spans="2:87" ht="16.5">
      <c r="B599" s="39">
        <v>593</v>
      </c>
      <c r="C599" s="69" t="s">
        <v>392</v>
      </c>
      <c r="D599" s="106" t="s">
        <v>1296</v>
      </c>
      <c r="E599" s="58" t="s">
        <v>633</v>
      </c>
      <c r="F599" s="155">
        <f t="shared" si="135"/>
        <v>155341</v>
      </c>
      <c r="G599" s="156">
        <f t="shared" si="136"/>
        <v>142148</v>
      </c>
      <c r="H599" s="156">
        <f t="shared" si="137"/>
        <v>147955</v>
      </c>
      <c r="I599" s="156">
        <v>147955</v>
      </c>
      <c r="J599" s="156">
        <f t="shared" si="138"/>
        <v>180807</v>
      </c>
      <c r="K599" s="156">
        <f t="shared" si="139"/>
        <v>160888</v>
      </c>
      <c r="P599" s="104"/>
      <c r="Q599" s="169"/>
      <c r="CI599" s="174">
        <v>153226.2096</v>
      </c>
    </row>
    <row r="600" spans="2:87" ht="16.5">
      <c r="B600" s="39">
        <v>594</v>
      </c>
      <c r="C600" s="69" t="s">
        <v>1297</v>
      </c>
      <c r="D600" s="106" t="s">
        <v>1298</v>
      </c>
      <c r="E600" s="58" t="s">
        <v>633</v>
      </c>
      <c r="F600" s="155">
        <f t="shared" si="135"/>
        <v>182355</v>
      </c>
      <c r="G600" s="156">
        <f t="shared" si="136"/>
        <v>166868</v>
      </c>
      <c r="H600" s="156">
        <f t="shared" si="137"/>
        <v>173685</v>
      </c>
      <c r="I600" s="156">
        <v>173685</v>
      </c>
      <c r="J600" s="156">
        <f t="shared" si="138"/>
        <v>212250</v>
      </c>
      <c r="K600" s="156">
        <f t="shared" si="139"/>
        <v>188866</v>
      </c>
      <c r="P600" s="104"/>
      <c r="Q600" s="169"/>
      <c r="CI600" s="174">
        <v>179872.6392</v>
      </c>
    </row>
    <row r="601" spans="2:87" ht="16.5">
      <c r="B601" s="39">
        <v>595</v>
      </c>
      <c r="C601" s="72" t="s">
        <v>1299</v>
      </c>
      <c r="D601" s="107" t="s">
        <v>470</v>
      </c>
      <c r="E601" s="73"/>
      <c r="F601" s="155"/>
      <c r="G601" s="156"/>
      <c r="H601" s="156"/>
      <c r="I601" s="156"/>
      <c r="J601" s="156"/>
      <c r="K601" s="156"/>
      <c r="P601" s="104"/>
      <c r="Q601" s="169"/>
      <c r="CI601" s="174">
        <v>0</v>
      </c>
    </row>
    <row r="602" spans="2:87" ht="33.75">
      <c r="B602" s="39">
        <v>596</v>
      </c>
      <c r="C602" s="69" t="s">
        <v>471</v>
      </c>
      <c r="D602" s="106" t="s">
        <v>1300</v>
      </c>
      <c r="E602" s="70" t="s">
        <v>599</v>
      </c>
      <c r="F602" s="155">
        <f aca="true" t="shared" si="140" ref="F602:F622">+ROUND($F$7*CI602,0)</f>
        <v>353492</v>
      </c>
      <c r="G602" s="156">
        <f aca="true" t="shared" si="141" ref="G602:G622">+ROUND(CI602*$G$7,0)</f>
        <v>323471</v>
      </c>
      <c r="H602" s="156">
        <f aca="true" t="shared" si="142" ref="H602:H622">+ROUND($H$7*CI602,0)</f>
        <v>336686</v>
      </c>
      <c r="I602" s="156">
        <v>336686</v>
      </c>
      <c r="J602" s="156">
        <f aca="true" t="shared" si="143" ref="J602:J622">+ROUND(CI602*$J$7,0)</f>
        <v>411443</v>
      </c>
      <c r="K602" s="156">
        <f aca="true" t="shared" si="144" ref="K602:K622">+ROUND(CI602*$K$7,0)</f>
        <v>366115</v>
      </c>
      <c r="P602" s="104"/>
      <c r="Q602" s="169"/>
      <c r="CI602" s="174">
        <v>348680.5836</v>
      </c>
    </row>
    <row r="603" spans="2:87" ht="33.75">
      <c r="B603" s="39">
        <v>597</v>
      </c>
      <c r="C603" s="69" t="s">
        <v>472</v>
      </c>
      <c r="D603" s="106" t="s">
        <v>1301</v>
      </c>
      <c r="E603" s="70" t="s">
        <v>599</v>
      </c>
      <c r="F603" s="155">
        <f t="shared" si="140"/>
        <v>444475</v>
      </c>
      <c r="G603" s="156">
        <f t="shared" si="141"/>
        <v>406727</v>
      </c>
      <c r="H603" s="156">
        <f t="shared" si="142"/>
        <v>423343</v>
      </c>
      <c r="I603" s="156">
        <v>423343</v>
      </c>
      <c r="J603" s="156">
        <f t="shared" si="143"/>
        <v>517341</v>
      </c>
      <c r="K603" s="156">
        <f t="shared" si="144"/>
        <v>460346</v>
      </c>
      <c r="P603" s="104"/>
      <c r="Q603" s="169"/>
      <c r="CI603" s="174">
        <v>438424.929</v>
      </c>
    </row>
    <row r="604" spans="2:87" ht="33.75">
      <c r="B604" s="39">
        <v>598</v>
      </c>
      <c r="C604" s="69" t="s">
        <v>177</v>
      </c>
      <c r="D604" s="106" t="s">
        <v>1302</v>
      </c>
      <c r="E604" s="70" t="s">
        <v>599</v>
      </c>
      <c r="F604" s="155">
        <f t="shared" si="140"/>
        <v>515591</v>
      </c>
      <c r="G604" s="156">
        <f t="shared" si="141"/>
        <v>471803</v>
      </c>
      <c r="H604" s="156">
        <f t="shared" si="142"/>
        <v>491078</v>
      </c>
      <c r="I604" s="156">
        <v>491078</v>
      </c>
      <c r="J604" s="156">
        <f t="shared" si="143"/>
        <v>600116</v>
      </c>
      <c r="K604" s="156">
        <f t="shared" si="144"/>
        <v>534001</v>
      </c>
      <c r="P604" s="104"/>
      <c r="Q604" s="169"/>
      <c r="CI604" s="174">
        <v>508572.507</v>
      </c>
    </row>
    <row r="605" spans="2:87" ht="33.75">
      <c r="B605" s="39">
        <v>599</v>
      </c>
      <c r="C605" s="69" t="s">
        <v>178</v>
      </c>
      <c r="D605" s="106" t="s">
        <v>1303</v>
      </c>
      <c r="E605" s="70" t="s">
        <v>599</v>
      </c>
      <c r="F605" s="155">
        <f t="shared" si="140"/>
        <v>582681</v>
      </c>
      <c r="G605" s="156">
        <f t="shared" si="141"/>
        <v>533195</v>
      </c>
      <c r="H605" s="156">
        <f t="shared" si="142"/>
        <v>554978</v>
      </c>
      <c r="I605" s="156">
        <v>554978</v>
      </c>
      <c r="J605" s="156">
        <f t="shared" si="143"/>
        <v>678204</v>
      </c>
      <c r="K605" s="156">
        <f t="shared" si="144"/>
        <v>603487</v>
      </c>
      <c r="P605" s="104"/>
      <c r="Q605" s="169"/>
      <c r="CI605" s="174">
        <v>574749.1962</v>
      </c>
    </row>
    <row r="606" spans="2:87" ht="33.75">
      <c r="B606" s="39">
        <v>600</v>
      </c>
      <c r="C606" s="69" t="s">
        <v>179</v>
      </c>
      <c r="D606" s="106" t="s">
        <v>1304</v>
      </c>
      <c r="E606" s="70" t="s">
        <v>599</v>
      </c>
      <c r="F606" s="155">
        <f t="shared" si="140"/>
        <v>652634</v>
      </c>
      <c r="G606" s="156">
        <f t="shared" si="141"/>
        <v>597207</v>
      </c>
      <c r="H606" s="156">
        <f t="shared" si="142"/>
        <v>621605</v>
      </c>
      <c r="I606" s="156">
        <v>621605</v>
      </c>
      <c r="J606" s="156">
        <f t="shared" si="143"/>
        <v>759625</v>
      </c>
      <c r="K606" s="156">
        <f t="shared" si="144"/>
        <v>675938</v>
      </c>
      <c r="P606" s="104"/>
      <c r="Q606" s="169"/>
      <c r="CI606" s="174">
        <v>643750.062</v>
      </c>
    </row>
    <row r="607" spans="2:87" ht="33.75">
      <c r="B607" s="39">
        <v>601</v>
      </c>
      <c r="C607" s="69" t="s">
        <v>180</v>
      </c>
      <c r="D607" s="106" t="s">
        <v>1305</v>
      </c>
      <c r="E607" s="70" t="s">
        <v>599</v>
      </c>
      <c r="F607" s="155">
        <f t="shared" si="140"/>
        <v>683970</v>
      </c>
      <c r="G607" s="156">
        <f t="shared" si="141"/>
        <v>625882</v>
      </c>
      <c r="H607" s="156">
        <f t="shared" si="142"/>
        <v>651452</v>
      </c>
      <c r="I607" s="156">
        <v>651452</v>
      </c>
      <c r="J607" s="156">
        <f t="shared" si="143"/>
        <v>796099</v>
      </c>
      <c r="K607" s="156">
        <f t="shared" si="144"/>
        <v>708393</v>
      </c>
      <c r="P607" s="104"/>
      <c r="Q607" s="169"/>
      <c r="CI607" s="174">
        <v>674659.9614</v>
      </c>
    </row>
    <row r="608" spans="2:87" ht="16.5">
      <c r="B608" s="39">
        <v>602</v>
      </c>
      <c r="C608" s="69" t="s">
        <v>181</v>
      </c>
      <c r="D608" s="106" t="s">
        <v>1306</v>
      </c>
      <c r="E608" s="70" t="s">
        <v>599</v>
      </c>
      <c r="F608" s="155">
        <f t="shared" si="140"/>
        <v>18127</v>
      </c>
      <c r="G608" s="156">
        <f t="shared" si="141"/>
        <v>16588</v>
      </c>
      <c r="H608" s="156">
        <f t="shared" si="142"/>
        <v>17265</v>
      </c>
      <c r="I608" s="156">
        <v>17265</v>
      </c>
      <c r="J608" s="156">
        <f t="shared" si="143"/>
        <v>21099</v>
      </c>
      <c r="K608" s="156">
        <f t="shared" si="144"/>
        <v>18774</v>
      </c>
      <c r="P608" s="104"/>
      <c r="Q608" s="169"/>
      <c r="CI608" s="174">
        <v>17880.2922</v>
      </c>
    </row>
    <row r="609" spans="2:87" ht="16.5">
      <c r="B609" s="39">
        <v>603</v>
      </c>
      <c r="C609" s="69" t="s">
        <v>182</v>
      </c>
      <c r="D609" s="106" t="s">
        <v>1307</v>
      </c>
      <c r="E609" s="70" t="s">
        <v>599</v>
      </c>
      <c r="F609" s="155">
        <f t="shared" si="140"/>
        <v>36737</v>
      </c>
      <c r="G609" s="156">
        <f t="shared" si="141"/>
        <v>33617</v>
      </c>
      <c r="H609" s="156">
        <f t="shared" si="142"/>
        <v>34990</v>
      </c>
      <c r="I609" s="156">
        <v>34990</v>
      </c>
      <c r="J609" s="156">
        <f t="shared" si="143"/>
        <v>42760</v>
      </c>
      <c r="K609" s="156">
        <f t="shared" si="144"/>
        <v>38049</v>
      </c>
      <c r="P609" s="104"/>
      <c r="Q609" s="169"/>
      <c r="CI609" s="174">
        <v>36236.9268</v>
      </c>
    </row>
    <row r="610" spans="2:87" ht="16.5">
      <c r="B610" s="39">
        <v>604</v>
      </c>
      <c r="C610" s="69" t="s">
        <v>183</v>
      </c>
      <c r="D610" s="106" t="s">
        <v>1308</v>
      </c>
      <c r="E610" s="70" t="s">
        <v>599</v>
      </c>
      <c r="F610" s="155">
        <f t="shared" si="140"/>
        <v>50653</v>
      </c>
      <c r="G610" s="156">
        <f t="shared" si="141"/>
        <v>46351</v>
      </c>
      <c r="H610" s="156">
        <f t="shared" si="142"/>
        <v>48245</v>
      </c>
      <c r="I610" s="156">
        <v>48245</v>
      </c>
      <c r="J610" s="156">
        <f t="shared" si="143"/>
        <v>58957</v>
      </c>
      <c r="K610" s="156">
        <f t="shared" si="144"/>
        <v>52462</v>
      </c>
      <c r="P610" s="104"/>
      <c r="Q610" s="169"/>
      <c r="CI610" s="174">
        <v>49963.5954</v>
      </c>
    </row>
    <row r="611" spans="2:87" ht="16.5">
      <c r="B611" s="39">
        <v>605</v>
      </c>
      <c r="C611" s="69" t="s">
        <v>184</v>
      </c>
      <c r="D611" s="106" t="s">
        <v>1309</v>
      </c>
      <c r="E611" s="70" t="s">
        <v>599</v>
      </c>
      <c r="F611" s="155">
        <f t="shared" si="140"/>
        <v>78335</v>
      </c>
      <c r="G611" s="156">
        <f t="shared" si="141"/>
        <v>71683</v>
      </c>
      <c r="H611" s="156">
        <f t="shared" si="142"/>
        <v>74611</v>
      </c>
      <c r="I611" s="156">
        <v>74611</v>
      </c>
      <c r="J611" s="156">
        <f t="shared" si="143"/>
        <v>91178</v>
      </c>
      <c r="K611" s="156">
        <f t="shared" si="144"/>
        <v>81133</v>
      </c>
      <c r="P611" s="104"/>
      <c r="Q611" s="169"/>
      <c r="CI611" s="174">
        <v>77269.1022</v>
      </c>
    </row>
    <row r="612" spans="2:87" ht="16.5">
      <c r="B612" s="39">
        <v>606</v>
      </c>
      <c r="C612" s="69" t="s">
        <v>185</v>
      </c>
      <c r="D612" s="106" t="s">
        <v>1310</v>
      </c>
      <c r="E612" s="70" t="s">
        <v>599</v>
      </c>
      <c r="F612" s="155">
        <f t="shared" si="140"/>
        <v>90637</v>
      </c>
      <c r="G612" s="156">
        <f t="shared" si="141"/>
        <v>82940</v>
      </c>
      <c r="H612" s="156">
        <f t="shared" si="142"/>
        <v>86328</v>
      </c>
      <c r="I612" s="156">
        <v>86328</v>
      </c>
      <c r="J612" s="156">
        <f t="shared" si="143"/>
        <v>105496</v>
      </c>
      <c r="K612" s="156">
        <f t="shared" si="144"/>
        <v>93874</v>
      </c>
      <c r="P612" s="104"/>
      <c r="Q612" s="169"/>
      <c r="CI612" s="174">
        <v>89403.5142</v>
      </c>
    </row>
    <row r="613" spans="2:87" ht="16.5">
      <c r="B613" s="39">
        <v>607</v>
      </c>
      <c r="C613" s="69" t="s">
        <v>186</v>
      </c>
      <c r="D613" s="106" t="s">
        <v>1311</v>
      </c>
      <c r="E613" s="70" t="s">
        <v>599</v>
      </c>
      <c r="F613" s="155">
        <f t="shared" si="140"/>
        <v>117471</v>
      </c>
      <c r="G613" s="156">
        <f t="shared" si="141"/>
        <v>107495</v>
      </c>
      <c r="H613" s="156">
        <f t="shared" si="142"/>
        <v>111886</v>
      </c>
      <c r="I613" s="156">
        <v>111886</v>
      </c>
      <c r="J613" s="156">
        <f t="shared" si="143"/>
        <v>136729</v>
      </c>
      <c r="K613" s="156">
        <f t="shared" si="144"/>
        <v>121666</v>
      </c>
      <c r="P613" s="104"/>
      <c r="Q613" s="169"/>
      <c r="CI613" s="174">
        <v>115872.342</v>
      </c>
    </row>
    <row r="614" spans="2:87" ht="16.5">
      <c r="B614" s="39">
        <v>608</v>
      </c>
      <c r="C614" s="69" t="s">
        <v>187</v>
      </c>
      <c r="D614" s="106" t="s">
        <v>1312</v>
      </c>
      <c r="E614" s="70" t="s">
        <v>599</v>
      </c>
      <c r="F614" s="155">
        <f t="shared" si="140"/>
        <v>336034</v>
      </c>
      <c r="G614" s="156">
        <f t="shared" si="141"/>
        <v>307495</v>
      </c>
      <c r="H614" s="156">
        <f t="shared" si="142"/>
        <v>320057</v>
      </c>
      <c r="I614" s="156">
        <v>320057</v>
      </c>
      <c r="J614" s="156">
        <f t="shared" si="143"/>
        <v>391122</v>
      </c>
      <c r="K614" s="156">
        <f t="shared" si="144"/>
        <v>348032</v>
      </c>
      <c r="P614" s="104"/>
      <c r="Q614" s="169"/>
      <c r="CI614" s="174">
        <v>331459.3686</v>
      </c>
    </row>
    <row r="615" spans="2:87" ht="16.5">
      <c r="B615" s="39">
        <v>609</v>
      </c>
      <c r="C615" s="69" t="s">
        <v>188</v>
      </c>
      <c r="D615" s="106" t="s">
        <v>1313</v>
      </c>
      <c r="E615" s="70" t="s">
        <v>599</v>
      </c>
      <c r="F615" s="155">
        <f t="shared" si="140"/>
        <v>374258</v>
      </c>
      <c r="G615" s="156">
        <f t="shared" si="141"/>
        <v>342473</v>
      </c>
      <c r="H615" s="156">
        <f t="shared" si="142"/>
        <v>356464</v>
      </c>
      <c r="I615" s="156">
        <v>356464</v>
      </c>
      <c r="J615" s="156">
        <f t="shared" si="143"/>
        <v>435613</v>
      </c>
      <c r="K615" s="156">
        <f t="shared" si="144"/>
        <v>387621</v>
      </c>
      <c r="P615" s="104"/>
      <c r="Q615" s="169"/>
      <c r="CI615" s="174">
        <v>369163.3068</v>
      </c>
    </row>
    <row r="616" spans="2:87" ht="16.5">
      <c r="B616" s="39">
        <v>610</v>
      </c>
      <c r="C616" s="69" t="s">
        <v>189</v>
      </c>
      <c r="D616" s="106" t="s">
        <v>1314</v>
      </c>
      <c r="E616" s="70" t="s">
        <v>599</v>
      </c>
      <c r="F616" s="155">
        <f t="shared" si="140"/>
        <v>561526</v>
      </c>
      <c r="G616" s="156">
        <f t="shared" si="141"/>
        <v>513837</v>
      </c>
      <c r="H616" s="156">
        <f t="shared" si="142"/>
        <v>534829</v>
      </c>
      <c r="I616" s="156">
        <v>534829</v>
      </c>
      <c r="J616" s="156">
        <f t="shared" si="143"/>
        <v>653581</v>
      </c>
      <c r="K616" s="156">
        <f t="shared" si="144"/>
        <v>581577</v>
      </c>
      <c r="P616" s="104"/>
      <c r="Q616" s="169"/>
      <c r="CI616" s="174">
        <v>553882.5246</v>
      </c>
    </row>
    <row r="617" spans="2:87" ht="16.5">
      <c r="B617" s="39">
        <v>611</v>
      </c>
      <c r="C617" s="69" t="s">
        <v>190</v>
      </c>
      <c r="D617" s="106" t="s">
        <v>1315</v>
      </c>
      <c r="E617" s="70" t="s">
        <v>599</v>
      </c>
      <c r="F617" s="155">
        <f t="shared" si="140"/>
        <v>911745</v>
      </c>
      <c r="G617" s="156">
        <f t="shared" si="141"/>
        <v>834313</v>
      </c>
      <c r="H617" s="156">
        <f t="shared" si="142"/>
        <v>868397</v>
      </c>
      <c r="I617" s="156">
        <v>868397</v>
      </c>
      <c r="J617" s="156">
        <f t="shared" si="143"/>
        <v>1061215</v>
      </c>
      <c r="K617" s="156">
        <f t="shared" si="144"/>
        <v>944301</v>
      </c>
      <c r="P617" s="104"/>
      <c r="Q617" s="169"/>
      <c r="CI617" s="174">
        <v>899334.4512</v>
      </c>
    </row>
    <row r="618" spans="2:87" ht="16.5">
      <c r="B618" s="39">
        <v>612</v>
      </c>
      <c r="C618" s="69" t="s">
        <v>191</v>
      </c>
      <c r="D618" s="106" t="s">
        <v>1316</v>
      </c>
      <c r="E618" s="70" t="s">
        <v>599</v>
      </c>
      <c r="F618" s="155">
        <f t="shared" si="140"/>
        <v>1700778</v>
      </c>
      <c r="G618" s="156">
        <f t="shared" si="141"/>
        <v>1556334</v>
      </c>
      <c r="H618" s="156">
        <f t="shared" si="142"/>
        <v>1619916</v>
      </c>
      <c r="I618" s="156">
        <v>1619916</v>
      </c>
      <c r="J618" s="156">
        <f t="shared" si="143"/>
        <v>1979599</v>
      </c>
      <c r="K618" s="156">
        <f t="shared" si="144"/>
        <v>1761508</v>
      </c>
      <c r="P618" s="104"/>
      <c r="Q618" s="169"/>
      <c r="CI618" s="174">
        <v>1677626.6028</v>
      </c>
    </row>
    <row r="619" spans="2:87" ht="16.5">
      <c r="B619" s="39">
        <v>613</v>
      </c>
      <c r="C619" s="69" t="s">
        <v>192</v>
      </c>
      <c r="D619" s="106" t="s">
        <v>1317</v>
      </c>
      <c r="E619" s="70" t="s">
        <v>599</v>
      </c>
      <c r="F619" s="155">
        <f t="shared" si="140"/>
        <v>2240356</v>
      </c>
      <c r="G619" s="156">
        <f t="shared" si="141"/>
        <v>2050087</v>
      </c>
      <c r="H619" s="156">
        <f t="shared" si="142"/>
        <v>2133841</v>
      </c>
      <c r="I619" s="156">
        <v>2133841</v>
      </c>
      <c r="J619" s="156">
        <f t="shared" si="143"/>
        <v>2607635</v>
      </c>
      <c r="K619" s="156">
        <f t="shared" si="144"/>
        <v>2320353</v>
      </c>
      <c r="P619" s="104"/>
      <c r="Q619" s="169"/>
      <c r="CI619" s="174">
        <v>2209860.1866</v>
      </c>
    </row>
    <row r="620" spans="2:87" ht="16.5">
      <c r="B620" s="39">
        <v>614</v>
      </c>
      <c r="C620" s="69" t="s">
        <v>193</v>
      </c>
      <c r="D620" s="106" t="s">
        <v>1318</v>
      </c>
      <c r="E620" s="70" t="s">
        <v>599</v>
      </c>
      <c r="F620" s="155">
        <f t="shared" si="140"/>
        <v>21780</v>
      </c>
      <c r="G620" s="156">
        <f t="shared" si="141"/>
        <v>19930</v>
      </c>
      <c r="H620" s="156">
        <f t="shared" si="142"/>
        <v>20745</v>
      </c>
      <c r="I620" s="156">
        <v>20745</v>
      </c>
      <c r="J620" s="156">
        <f t="shared" si="143"/>
        <v>25351</v>
      </c>
      <c r="K620" s="156">
        <f t="shared" si="144"/>
        <v>22558</v>
      </c>
      <c r="P620" s="104"/>
      <c r="Q620" s="169"/>
      <c r="CI620" s="174">
        <v>21483.6582</v>
      </c>
    </row>
    <row r="621" spans="2:87" ht="16.5">
      <c r="B621" s="39">
        <v>615</v>
      </c>
      <c r="C621" s="69" t="s">
        <v>194</v>
      </c>
      <c r="D621" s="106" t="s">
        <v>1319</v>
      </c>
      <c r="E621" s="70" t="s">
        <v>599</v>
      </c>
      <c r="F621" s="155">
        <f t="shared" si="140"/>
        <v>39720</v>
      </c>
      <c r="G621" s="156">
        <f t="shared" si="141"/>
        <v>36347</v>
      </c>
      <c r="H621" s="156">
        <f t="shared" si="142"/>
        <v>37831</v>
      </c>
      <c r="I621" s="156">
        <v>37831</v>
      </c>
      <c r="J621" s="156">
        <f t="shared" si="143"/>
        <v>46231</v>
      </c>
      <c r="K621" s="156">
        <f t="shared" si="144"/>
        <v>41138</v>
      </c>
      <c r="P621" s="104"/>
      <c r="Q621" s="169"/>
      <c r="CI621" s="174">
        <v>39179.1624</v>
      </c>
    </row>
    <row r="622" spans="2:87" ht="16.5">
      <c r="B622" s="39">
        <v>616</v>
      </c>
      <c r="C622" s="69" t="s">
        <v>195</v>
      </c>
      <c r="D622" s="106" t="s">
        <v>1320</v>
      </c>
      <c r="E622" s="70" t="s">
        <v>599</v>
      </c>
      <c r="F622" s="155">
        <f t="shared" si="140"/>
        <v>68076</v>
      </c>
      <c r="G622" s="156">
        <f t="shared" si="141"/>
        <v>62294</v>
      </c>
      <c r="H622" s="156">
        <f t="shared" si="142"/>
        <v>64839</v>
      </c>
      <c r="I622" s="156">
        <v>64839</v>
      </c>
      <c r="J622" s="156">
        <f t="shared" si="143"/>
        <v>79236</v>
      </c>
      <c r="K622" s="156">
        <f t="shared" si="144"/>
        <v>70506</v>
      </c>
      <c r="P622" s="104"/>
      <c r="Q622" s="169"/>
      <c r="CI622" s="174">
        <v>67148.8794</v>
      </c>
    </row>
    <row r="623" spans="2:87" ht="16.5">
      <c r="B623" s="39">
        <v>617</v>
      </c>
      <c r="C623" s="72" t="s">
        <v>1321</v>
      </c>
      <c r="D623" s="107" t="s">
        <v>393</v>
      </c>
      <c r="E623" s="73"/>
      <c r="F623" s="155"/>
      <c r="G623" s="156"/>
      <c r="H623" s="156"/>
      <c r="I623" s="156"/>
      <c r="J623" s="156"/>
      <c r="K623" s="156"/>
      <c r="P623" s="104"/>
      <c r="Q623" s="169"/>
      <c r="CI623" s="174">
        <v>0</v>
      </c>
    </row>
    <row r="624" spans="2:87" ht="16.5">
      <c r="B624" s="39">
        <v>618</v>
      </c>
      <c r="C624" s="69" t="s">
        <v>550</v>
      </c>
      <c r="D624" s="106" t="s">
        <v>152</v>
      </c>
      <c r="E624" s="70" t="s">
        <v>599</v>
      </c>
      <c r="F624" s="155">
        <f aca="true" t="shared" si="145" ref="F624:F632">+ROUND($F$7*CI624,0)</f>
        <v>529403</v>
      </c>
      <c r="G624" s="156">
        <f aca="true" t="shared" si="146" ref="G624:G632">+ROUND(CI624*$G$7,0)</f>
        <v>484442</v>
      </c>
      <c r="H624" s="156">
        <f aca="true" t="shared" si="147" ref="H624:H632">+ROUND($H$7*CI624,0)</f>
        <v>504233</v>
      </c>
      <c r="I624" s="156">
        <v>504233</v>
      </c>
      <c r="J624" s="156">
        <f aca="true" t="shared" si="148" ref="J624:J632">+ROUND(CI624*$J$7,0)</f>
        <v>616192</v>
      </c>
      <c r="K624" s="156">
        <f aca="true" t="shared" si="149" ref="K624:K632">+ROUND(CI624*$K$7,0)</f>
        <v>548306</v>
      </c>
      <c r="P624" s="104"/>
      <c r="Q624" s="169"/>
      <c r="CI624" s="174">
        <v>522196.5156</v>
      </c>
    </row>
    <row r="625" spans="2:87" ht="16.5">
      <c r="B625" s="39">
        <v>619</v>
      </c>
      <c r="C625" s="69" t="s">
        <v>551</v>
      </c>
      <c r="D625" s="106" t="s">
        <v>552</v>
      </c>
      <c r="E625" s="70" t="s">
        <v>599</v>
      </c>
      <c r="F625" s="155">
        <f t="shared" si="145"/>
        <v>211681</v>
      </c>
      <c r="G625" s="156">
        <f t="shared" si="146"/>
        <v>193703</v>
      </c>
      <c r="H625" s="156">
        <f t="shared" si="147"/>
        <v>201616</v>
      </c>
      <c r="I625" s="156">
        <v>201616</v>
      </c>
      <c r="J625" s="156">
        <f t="shared" si="148"/>
        <v>246383</v>
      </c>
      <c r="K625" s="156">
        <f t="shared" si="149"/>
        <v>219239</v>
      </c>
      <c r="P625" s="104"/>
      <c r="Q625" s="169"/>
      <c r="CI625" s="174">
        <v>208799.1474</v>
      </c>
    </row>
    <row r="626" spans="2:87" ht="16.5">
      <c r="B626" s="39">
        <v>620</v>
      </c>
      <c r="C626" s="69" t="s">
        <v>553</v>
      </c>
      <c r="D626" s="106" t="s">
        <v>1322</v>
      </c>
      <c r="E626" s="70" t="s">
        <v>599</v>
      </c>
      <c r="F626" s="155">
        <f t="shared" si="145"/>
        <v>56413</v>
      </c>
      <c r="G626" s="156">
        <f t="shared" si="146"/>
        <v>51622</v>
      </c>
      <c r="H626" s="156">
        <f t="shared" si="147"/>
        <v>53731</v>
      </c>
      <c r="I626" s="156">
        <v>53731</v>
      </c>
      <c r="J626" s="156">
        <f t="shared" si="148"/>
        <v>65661</v>
      </c>
      <c r="K626" s="156">
        <f t="shared" si="149"/>
        <v>58427</v>
      </c>
      <c r="P626" s="104"/>
      <c r="Q626" s="169"/>
      <c r="CI626" s="174">
        <v>55644.7998</v>
      </c>
    </row>
    <row r="627" spans="2:87" ht="16.5">
      <c r="B627" s="39">
        <v>621</v>
      </c>
      <c r="C627" s="69" t="s">
        <v>554</v>
      </c>
      <c r="D627" s="106" t="s">
        <v>555</v>
      </c>
      <c r="E627" s="70" t="s">
        <v>599</v>
      </c>
      <c r="F627" s="155">
        <f t="shared" si="145"/>
        <v>11500</v>
      </c>
      <c r="G627" s="156">
        <f t="shared" si="146"/>
        <v>10524</v>
      </c>
      <c r="H627" s="156">
        <f t="shared" si="147"/>
        <v>10954</v>
      </c>
      <c r="I627" s="156">
        <v>10954</v>
      </c>
      <c r="J627" s="156">
        <f t="shared" si="148"/>
        <v>13386</v>
      </c>
      <c r="K627" s="156">
        <f t="shared" si="149"/>
        <v>11911</v>
      </c>
      <c r="P627" s="104"/>
      <c r="Q627" s="169"/>
      <c r="CI627" s="174">
        <v>11343.93</v>
      </c>
    </row>
    <row r="628" spans="2:87" ht="16.5">
      <c r="B628" s="39">
        <v>622</v>
      </c>
      <c r="C628" s="69" t="s">
        <v>556</v>
      </c>
      <c r="D628" s="106" t="s">
        <v>557</v>
      </c>
      <c r="E628" s="58" t="s">
        <v>633</v>
      </c>
      <c r="F628" s="155">
        <f t="shared" si="145"/>
        <v>2091</v>
      </c>
      <c r="G628" s="156">
        <f t="shared" si="146"/>
        <v>1913</v>
      </c>
      <c r="H628" s="156">
        <f t="shared" si="147"/>
        <v>1991</v>
      </c>
      <c r="I628" s="156">
        <v>1991</v>
      </c>
      <c r="J628" s="156">
        <f t="shared" si="148"/>
        <v>2434</v>
      </c>
      <c r="K628" s="156">
        <f t="shared" si="149"/>
        <v>2166</v>
      </c>
      <c r="P628" s="104"/>
      <c r="Q628" s="169"/>
      <c r="CI628" s="174">
        <v>2062.4394</v>
      </c>
    </row>
    <row r="629" spans="2:87" ht="16.5">
      <c r="B629" s="39">
        <v>623</v>
      </c>
      <c r="C629" s="69" t="s">
        <v>558</v>
      </c>
      <c r="D629" s="106" t="s">
        <v>1323</v>
      </c>
      <c r="E629" s="70" t="s">
        <v>599</v>
      </c>
      <c r="F629" s="155">
        <f t="shared" si="145"/>
        <v>78627</v>
      </c>
      <c r="G629" s="156">
        <f t="shared" si="146"/>
        <v>71949</v>
      </c>
      <c r="H629" s="156">
        <f t="shared" si="147"/>
        <v>74889</v>
      </c>
      <c r="I629" s="156">
        <v>74889</v>
      </c>
      <c r="J629" s="156">
        <f t="shared" si="148"/>
        <v>91517</v>
      </c>
      <c r="K629" s="156">
        <f t="shared" si="149"/>
        <v>81434</v>
      </c>
      <c r="P629" s="104"/>
      <c r="Q629" s="169"/>
      <c r="CI629" s="174">
        <v>77556.5502</v>
      </c>
    </row>
    <row r="630" spans="2:87" ht="16.5">
      <c r="B630" s="39">
        <v>624</v>
      </c>
      <c r="C630" s="69" t="s">
        <v>559</v>
      </c>
      <c r="D630" s="106" t="s">
        <v>1324</v>
      </c>
      <c r="E630" s="70" t="s">
        <v>599</v>
      </c>
      <c r="F630" s="155">
        <f t="shared" si="145"/>
        <v>129067</v>
      </c>
      <c r="G630" s="156">
        <f t="shared" si="146"/>
        <v>118105</v>
      </c>
      <c r="H630" s="156">
        <f t="shared" si="147"/>
        <v>122930</v>
      </c>
      <c r="I630" s="156">
        <v>122930</v>
      </c>
      <c r="J630" s="156">
        <f t="shared" si="148"/>
        <v>150225</v>
      </c>
      <c r="K630" s="156">
        <f t="shared" si="149"/>
        <v>133675</v>
      </c>
      <c r="P630" s="104"/>
      <c r="Q630" s="169"/>
      <c r="CI630" s="174">
        <v>127309.6926</v>
      </c>
    </row>
    <row r="631" spans="2:87" ht="16.5">
      <c r="B631" s="39">
        <v>625</v>
      </c>
      <c r="C631" s="69" t="s">
        <v>1325</v>
      </c>
      <c r="D631" s="106" t="s">
        <v>1326</v>
      </c>
      <c r="E631" s="70" t="s">
        <v>599</v>
      </c>
      <c r="F631" s="155">
        <f t="shared" si="145"/>
        <v>201869</v>
      </c>
      <c r="G631" s="156">
        <f t="shared" si="146"/>
        <v>184725</v>
      </c>
      <c r="H631" s="156">
        <f t="shared" si="147"/>
        <v>192272</v>
      </c>
      <c r="I631" s="156">
        <v>192272</v>
      </c>
      <c r="J631" s="156">
        <f t="shared" si="148"/>
        <v>234963</v>
      </c>
      <c r="K631" s="156">
        <f t="shared" si="149"/>
        <v>209077</v>
      </c>
      <c r="P631" s="104"/>
      <c r="Q631" s="169"/>
      <c r="CI631" s="174">
        <v>199121.3892</v>
      </c>
    </row>
    <row r="632" spans="2:87" ht="16.5">
      <c r="B632" s="39">
        <v>626</v>
      </c>
      <c r="C632" s="69" t="s">
        <v>1327</v>
      </c>
      <c r="D632" s="106" t="s">
        <v>1328</v>
      </c>
      <c r="E632" s="70" t="s">
        <v>599</v>
      </c>
      <c r="F632" s="155">
        <f t="shared" si="145"/>
        <v>220996</v>
      </c>
      <c r="G632" s="156">
        <f t="shared" si="146"/>
        <v>202228</v>
      </c>
      <c r="H632" s="156">
        <f t="shared" si="147"/>
        <v>210489</v>
      </c>
      <c r="I632" s="156">
        <v>210489</v>
      </c>
      <c r="J632" s="156">
        <f t="shared" si="148"/>
        <v>257226</v>
      </c>
      <c r="K632" s="156">
        <f t="shared" si="149"/>
        <v>228888</v>
      </c>
      <c r="P632" s="104"/>
      <c r="Q632" s="169"/>
      <c r="CI632" s="174">
        <v>217988.244</v>
      </c>
    </row>
    <row r="633" spans="2:87" ht="16.5">
      <c r="B633" s="39">
        <v>627</v>
      </c>
      <c r="C633" s="72" t="s">
        <v>1329</v>
      </c>
      <c r="D633" s="107" t="s">
        <v>560</v>
      </c>
      <c r="E633" s="73"/>
      <c r="F633" s="155"/>
      <c r="G633" s="156"/>
      <c r="H633" s="156"/>
      <c r="I633" s="156"/>
      <c r="J633" s="156"/>
      <c r="K633" s="156"/>
      <c r="P633" s="104"/>
      <c r="Q633" s="169"/>
      <c r="CI633" s="174">
        <v>0</v>
      </c>
    </row>
    <row r="634" spans="2:87" ht="16.5">
      <c r="B634" s="39">
        <v>628</v>
      </c>
      <c r="C634" s="69" t="s">
        <v>1330</v>
      </c>
      <c r="D634" s="106" t="s">
        <v>2420</v>
      </c>
      <c r="E634" s="58" t="s">
        <v>633</v>
      </c>
      <c r="F634" s="155">
        <f aca="true" t="shared" si="150" ref="F634:F651">+ROUND($F$7*CI634,0)</f>
        <v>4580</v>
      </c>
      <c r="G634" s="156">
        <f aca="true" t="shared" si="151" ref="G634:G651">+ROUND(CI634*$G$7,0)</f>
        <v>4191</v>
      </c>
      <c r="H634" s="156">
        <f aca="true" t="shared" si="152" ref="H634:H651">+ROUND($H$7*CI634,0)</f>
        <v>4363</v>
      </c>
      <c r="I634" s="156">
        <v>4363</v>
      </c>
      <c r="J634" s="156">
        <f aca="true" t="shared" si="153" ref="J634:J651">+ROUND(CI634*$J$7,0)</f>
        <v>5331</v>
      </c>
      <c r="K634" s="156">
        <f aca="true" t="shared" si="154" ref="K634:K651">+ROUND(CI634*$K$7,0)</f>
        <v>4744</v>
      </c>
      <c r="P634" s="104"/>
      <c r="Q634" s="169"/>
      <c r="CI634" s="174">
        <v>4518.0666</v>
      </c>
    </row>
    <row r="635" spans="2:87" ht="16.5">
      <c r="B635" s="39">
        <v>629</v>
      </c>
      <c r="C635" s="69" t="s">
        <v>1331</v>
      </c>
      <c r="D635" s="106" t="s">
        <v>1332</v>
      </c>
      <c r="E635" s="70" t="s">
        <v>599</v>
      </c>
      <c r="F635" s="155">
        <f t="shared" si="150"/>
        <v>16559</v>
      </c>
      <c r="G635" s="156">
        <f t="shared" si="151"/>
        <v>15152</v>
      </c>
      <c r="H635" s="156">
        <f t="shared" si="152"/>
        <v>15771</v>
      </c>
      <c r="I635" s="156">
        <v>15771</v>
      </c>
      <c r="J635" s="156">
        <f t="shared" si="153"/>
        <v>19273</v>
      </c>
      <c r="K635" s="156">
        <f t="shared" si="154"/>
        <v>17150</v>
      </c>
      <c r="P635" s="104"/>
      <c r="Q635" s="169"/>
      <c r="CI635" s="174">
        <v>16333.206</v>
      </c>
    </row>
    <row r="636" spans="2:87" ht="16.5">
      <c r="B636" s="39">
        <v>630</v>
      </c>
      <c r="C636" s="69" t="s">
        <v>1333</v>
      </c>
      <c r="D636" s="106" t="s">
        <v>1334</v>
      </c>
      <c r="E636" s="70" t="s">
        <v>599</v>
      </c>
      <c r="F636" s="155">
        <f t="shared" si="150"/>
        <v>26248</v>
      </c>
      <c r="G636" s="156">
        <f t="shared" si="151"/>
        <v>24019</v>
      </c>
      <c r="H636" s="156">
        <f t="shared" si="152"/>
        <v>25000</v>
      </c>
      <c r="I636" s="156">
        <v>25000</v>
      </c>
      <c r="J636" s="156">
        <f t="shared" si="153"/>
        <v>30551</v>
      </c>
      <c r="K636" s="156">
        <f t="shared" si="154"/>
        <v>27185</v>
      </c>
      <c r="P636" s="104"/>
      <c r="Q636" s="169"/>
      <c r="CI636" s="174">
        <v>25890.852</v>
      </c>
    </row>
    <row r="637" spans="2:87" ht="16.5">
      <c r="B637" s="39">
        <v>631</v>
      </c>
      <c r="C637" s="69" t="s">
        <v>1335</v>
      </c>
      <c r="D637" s="106" t="s">
        <v>1336</v>
      </c>
      <c r="E637" s="70" t="s">
        <v>599</v>
      </c>
      <c r="F637" s="155">
        <f t="shared" si="150"/>
        <v>60480</v>
      </c>
      <c r="G637" s="156">
        <f t="shared" si="151"/>
        <v>55344</v>
      </c>
      <c r="H637" s="156">
        <f t="shared" si="152"/>
        <v>57605</v>
      </c>
      <c r="I637" s="156">
        <v>57605</v>
      </c>
      <c r="J637" s="156">
        <f t="shared" si="153"/>
        <v>70395</v>
      </c>
      <c r="K637" s="156">
        <f t="shared" si="154"/>
        <v>62640</v>
      </c>
      <c r="P637" s="104"/>
      <c r="Q637" s="169"/>
      <c r="CI637" s="174">
        <v>59656.7526</v>
      </c>
    </row>
    <row r="638" spans="2:87" ht="16.5">
      <c r="B638" s="39">
        <v>632</v>
      </c>
      <c r="C638" s="69" t="s">
        <v>1337</v>
      </c>
      <c r="D638" s="106" t="s">
        <v>1338</v>
      </c>
      <c r="E638" s="70" t="s">
        <v>599</v>
      </c>
      <c r="F638" s="155">
        <f t="shared" si="150"/>
        <v>81597</v>
      </c>
      <c r="G638" s="156">
        <f t="shared" si="151"/>
        <v>74667</v>
      </c>
      <c r="H638" s="156">
        <f t="shared" si="152"/>
        <v>77718</v>
      </c>
      <c r="I638" s="156">
        <v>77718</v>
      </c>
      <c r="J638" s="156">
        <f t="shared" si="153"/>
        <v>94974</v>
      </c>
      <c r="K638" s="156">
        <f t="shared" si="154"/>
        <v>84511</v>
      </c>
      <c r="P638" s="104"/>
      <c r="Q638" s="169"/>
      <c r="CI638" s="174">
        <v>80486.4666</v>
      </c>
    </row>
    <row r="639" spans="2:87" ht="16.5">
      <c r="B639" s="39">
        <v>633</v>
      </c>
      <c r="C639" s="69" t="s">
        <v>1339</v>
      </c>
      <c r="D639" s="106" t="s">
        <v>571</v>
      </c>
      <c r="E639" s="70" t="s">
        <v>599</v>
      </c>
      <c r="F639" s="155">
        <f t="shared" si="150"/>
        <v>459426</v>
      </c>
      <c r="G639" s="156">
        <f t="shared" si="151"/>
        <v>420408</v>
      </c>
      <c r="H639" s="156">
        <f t="shared" si="152"/>
        <v>437583</v>
      </c>
      <c r="I639" s="156">
        <v>437583</v>
      </c>
      <c r="J639" s="156">
        <f t="shared" si="153"/>
        <v>534743</v>
      </c>
      <c r="K639" s="156">
        <f t="shared" si="154"/>
        <v>475831</v>
      </c>
      <c r="P639" s="104"/>
      <c r="Q639" s="169"/>
      <c r="CI639" s="174">
        <v>453172.038</v>
      </c>
    </row>
    <row r="640" spans="2:87" ht="16.5">
      <c r="B640" s="39">
        <v>634</v>
      </c>
      <c r="C640" s="69" t="s">
        <v>1340</v>
      </c>
      <c r="D640" s="106" t="s">
        <v>573</v>
      </c>
      <c r="E640" s="70" t="s">
        <v>599</v>
      </c>
      <c r="F640" s="155">
        <f t="shared" si="150"/>
        <v>855342</v>
      </c>
      <c r="G640" s="156">
        <f t="shared" si="151"/>
        <v>782699</v>
      </c>
      <c r="H640" s="156">
        <f t="shared" si="152"/>
        <v>814676</v>
      </c>
      <c r="I640" s="156">
        <v>814676</v>
      </c>
      <c r="J640" s="156">
        <f t="shared" si="153"/>
        <v>995565</v>
      </c>
      <c r="K640" s="156">
        <f t="shared" si="154"/>
        <v>885884</v>
      </c>
      <c r="P640" s="104"/>
      <c r="Q640" s="169"/>
      <c r="CI640" s="174">
        <v>843698.8908</v>
      </c>
    </row>
    <row r="641" spans="2:87" ht="16.5">
      <c r="B641" s="39">
        <v>635</v>
      </c>
      <c r="C641" s="69" t="s">
        <v>1341</v>
      </c>
      <c r="D641" s="106" t="s">
        <v>579</v>
      </c>
      <c r="E641" s="70" t="s">
        <v>599</v>
      </c>
      <c r="F641" s="155">
        <f t="shared" si="150"/>
        <v>2250898</v>
      </c>
      <c r="G641" s="156">
        <f t="shared" si="151"/>
        <v>2059734</v>
      </c>
      <c r="H641" s="156">
        <f t="shared" si="152"/>
        <v>2143882</v>
      </c>
      <c r="I641" s="156">
        <v>2143882</v>
      </c>
      <c r="J641" s="156">
        <f t="shared" si="153"/>
        <v>2619905</v>
      </c>
      <c r="K641" s="156">
        <f t="shared" si="154"/>
        <v>2331272</v>
      </c>
      <c r="P641" s="104"/>
      <c r="Q641" s="169"/>
      <c r="CI641" s="174">
        <v>2220258.618</v>
      </c>
    </row>
    <row r="642" spans="2:87" ht="16.5">
      <c r="B642" s="39">
        <v>636</v>
      </c>
      <c r="C642" s="69" t="s">
        <v>1342</v>
      </c>
      <c r="D642" s="106" t="s">
        <v>1343</v>
      </c>
      <c r="E642" s="70" t="s">
        <v>599</v>
      </c>
      <c r="F642" s="155">
        <f t="shared" si="150"/>
        <v>52472</v>
      </c>
      <c r="G642" s="156">
        <f t="shared" si="151"/>
        <v>48016</v>
      </c>
      <c r="H642" s="156">
        <f t="shared" si="152"/>
        <v>49978</v>
      </c>
      <c r="I642" s="156">
        <v>49978</v>
      </c>
      <c r="J642" s="156">
        <f t="shared" si="153"/>
        <v>61075</v>
      </c>
      <c r="K642" s="156">
        <f t="shared" si="154"/>
        <v>54346</v>
      </c>
      <c r="P642" s="104"/>
      <c r="Q642" s="169"/>
      <c r="CI642" s="174">
        <v>51758.0922</v>
      </c>
    </row>
    <row r="643" spans="2:87" ht="16.5">
      <c r="B643" s="39">
        <v>637</v>
      </c>
      <c r="C643" s="69" t="s">
        <v>1344</v>
      </c>
      <c r="D643" s="106" t="s">
        <v>1345</v>
      </c>
      <c r="E643" s="70" t="s">
        <v>599</v>
      </c>
      <c r="F643" s="155">
        <f t="shared" si="150"/>
        <v>83848</v>
      </c>
      <c r="G643" s="156">
        <f t="shared" si="151"/>
        <v>76727</v>
      </c>
      <c r="H643" s="156">
        <f t="shared" si="152"/>
        <v>79862</v>
      </c>
      <c r="I643" s="156">
        <v>79862</v>
      </c>
      <c r="J643" s="156">
        <f t="shared" si="153"/>
        <v>97594</v>
      </c>
      <c r="K643" s="156">
        <f t="shared" si="154"/>
        <v>86842</v>
      </c>
      <c r="P643" s="104"/>
      <c r="Q643" s="169"/>
      <c r="CI643" s="174">
        <v>82707.0024</v>
      </c>
    </row>
    <row r="644" spans="2:87" ht="16.5">
      <c r="B644" s="39">
        <v>638</v>
      </c>
      <c r="C644" s="69" t="s">
        <v>1346</v>
      </c>
      <c r="D644" s="106" t="s">
        <v>1347</v>
      </c>
      <c r="E644" s="70" t="s">
        <v>599</v>
      </c>
      <c r="F644" s="155">
        <f t="shared" si="150"/>
        <v>100672</v>
      </c>
      <c r="G644" s="156">
        <f t="shared" si="151"/>
        <v>92122</v>
      </c>
      <c r="H644" s="156">
        <f t="shared" si="152"/>
        <v>95886</v>
      </c>
      <c r="I644" s="156">
        <v>95886</v>
      </c>
      <c r="J644" s="156">
        <f t="shared" si="153"/>
        <v>117176</v>
      </c>
      <c r="K644" s="156">
        <f t="shared" si="154"/>
        <v>104267</v>
      </c>
      <c r="P644" s="104"/>
      <c r="Q644" s="169"/>
      <c r="CI644" s="174">
        <v>99301.9914</v>
      </c>
    </row>
    <row r="645" spans="2:87" ht="16.5">
      <c r="B645" s="39">
        <v>639</v>
      </c>
      <c r="C645" s="69" t="s">
        <v>1348</v>
      </c>
      <c r="D645" s="106" t="s">
        <v>567</v>
      </c>
      <c r="E645" s="70" t="s">
        <v>599</v>
      </c>
      <c r="F645" s="155">
        <f t="shared" si="150"/>
        <v>632674</v>
      </c>
      <c r="G645" s="156">
        <f t="shared" si="151"/>
        <v>578942</v>
      </c>
      <c r="H645" s="156">
        <f t="shared" si="152"/>
        <v>602594</v>
      </c>
      <c r="I645" s="156">
        <v>602594</v>
      </c>
      <c r="J645" s="156">
        <f t="shared" si="153"/>
        <v>736393</v>
      </c>
      <c r="K645" s="156">
        <f t="shared" si="154"/>
        <v>655265</v>
      </c>
      <c r="P645" s="104"/>
      <c r="Q645" s="169"/>
      <c r="CI645" s="174">
        <v>624061.9272</v>
      </c>
    </row>
    <row r="646" spans="2:87" ht="16.5">
      <c r="B646" s="39">
        <v>640</v>
      </c>
      <c r="C646" s="69" t="s">
        <v>1349</v>
      </c>
      <c r="D646" s="106" t="s">
        <v>569</v>
      </c>
      <c r="E646" s="70" t="s">
        <v>599</v>
      </c>
      <c r="F646" s="155">
        <f t="shared" si="150"/>
        <v>1091618</v>
      </c>
      <c r="G646" s="156">
        <f t="shared" si="151"/>
        <v>998909</v>
      </c>
      <c r="H646" s="156">
        <f t="shared" si="152"/>
        <v>1039718</v>
      </c>
      <c r="I646" s="156">
        <v>1039718</v>
      </c>
      <c r="J646" s="156">
        <f t="shared" si="153"/>
        <v>1270575</v>
      </c>
      <c r="K646" s="156">
        <f t="shared" si="154"/>
        <v>1130597</v>
      </c>
      <c r="P646" s="104"/>
      <c r="Q646" s="169"/>
      <c r="CI646" s="174">
        <v>1076758.6494</v>
      </c>
    </row>
    <row r="647" spans="2:87" ht="16.5">
      <c r="B647" s="39">
        <v>641</v>
      </c>
      <c r="C647" s="69" t="s">
        <v>1350</v>
      </c>
      <c r="D647" s="106" t="s">
        <v>575</v>
      </c>
      <c r="E647" s="70" t="s">
        <v>599</v>
      </c>
      <c r="F647" s="155">
        <f t="shared" si="150"/>
        <v>2614508</v>
      </c>
      <c r="G647" s="156">
        <f t="shared" si="151"/>
        <v>2392463</v>
      </c>
      <c r="H647" s="156">
        <f t="shared" si="152"/>
        <v>2490204</v>
      </c>
      <c r="I647" s="156">
        <v>2490204</v>
      </c>
      <c r="J647" s="156">
        <f t="shared" si="153"/>
        <v>3043124</v>
      </c>
      <c r="K647" s="156">
        <f t="shared" si="154"/>
        <v>2707865</v>
      </c>
      <c r="P647" s="104"/>
      <c r="Q647" s="169"/>
      <c r="CI647" s="174">
        <v>2578918.7802</v>
      </c>
    </row>
    <row r="648" spans="2:87" ht="16.5">
      <c r="B648" s="39">
        <v>642</v>
      </c>
      <c r="C648" s="69" t="s">
        <v>1351</v>
      </c>
      <c r="D648" s="106" t="s">
        <v>577</v>
      </c>
      <c r="E648" s="70" t="s">
        <v>599</v>
      </c>
      <c r="F648" s="155">
        <f t="shared" si="150"/>
        <v>4619535</v>
      </c>
      <c r="G648" s="156">
        <f t="shared" si="151"/>
        <v>4227207</v>
      </c>
      <c r="H648" s="156">
        <f t="shared" si="152"/>
        <v>4399905</v>
      </c>
      <c r="I648" s="156">
        <v>4399905</v>
      </c>
      <c r="J648" s="156">
        <f t="shared" si="153"/>
        <v>5376851</v>
      </c>
      <c r="K648" s="156">
        <f t="shared" si="154"/>
        <v>4784486</v>
      </c>
      <c r="P648" s="104"/>
      <c r="Q648" s="169"/>
      <c r="CI648" s="174">
        <v>4556653.4142</v>
      </c>
    </row>
    <row r="649" spans="2:87" ht="16.5">
      <c r="B649" s="39">
        <v>643</v>
      </c>
      <c r="C649" s="69" t="s">
        <v>1352</v>
      </c>
      <c r="D649" s="106" t="s">
        <v>581</v>
      </c>
      <c r="E649" s="70" t="s">
        <v>599</v>
      </c>
      <c r="F649" s="155">
        <f t="shared" si="150"/>
        <v>6212982</v>
      </c>
      <c r="G649" s="156">
        <f t="shared" si="151"/>
        <v>5685326</v>
      </c>
      <c r="H649" s="156">
        <f t="shared" si="152"/>
        <v>5917593</v>
      </c>
      <c r="I649" s="156">
        <v>5917593</v>
      </c>
      <c r="J649" s="156">
        <f t="shared" si="153"/>
        <v>7231524</v>
      </c>
      <c r="K649" s="156">
        <f t="shared" si="154"/>
        <v>6434830</v>
      </c>
      <c r="P649" s="104"/>
      <c r="Q649" s="169"/>
      <c r="CI649" s="174">
        <v>6128409.8388</v>
      </c>
    </row>
    <row r="650" spans="2:87" ht="16.5">
      <c r="B650" s="39">
        <v>644</v>
      </c>
      <c r="C650" s="69" t="s">
        <v>1353</v>
      </c>
      <c r="D650" s="106" t="s">
        <v>583</v>
      </c>
      <c r="E650" s="70" t="s">
        <v>599</v>
      </c>
      <c r="F650" s="155">
        <f t="shared" si="150"/>
        <v>7684480</v>
      </c>
      <c r="G650" s="156">
        <f t="shared" si="151"/>
        <v>7031852</v>
      </c>
      <c r="H650" s="156">
        <f t="shared" si="152"/>
        <v>7319130</v>
      </c>
      <c r="I650" s="156">
        <v>7319130</v>
      </c>
      <c r="J650" s="156">
        <f t="shared" si="153"/>
        <v>8944255</v>
      </c>
      <c r="K650" s="156">
        <f t="shared" si="154"/>
        <v>7958871</v>
      </c>
      <c r="P650" s="104"/>
      <c r="Q650" s="169"/>
      <c r="CI650" s="174">
        <v>7579877.4882</v>
      </c>
    </row>
    <row r="651" spans="2:87" ht="16.5">
      <c r="B651" s="39">
        <v>645</v>
      </c>
      <c r="C651" s="69" t="s">
        <v>1354</v>
      </c>
      <c r="D651" s="106" t="s">
        <v>585</v>
      </c>
      <c r="E651" s="70" t="s">
        <v>599</v>
      </c>
      <c r="F651" s="155">
        <f t="shared" si="150"/>
        <v>11553131</v>
      </c>
      <c r="G651" s="156">
        <f t="shared" si="151"/>
        <v>10571947</v>
      </c>
      <c r="H651" s="156">
        <f t="shared" si="152"/>
        <v>11003850</v>
      </c>
      <c r="I651" s="156">
        <v>11003850</v>
      </c>
      <c r="J651" s="156">
        <f t="shared" si="153"/>
        <v>13447124</v>
      </c>
      <c r="K651" s="156">
        <f t="shared" si="154"/>
        <v>11965661</v>
      </c>
      <c r="P651" s="104"/>
      <c r="Q651" s="169"/>
      <c r="CI651" s="174">
        <v>11395867.7472</v>
      </c>
    </row>
    <row r="652" spans="2:87" ht="16.5">
      <c r="B652" s="39">
        <v>646</v>
      </c>
      <c r="C652" s="72" t="s">
        <v>1355</v>
      </c>
      <c r="D652" s="107" t="s">
        <v>1356</v>
      </c>
      <c r="E652" s="73"/>
      <c r="F652" s="155"/>
      <c r="G652" s="156"/>
      <c r="H652" s="156"/>
      <c r="I652" s="156"/>
      <c r="J652" s="156"/>
      <c r="K652" s="156"/>
      <c r="P652" s="104"/>
      <c r="Q652" s="169"/>
      <c r="CI652" s="174">
        <v>0</v>
      </c>
    </row>
    <row r="653" spans="2:87" ht="16.5">
      <c r="B653" s="39">
        <v>647</v>
      </c>
      <c r="C653" s="69" t="s">
        <v>561</v>
      </c>
      <c r="D653" s="106" t="s">
        <v>1357</v>
      </c>
      <c r="E653" s="70" t="s">
        <v>599</v>
      </c>
      <c r="F653" s="155">
        <f aca="true" t="shared" si="155" ref="F653:F670">+ROUND($F$7*CI653,0)</f>
        <v>148316</v>
      </c>
      <c r="G653" s="156">
        <f aca="true" t="shared" si="156" ref="G653:G670">+ROUND(CI653*$G$7,0)</f>
        <v>135719</v>
      </c>
      <c r="H653" s="156">
        <f aca="true" t="shared" si="157" ref="H653:H670">+ROUND($H$7*CI653,0)</f>
        <v>141264</v>
      </c>
      <c r="I653" s="156">
        <v>141264</v>
      </c>
      <c r="J653" s="156">
        <f aca="true" t="shared" si="158" ref="J653:J670">+ROUND(CI653*$J$7,0)</f>
        <v>172630</v>
      </c>
      <c r="K653" s="156">
        <f aca="true" t="shared" si="159" ref="K653:K670">+ROUND(CI653*$K$7,0)</f>
        <v>153611</v>
      </c>
      <c r="P653" s="104"/>
      <c r="Q653" s="169"/>
      <c r="CI653" s="174">
        <v>146296.6596</v>
      </c>
    </row>
    <row r="654" spans="2:87" ht="45">
      <c r="B654" s="39">
        <v>648</v>
      </c>
      <c r="C654" s="69" t="s">
        <v>562</v>
      </c>
      <c r="D654" s="106" t="s">
        <v>1358</v>
      </c>
      <c r="E654" s="70" t="s">
        <v>599</v>
      </c>
      <c r="F654" s="155">
        <f t="shared" si="155"/>
        <v>141397</v>
      </c>
      <c r="G654" s="156">
        <f t="shared" si="156"/>
        <v>129388</v>
      </c>
      <c r="H654" s="156">
        <f t="shared" si="157"/>
        <v>134674</v>
      </c>
      <c r="I654" s="156">
        <v>134674</v>
      </c>
      <c r="J654" s="156">
        <f t="shared" si="158"/>
        <v>164577</v>
      </c>
      <c r="K654" s="156">
        <f t="shared" si="159"/>
        <v>146445</v>
      </c>
      <c r="P654" s="104"/>
      <c r="Q654" s="169"/>
      <c r="CI654" s="174">
        <v>139471.8228</v>
      </c>
    </row>
    <row r="655" spans="2:87" ht="45">
      <c r="B655" s="39">
        <v>649</v>
      </c>
      <c r="C655" s="69" t="s">
        <v>563</v>
      </c>
      <c r="D655" s="106" t="s">
        <v>1359</v>
      </c>
      <c r="E655" s="70" t="s">
        <v>599</v>
      </c>
      <c r="F655" s="155">
        <f t="shared" si="155"/>
        <v>159849</v>
      </c>
      <c r="G655" s="156">
        <f t="shared" si="156"/>
        <v>146274</v>
      </c>
      <c r="H655" s="156">
        <f t="shared" si="157"/>
        <v>152249</v>
      </c>
      <c r="I655" s="156">
        <v>152249</v>
      </c>
      <c r="J655" s="156">
        <f t="shared" si="158"/>
        <v>186055</v>
      </c>
      <c r="K655" s="156">
        <f t="shared" si="159"/>
        <v>165557</v>
      </c>
      <c r="P655" s="104"/>
      <c r="Q655" s="169"/>
      <c r="CI655" s="174">
        <v>157673.4408</v>
      </c>
    </row>
    <row r="656" spans="2:87" ht="45">
      <c r="B656" s="39">
        <v>650</v>
      </c>
      <c r="C656" s="69" t="s">
        <v>564</v>
      </c>
      <c r="D656" s="106" t="s">
        <v>1360</v>
      </c>
      <c r="E656" s="70" t="s">
        <v>599</v>
      </c>
      <c r="F656" s="155">
        <f t="shared" si="155"/>
        <v>178304</v>
      </c>
      <c r="G656" s="156">
        <f t="shared" si="156"/>
        <v>163161</v>
      </c>
      <c r="H656" s="156">
        <f t="shared" si="157"/>
        <v>169827</v>
      </c>
      <c r="I656" s="156">
        <v>169827</v>
      </c>
      <c r="J656" s="156">
        <f t="shared" si="158"/>
        <v>207535</v>
      </c>
      <c r="K656" s="156">
        <f t="shared" si="159"/>
        <v>184671</v>
      </c>
      <c r="P656" s="104"/>
      <c r="Q656" s="169"/>
      <c r="CI656" s="174">
        <v>175877.112</v>
      </c>
    </row>
    <row r="657" spans="2:87" ht="16.5">
      <c r="B657" s="39">
        <v>651</v>
      </c>
      <c r="C657" s="69" t="s">
        <v>565</v>
      </c>
      <c r="D657" s="106" t="s">
        <v>1361</v>
      </c>
      <c r="E657" s="70" t="s">
        <v>599</v>
      </c>
      <c r="F657" s="155">
        <f t="shared" si="155"/>
        <v>332309</v>
      </c>
      <c r="G657" s="156">
        <f t="shared" si="156"/>
        <v>304086</v>
      </c>
      <c r="H657" s="156">
        <f t="shared" si="157"/>
        <v>316509</v>
      </c>
      <c r="I657" s="156">
        <v>316509</v>
      </c>
      <c r="J657" s="156">
        <f t="shared" si="158"/>
        <v>386786</v>
      </c>
      <c r="K657" s="156">
        <f t="shared" si="159"/>
        <v>344174</v>
      </c>
      <c r="P657" s="104"/>
      <c r="Q657" s="169"/>
      <c r="CI657" s="174">
        <v>327785.1672</v>
      </c>
    </row>
    <row r="658" spans="2:87" ht="22.5">
      <c r="B658" s="39">
        <v>652</v>
      </c>
      <c r="C658" s="69" t="s">
        <v>566</v>
      </c>
      <c r="D658" s="106" t="s">
        <v>1362</v>
      </c>
      <c r="E658" s="58" t="s">
        <v>633</v>
      </c>
      <c r="F658" s="155">
        <f t="shared" si="155"/>
        <v>19958</v>
      </c>
      <c r="G658" s="156">
        <f t="shared" si="156"/>
        <v>18263</v>
      </c>
      <c r="H658" s="156">
        <f t="shared" si="157"/>
        <v>19009</v>
      </c>
      <c r="I658" s="156">
        <v>19009</v>
      </c>
      <c r="J658" s="156">
        <f t="shared" si="158"/>
        <v>23230</v>
      </c>
      <c r="K658" s="156">
        <f t="shared" si="159"/>
        <v>20670</v>
      </c>
      <c r="P658" s="104"/>
      <c r="Q658" s="169"/>
      <c r="CI658" s="174">
        <v>19686.0816</v>
      </c>
    </row>
    <row r="659" spans="2:87" ht="22.5">
      <c r="B659" s="39">
        <v>653</v>
      </c>
      <c r="C659" s="69" t="s">
        <v>568</v>
      </c>
      <c r="D659" s="106" t="s">
        <v>2421</v>
      </c>
      <c r="E659" s="58" t="s">
        <v>633</v>
      </c>
      <c r="F659" s="155">
        <f t="shared" si="155"/>
        <v>39809</v>
      </c>
      <c r="G659" s="156">
        <f t="shared" si="156"/>
        <v>36428</v>
      </c>
      <c r="H659" s="156">
        <f t="shared" si="157"/>
        <v>37917</v>
      </c>
      <c r="I659" s="156">
        <v>37917</v>
      </c>
      <c r="J659" s="156">
        <f t="shared" si="158"/>
        <v>46336</v>
      </c>
      <c r="K659" s="156">
        <f t="shared" si="159"/>
        <v>41231</v>
      </c>
      <c r="O659" s="105"/>
      <c r="P659" s="104"/>
      <c r="Q659" s="169"/>
      <c r="CI659" s="174">
        <v>39267.45</v>
      </c>
    </row>
    <row r="660" spans="2:87" ht="22.5">
      <c r="B660" s="39">
        <v>654</v>
      </c>
      <c r="C660" s="69" t="s">
        <v>570</v>
      </c>
      <c r="D660" s="106" t="s">
        <v>1363</v>
      </c>
      <c r="E660" s="58" t="s">
        <v>633</v>
      </c>
      <c r="F660" s="155">
        <f t="shared" si="155"/>
        <v>23824</v>
      </c>
      <c r="G660" s="156">
        <f t="shared" si="156"/>
        <v>21801</v>
      </c>
      <c r="H660" s="156">
        <f t="shared" si="157"/>
        <v>22692</v>
      </c>
      <c r="I660" s="156">
        <v>22692</v>
      </c>
      <c r="J660" s="156">
        <f t="shared" si="158"/>
        <v>27730</v>
      </c>
      <c r="K660" s="156">
        <f t="shared" si="159"/>
        <v>24675</v>
      </c>
      <c r="P660" s="104"/>
      <c r="Q660" s="169"/>
      <c r="CI660" s="174">
        <v>23499.9006</v>
      </c>
    </row>
    <row r="661" spans="2:87" ht="22.5">
      <c r="B661" s="39">
        <v>655</v>
      </c>
      <c r="C661" s="69" t="s">
        <v>572</v>
      </c>
      <c r="D661" s="106" t="s">
        <v>1364</v>
      </c>
      <c r="E661" s="70" t="s">
        <v>599</v>
      </c>
      <c r="F661" s="155">
        <f t="shared" si="155"/>
        <v>19839</v>
      </c>
      <c r="G661" s="156">
        <f t="shared" si="156"/>
        <v>18154</v>
      </c>
      <c r="H661" s="156">
        <f t="shared" si="157"/>
        <v>18896</v>
      </c>
      <c r="I661" s="156">
        <v>18896</v>
      </c>
      <c r="J661" s="156">
        <f t="shared" si="158"/>
        <v>23091</v>
      </c>
      <c r="K661" s="156">
        <f t="shared" si="159"/>
        <v>20548</v>
      </c>
      <c r="P661" s="104"/>
      <c r="Q661" s="169"/>
      <c r="CI661" s="174">
        <v>19569.0492</v>
      </c>
    </row>
    <row r="662" spans="2:87" ht="22.5">
      <c r="B662" s="39">
        <v>656</v>
      </c>
      <c r="C662" s="69" t="s">
        <v>574</v>
      </c>
      <c r="D662" s="106" t="s">
        <v>1365</v>
      </c>
      <c r="E662" s="70" t="s">
        <v>599</v>
      </c>
      <c r="F662" s="155">
        <f t="shared" si="155"/>
        <v>26524</v>
      </c>
      <c r="G662" s="156">
        <f t="shared" si="156"/>
        <v>24271</v>
      </c>
      <c r="H662" s="156">
        <f t="shared" si="157"/>
        <v>25263</v>
      </c>
      <c r="I662" s="156">
        <v>25263</v>
      </c>
      <c r="J662" s="156">
        <f t="shared" si="158"/>
        <v>30872</v>
      </c>
      <c r="K662" s="156">
        <f t="shared" si="159"/>
        <v>27471</v>
      </c>
      <c r="P662" s="104"/>
      <c r="Q662" s="169"/>
      <c r="CI662" s="174">
        <v>26162.901</v>
      </c>
    </row>
    <row r="663" spans="2:87" ht="22.5">
      <c r="B663" s="39">
        <v>657</v>
      </c>
      <c r="C663" s="69" t="s">
        <v>576</v>
      </c>
      <c r="D663" s="106" t="s">
        <v>1366</v>
      </c>
      <c r="E663" s="70" t="s">
        <v>599</v>
      </c>
      <c r="F663" s="155">
        <f t="shared" si="155"/>
        <v>26524</v>
      </c>
      <c r="G663" s="156">
        <f t="shared" si="156"/>
        <v>24271</v>
      </c>
      <c r="H663" s="156">
        <f t="shared" si="157"/>
        <v>25263</v>
      </c>
      <c r="I663" s="156">
        <v>25263</v>
      </c>
      <c r="J663" s="156">
        <f t="shared" si="158"/>
        <v>30872</v>
      </c>
      <c r="K663" s="156">
        <f t="shared" si="159"/>
        <v>27471</v>
      </c>
      <c r="P663" s="104"/>
      <c r="Q663" s="169"/>
      <c r="CI663" s="174">
        <v>26162.901</v>
      </c>
    </row>
    <row r="664" spans="2:87" ht="22.5">
      <c r="B664" s="39">
        <v>658</v>
      </c>
      <c r="C664" s="69" t="s">
        <v>578</v>
      </c>
      <c r="D664" s="106" t="s">
        <v>1367</v>
      </c>
      <c r="E664" s="70" t="s">
        <v>599</v>
      </c>
      <c r="F664" s="155">
        <f t="shared" si="155"/>
        <v>42469</v>
      </c>
      <c r="G664" s="156">
        <f t="shared" si="156"/>
        <v>38862</v>
      </c>
      <c r="H664" s="156">
        <f t="shared" si="157"/>
        <v>40449</v>
      </c>
      <c r="I664" s="156">
        <v>40449</v>
      </c>
      <c r="J664" s="156">
        <f t="shared" si="158"/>
        <v>49431</v>
      </c>
      <c r="K664" s="156">
        <f t="shared" si="159"/>
        <v>43985</v>
      </c>
      <c r="P664" s="104"/>
      <c r="Q664" s="169"/>
      <c r="CI664" s="174">
        <v>41890.413</v>
      </c>
    </row>
    <row r="665" spans="2:87" ht="16.5">
      <c r="B665" s="39">
        <v>659</v>
      </c>
      <c r="C665" s="69" t="s">
        <v>580</v>
      </c>
      <c r="D665" s="106" t="s">
        <v>587</v>
      </c>
      <c r="E665" s="70" t="s">
        <v>599</v>
      </c>
      <c r="F665" s="155">
        <f t="shared" si="155"/>
        <v>304112</v>
      </c>
      <c r="G665" s="156">
        <f t="shared" si="156"/>
        <v>278285</v>
      </c>
      <c r="H665" s="156">
        <f t="shared" si="157"/>
        <v>289653</v>
      </c>
      <c r="I665" s="156">
        <v>289653</v>
      </c>
      <c r="J665" s="156">
        <f t="shared" si="158"/>
        <v>353968</v>
      </c>
      <c r="K665" s="156">
        <f t="shared" si="159"/>
        <v>314971</v>
      </c>
      <c r="P665" s="104"/>
      <c r="Q665" s="169"/>
      <c r="CI665" s="174">
        <v>299972.52</v>
      </c>
    </row>
    <row r="666" spans="2:87" ht="16.5">
      <c r="B666" s="39">
        <v>660</v>
      </c>
      <c r="C666" s="69" t="s">
        <v>582</v>
      </c>
      <c r="D666" s="106" t="s">
        <v>589</v>
      </c>
      <c r="E666" s="70" t="s">
        <v>599</v>
      </c>
      <c r="F666" s="155">
        <f t="shared" si="155"/>
        <v>349576</v>
      </c>
      <c r="G666" s="156">
        <f t="shared" si="156"/>
        <v>319887</v>
      </c>
      <c r="H666" s="156">
        <f t="shared" si="157"/>
        <v>332956</v>
      </c>
      <c r="I666" s="156">
        <v>332956</v>
      </c>
      <c r="J666" s="156">
        <f t="shared" si="158"/>
        <v>406885</v>
      </c>
      <c r="K666" s="156">
        <f t="shared" si="159"/>
        <v>362058</v>
      </c>
      <c r="P666" s="104"/>
      <c r="Q666" s="169"/>
      <c r="CI666" s="174">
        <v>344817.4878</v>
      </c>
    </row>
    <row r="667" spans="2:87" ht="16.5">
      <c r="B667" s="39">
        <v>661</v>
      </c>
      <c r="C667" s="69" t="s">
        <v>584</v>
      </c>
      <c r="D667" s="106" t="s">
        <v>516</v>
      </c>
      <c r="E667" s="70" t="s">
        <v>599</v>
      </c>
      <c r="F667" s="155">
        <f t="shared" si="155"/>
        <v>1035709</v>
      </c>
      <c r="G667" s="156">
        <f t="shared" si="156"/>
        <v>947748</v>
      </c>
      <c r="H667" s="156">
        <f t="shared" si="157"/>
        <v>986467</v>
      </c>
      <c r="I667" s="156">
        <v>986467</v>
      </c>
      <c r="J667" s="156">
        <f t="shared" si="158"/>
        <v>1205501</v>
      </c>
      <c r="K667" s="156">
        <f t="shared" si="159"/>
        <v>1072691</v>
      </c>
      <c r="P667" s="104"/>
      <c r="Q667" s="169"/>
      <c r="CI667" s="174">
        <v>1021610.724</v>
      </c>
    </row>
    <row r="668" spans="2:87" ht="22.5">
      <c r="B668" s="39">
        <v>662</v>
      </c>
      <c r="C668" s="69" t="s">
        <v>1368</v>
      </c>
      <c r="D668" s="106" t="s">
        <v>518</v>
      </c>
      <c r="E668" s="70" t="s">
        <v>599</v>
      </c>
      <c r="F668" s="155">
        <f t="shared" si="155"/>
        <v>640332</v>
      </c>
      <c r="G668" s="156">
        <f t="shared" si="156"/>
        <v>585950</v>
      </c>
      <c r="H668" s="156">
        <f t="shared" si="157"/>
        <v>609888</v>
      </c>
      <c r="I668" s="156">
        <v>609888</v>
      </c>
      <c r="J668" s="156">
        <f t="shared" si="158"/>
        <v>745306</v>
      </c>
      <c r="K668" s="156">
        <f t="shared" si="159"/>
        <v>663196</v>
      </c>
      <c r="O668" s="105"/>
      <c r="P668" s="104"/>
      <c r="Q668" s="169"/>
      <c r="CI668" s="174">
        <v>631615.65</v>
      </c>
    </row>
    <row r="669" spans="2:87" ht="45">
      <c r="B669" s="39">
        <v>663</v>
      </c>
      <c r="C669" s="69" t="s">
        <v>1369</v>
      </c>
      <c r="D669" s="106" t="s">
        <v>1370</v>
      </c>
      <c r="E669" s="70" t="s">
        <v>599</v>
      </c>
      <c r="F669" s="155">
        <f t="shared" si="155"/>
        <v>1308305</v>
      </c>
      <c r="G669" s="156">
        <f t="shared" si="156"/>
        <v>1197193</v>
      </c>
      <c r="H669" s="156">
        <f t="shared" si="157"/>
        <v>1246103</v>
      </c>
      <c r="I669" s="156">
        <v>1246103</v>
      </c>
      <c r="J669" s="156">
        <f t="shared" si="158"/>
        <v>1522785</v>
      </c>
      <c r="K669" s="156">
        <f t="shared" si="159"/>
        <v>1355021</v>
      </c>
      <c r="P669" s="104"/>
      <c r="Q669" s="169"/>
      <c r="CI669" s="174">
        <v>1290495.7428</v>
      </c>
    </row>
    <row r="670" spans="2:87" ht="22.5">
      <c r="B670" s="39">
        <v>664</v>
      </c>
      <c r="C670" s="69" t="s">
        <v>2339</v>
      </c>
      <c r="D670" s="106" t="s">
        <v>2340</v>
      </c>
      <c r="E670" s="70" t="s">
        <v>599</v>
      </c>
      <c r="F670" s="155">
        <f t="shared" si="155"/>
        <v>71293</v>
      </c>
      <c r="G670" s="156">
        <f t="shared" si="156"/>
        <v>65238</v>
      </c>
      <c r="H670" s="156">
        <f t="shared" si="157"/>
        <v>67903</v>
      </c>
      <c r="I670" s="156">
        <v>67903</v>
      </c>
      <c r="J670" s="156">
        <f t="shared" si="158"/>
        <v>82980</v>
      </c>
      <c r="K670" s="156">
        <f t="shared" si="159"/>
        <v>73838</v>
      </c>
      <c r="O670" s="105"/>
      <c r="P670" s="104"/>
      <c r="Q670" s="169"/>
      <c r="CI670" s="174">
        <v>70322.1</v>
      </c>
    </row>
    <row r="671" spans="2:87" ht="16.5">
      <c r="B671" s="39">
        <v>665</v>
      </c>
      <c r="C671" s="72" t="s">
        <v>1371</v>
      </c>
      <c r="D671" s="107" t="s">
        <v>1372</v>
      </c>
      <c r="E671" s="73"/>
      <c r="F671" s="155"/>
      <c r="G671" s="156"/>
      <c r="H671" s="156"/>
      <c r="I671" s="156"/>
      <c r="J671" s="156"/>
      <c r="K671" s="156"/>
      <c r="P671" s="104"/>
      <c r="Q671" s="169"/>
      <c r="CI671" s="174">
        <v>0</v>
      </c>
    </row>
    <row r="672" spans="2:87" ht="22.5">
      <c r="B672" s="39">
        <v>666</v>
      </c>
      <c r="C672" s="69" t="s">
        <v>586</v>
      </c>
      <c r="D672" s="106" t="s">
        <v>2422</v>
      </c>
      <c r="E672" s="58" t="s">
        <v>633</v>
      </c>
      <c r="F672" s="155">
        <f>+ROUND($F$7*CI672,0)</f>
        <v>19554</v>
      </c>
      <c r="G672" s="156">
        <f>+ROUND(CI672*$G$7,0)</f>
        <v>17893</v>
      </c>
      <c r="H672" s="156">
        <f>+ROUND($H$7*CI672,0)</f>
        <v>18624</v>
      </c>
      <c r="I672" s="156">
        <v>18624</v>
      </c>
      <c r="J672" s="156">
        <f>+ROUND(CI672*$J$7,0)</f>
        <v>22760</v>
      </c>
      <c r="K672" s="156">
        <f>+ROUND(CI672*$K$7,0)</f>
        <v>20252</v>
      </c>
      <c r="P672" s="104"/>
      <c r="Q672" s="169"/>
      <c r="CI672" s="174">
        <v>19287.7608</v>
      </c>
    </row>
    <row r="673" spans="2:87" ht="22.5">
      <c r="B673" s="39">
        <v>667</v>
      </c>
      <c r="C673" s="69" t="s">
        <v>588</v>
      </c>
      <c r="D673" s="106" t="s">
        <v>2423</v>
      </c>
      <c r="E673" s="58" t="s">
        <v>633</v>
      </c>
      <c r="F673" s="155">
        <f>+ROUND($F$7*CI673,0)</f>
        <v>28261</v>
      </c>
      <c r="G673" s="156">
        <f>+ROUND(CI673*$G$7,0)</f>
        <v>25861</v>
      </c>
      <c r="H673" s="156">
        <f>+ROUND($H$7*CI673,0)</f>
        <v>26917</v>
      </c>
      <c r="I673" s="156">
        <v>26917</v>
      </c>
      <c r="J673" s="156">
        <f>+ROUND(CI673*$J$7,0)</f>
        <v>32894</v>
      </c>
      <c r="K673" s="156">
        <f>+ROUND(CI673*$K$7,0)</f>
        <v>29270</v>
      </c>
      <c r="P673" s="104"/>
      <c r="Q673" s="169"/>
      <c r="CI673" s="174">
        <v>27876.2964</v>
      </c>
    </row>
    <row r="674" spans="2:87" ht="22.5">
      <c r="B674" s="39">
        <v>668</v>
      </c>
      <c r="C674" s="69" t="s">
        <v>590</v>
      </c>
      <c r="D674" s="106" t="s">
        <v>2424</v>
      </c>
      <c r="E674" s="58" t="s">
        <v>633</v>
      </c>
      <c r="F674" s="155">
        <f>+ROUND($F$7*CI674,0)</f>
        <v>46765</v>
      </c>
      <c r="G674" s="156">
        <f>+ROUND(CI674*$G$7,0)</f>
        <v>42793</v>
      </c>
      <c r="H674" s="156">
        <f>+ROUND($H$7*CI674,0)</f>
        <v>44541</v>
      </c>
      <c r="I674" s="156">
        <v>44541</v>
      </c>
      <c r="J674" s="156">
        <f>+ROUND(CI674*$J$7,0)</f>
        <v>54431</v>
      </c>
      <c r="K674" s="156">
        <f>+ROUND(CI674*$K$7,0)</f>
        <v>48435</v>
      </c>
      <c r="P674" s="104"/>
      <c r="Q674" s="169"/>
      <c r="CI674" s="174">
        <v>46128.2178</v>
      </c>
    </row>
    <row r="675" spans="2:87" ht="22.5">
      <c r="B675" s="39">
        <v>669</v>
      </c>
      <c r="C675" s="69" t="s">
        <v>517</v>
      </c>
      <c r="D675" s="106" t="s">
        <v>2425</v>
      </c>
      <c r="E675" s="58" t="s">
        <v>633</v>
      </c>
      <c r="F675" s="155">
        <f>+ROUND($F$7*CI675,0)</f>
        <v>98602</v>
      </c>
      <c r="G675" s="156">
        <f>+ROUND(CI675*$G$7,0)</f>
        <v>90228</v>
      </c>
      <c r="H675" s="156">
        <f>+ROUND($H$7*CI675,0)</f>
        <v>93914</v>
      </c>
      <c r="I675" s="156">
        <v>93914</v>
      </c>
      <c r="J675" s="156">
        <f>+ROUND(CI675*$J$7,0)</f>
        <v>114767</v>
      </c>
      <c r="K675" s="156">
        <f>+ROUND(CI675*$K$7,0)</f>
        <v>102123</v>
      </c>
      <c r="P675" s="104"/>
      <c r="Q675" s="169"/>
      <c r="CI675" s="174">
        <v>97260.084</v>
      </c>
    </row>
    <row r="676" spans="2:87" ht="22.5">
      <c r="B676" s="39">
        <v>670</v>
      </c>
      <c r="C676" s="69" t="s">
        <v>519</v>
      </c>
      <c r="D676" s="106" t="s">
        <v>2426</v>
      </c>
      <c r="E676" s="58" t="s">
        <v>633</v>
      </c>
      <c r="F676" s="155">
        <f>+ROUND($F$7*CI676,0)</f>
        <v>165942</v>
      </c>
      <c r="G676" s="156">
        <f>+ROUND(CI676*$G$7,0)</f>
        <v>151849</v>
      </c>
      <c r="H676" s="156">
        <f>+ROUND($H$7*CI676,0)</f>
        <v>158052</v>
      </c>
      <c r="I676" s="156">
        <v>158052</v>
      </c>
      <c r="J676" s="156">
        <f>+ROUND(CI676*$J$7,0)</f>
        <v>193146</v>
      </c>
      <c r="K676" s="156">
        <f>+ROUND(CI676*$K$7,0)</f>
        <v>171867</v>
      </c>
      <c r="P676" s="104"/>
      <c r="Q676" s="169"/>
      <c r="CI676" s="174">
        <v>163683.1572</v>
      </c>
    </row>
    <row r="677" spans="2:87" ht="16.5">
      <c r="B677" s="39">
        <v>671</v>
      </c>
      <c r="C677" s="72" t="s">
        <v>1373</v>
      </c>
      <c r="D677" s="107" t="s">
        <v>523</v>
      </c>
      <c r="E677" s="73"/>
      <c r="F677" s="155"/>
      <c r="G677" s="156"/>
      <c r="H677" s="156"/>
      <c r="I677" s="156"/>
      <c r="J677" s="156"/>
      <c r="K677" s="156"/>
      <c r="P677" s="104"/>
      <c r="Q677" s="169"/>
      <c r="CI677" s="174">
        <v>0</v>
      </c>
    </row>
    <row r="678" spans="2:87" ht="22.5">
      <c r="B678" s="39">
        <v>672</v>
      </c>
      <c r="C678" s="69" t="s">
        <v>114</v>
      </c>
      <c r="D678" s="106" t="s">
        <v>2427</v>
      </c>
      <c r="E678" s="70" t="s">
        <v>599</v>
      </c>
      <c r="F678" s="155">
        <f>+ROUND($F$7*CI678,0)</f>
        <v>602407</v>
      </c>
      <c r="G678" s="156">
        <f>+ROUND(CI678*$G$7,0)</f>
        <v>551246</v>
      </c>
      <c r="H678" s="156">
        <f>+ROUND($H$7*CI678,0)</f>
        <v>573767</v>
      </c>
      <c r="I678" s="156">
        <v>573767</v>
      </c>
      <c r="J678" s="156">
        <f>+ROUND(CI678*$J$7,0)</f>
        <v>701165</v>
      </c>
      <c r="K678" s="156">
        <f>+ROUND(CI678*$K$7,0)</f>
        <v>623918</v>
      </c>
      <c r="P678" s="104"/>
      <c r="Q678" s="169"/>
      <c r="CI678" s="174">
        <v>594207.3726</v>
      </c>
    </row>
    <row r="679" spans="2:87" ht="22.5">
      <c r="B679" s="39">
        <v>673</v>
      </c>
      <c r="C679" s="69" t="s">
        <v>1374</v>
      </c>
      <c r="D679" s="106" t="s">
        <v>2428</v>
      </c>
      <c r="E679" s="70" t="s">
        <v>599</v>
      </c>
      <c r="F679" s="155">
        <f>+ROUND($F$7*CI679,0)</f>
        <v>965350</v>
      </c>
      <c r="G679" s="156">
        <f>+ROUND(CI679*$G$7,0)</f>
        <v>883365</v>
      </c>
      <c r="H679" s="156">
        <f>+ROUND($H$7*CI679,0)</f>
        <v>919453</v>
      </c>
      <c r="I679" s="156">
        <v>919453</v>
      </c>
      <c r="J679" s="156">
        <f>+ROUND(CI679*$J$7,0)</f>
        <v>1123607</v>
      </c>
      <c r="K679" s="156">
        <f>+ROUND(CI679*$K$7,0)</f>
        <v>999820</v>
      </c>
      <c r="P679" s="104"/>
      <c r="Q679" s="169"/>
      <c r="CI679" s="174">
        <v>952209.4842</v>
      </c>
    </row>
    <row r="680" spans="2:87" ht="22.5">
      <c r="B680" s="39">
        <v>674</v>
      </c>
      <c r="C680" s="69" t="s">
        <v>1375</v>
      </c>
      <c r="D680" s="106" t="s">
        <v>2429</v>
      </c>
      <c r="E680" s="70" t="s">
        <v>599</v>
      </c>
      <c r="F680" s="155">
        <f>+ROUND($F$7*CI680,0)</f>
        <v>1355157</v>
      </c>
      <c r="G680" s="156">
        <f>+ROUND(CI680*$G$7,0)</f>
        <v>1240066</v>
      </c>
      <c r="H680" s="156">
        <f>+ROUND($H$7*CI680,0)</f>
        <v>1290727</v>
      </c>
      <c r="I680" s="156">
        <v>1290727</v>
      </c>
      <c r="J680" s="156">
        <f>+ROUND(CI680*$J$7,0)</f>
        <v>1577318</v>
      </c>
      <c r="K680" s="156">
        <f>+ROUND(CI680*$K$7,0)</f>
        <v>1403546</v>
      </c>
      <c r="P680" s="104"/>
      <c r="Q680" s="169"/>
      <c r="CI680" s="174">
        <v>1336710.195</v>
      </c>
    </row>
    <row r="681" spans="2:87" ht="16.5">
      <c r="B681" s="39">
        <v>675</v>
      </c>
      <c r="C681" s="72" t="s">
        <v>520</v>
      </c>
      <c r="D681" s="107" t="s">
        <v>527</v>
      </c>
      <c r="E681" s="73"/>
      <c r="F681" s="155"/>
      <c r="G681" s="156"/>
      <c r="H681" s="156"/>
      <c r="I681" s="156"/>
      <c r="J681" s="156"/>
      <c r="K681" s="156"/>
      <c r="P681" s="104"/>
      <c r="Q681" s="169"/>
      <c r="CI681" s="174">
        <v>0</v>
      </c>
    </row>
    <row r="682" spans="2:87" ht="22.5">
      <c r="B682" s="39">
        <v>676</v>
      </c>
      <c r="C682" s="69" t="s">
        <v>521</v>
      </c>
      <c r="D682" s="106" t="s">
        <v>1376</v>
      </c>
      <c r="E682" s="70" t="s">
        <v>599</v>
      </c>
      <c r="F682" s="155">
        <f aca="true" t="shared" si="160" ref="F682:F690">+ROUND($F$7*CI682,0)</f>
        <v>622026</v>
      </c>
      <c r="G682" s="156">
        <f aca="true" t="shared" si="161" ref="G682:G690">+ROUND(CI682*$G$7,0)</f>
        <v>569198</v>
      </c>
      <c r="H682" s="156">
        <f aca="true" t="shared" si="162" ref="H682:H690">+ROUND($H$7*CI682,0)</f>
        <v>592452</v>
      </c>
      <c r="I682" s="156">
        <v>592452</v>
      </c>
      <c r="J682" s="156">
        <f aca="true" t="shared" si="163" ref="J682:J690">+ROUND(CI682*$J$7,0)</f>
        <v>723999</v>
      </c>
      <c r="K682" s="156">
        <f aca="true" t="shared" si="164" ref="K682:K690">+ROUND(CI682*$K$7,0)</f>
        <v>644237</v>
      </c>
      <c r="P682" s="104"/>
      <c r="Q682" s="169"/>
      <c r="CI682" s="174">
        <v>613558.7826</v>
      </c>
    </row>
    <row r="683" spans="2:87" ht="22.5">
      <c r="B683" s="39">
        <v>677</v>
      </c>
      <c r="C683" s="69" t="s">
        <v>522</v>
      </c>
      <c r="D683" s="106" t="s">
        <v>1377</v>
      </c>
      <c r="E683" s="70" t="s">
        <v>599</v>
      </c>
      <c r="F683" s="155">
        <f t="shared" si="160"/>
        <v>801717</v>
      </c>
      <c r="G683" s="156">
        <f t="shared" si="161"/>
        <v>733629</v>
      </c>
      <c r="H683" s="156">
        <f t="shared" si="162"/>
        <v>763601</v>
      </c>
      <c r="I683" s="156">
        <v>763601</v>
      </c>
      <c r="J683" s="156">
        <f t="shared" si="163"/>
        <v>933149</v>
      </c>
      <c r="K683" s="156">
        <f t="shared" si="164"/>
        <v>830345</v>
      </c>
      <c r="P683" s="104"/>
      <c r="Q683" s="169"/>
      <c r="CI683" s="174">
        <v>790804.3524</v>
      </c>
    </row>
    <row r="684" spans="2:87" ht="22.5">
      <c r="B684" s="39">
        <v>678</v>
      </c>
      <c r="C684" s="69" t="s">
        <v>384</v>
      </c>
      <c r="D684" s="106" t="s">
        <v>1378</v>
      </c>
      <c r="E684" s="70" t="s">
        <v>599</v>
      </c>
      <c r="F684" s="155">
        <f t="shared" si="160"/>
        <v>865343</v>
      </c>
      <c r="G684" s="156">
        <f t="shared" si="161"/>
        <v>791851</v>
      </c>
      <c r="H684" s="156">
        <f t="shared" si="162"/>
        <v>824201</v>
      </c>
      <c r="I684" s="156">
        <v>824201</v>
      </c>
      <c r="J684" s="156">
        <f t="shared" si="163"/>
        <v>1007205</v>
      </c>
      <c r="K684" s="156">
        <f t="shared" si="164"/>
        <v>896242</v>
      </c>
      <c r="P684" s="104"/>
      <c r="Q684" s="169"/>
      <c r="CI684" s="174">
        <v>853563.4902</v>
      </c>
    </row>
    <row r="685" spans="2:87" ht="22.5">
      <c r="B685" s="39">
        <v>679</v>
      </c>
      <c r="C685" s="69" t="s">
        <v>385</v>
      </c>
      <c r="D685" s="106" t="s">
        <v>1379</v>
      </c>
      <c r="E685" s="70" t="s">
        <v>599</v>
      </c>
      <c r="F685" s="155">
        <f t="shared" si="160"/>
        <v>800989</v>
      </c>
      <c r="G685" s="156">
        <f t="shared" si="161"/>
        <v>732963</v>
      </c>
      <c r="H685" s="156">
        <f t="shared" si="162"/>
        <v>762907</v>
      </c>
      <c r="I685" s="156">
        <v>762907</v>
      </c>
      <c r="J685" s="156">
        <f t="shared" si="163"/>
        <v>932301</v>
      </c>
      <c r="K685" s="156">
        <f t="shared" si="164"/>
        <v>829590</v>
      </c>
      <c r="P685" s="104"/>
      <c r="Q685" s="169"/>
      <c r="CI685" s="174">
        <v>790085.7324</v>
      </c>
    </row>
    <row r="686" spans="2:87" ht="22.5">
      <c r="B686" s="39">
        <v>680</v>
      </c>
      <c r="C686" s="69" t="s">
        <v>386</v>
      </c>
      <c r="D686" s="106" t="s">
        <v>1380</v>
      </c>
      <c r="E686" s="70" t="s">
        <v>599</v>
      </c>
      <c r="F686" s="155">
        <f t="shared" si="160"/>
        <v>932962</v>
      </c>
      <c r="G686" s="156">
        <f t="shared" si="161"/>
        <v>853728</v>
      </c>
      <c r="H686" s="156">
        <f t="shared" si="162"/>
        <v>888606</v>
      </c>
      <c r="I686" s="156">
        <v>888606</v>
      </c>
      <c r="J686" s="156">
        <f t="shared" si="163"/>
        <v>1085910</v>
      </c>
      <c r="K686" s="156">
        <f t="shared" si="164"/>
        <v>966276</v>
      </c>
      <c r="P686" s="104"/>
      <c r="Q686" s="169"/>
      <c r="CI686" s="174">
        <v>920262.7188</v>
      </c>
    </row>
    <row r="687" spans="2:87" ht="22.5">
      <c r="B687" s="39">
        <v>681</v>
      </c>
      <c r="C687" s="69" t="s">
        <v>1381</v>
      </c>
      <c r="D687" s="106" t="s">
        <v>1382</v>
      </c>
      <c r="E687" s="70" t="s">
        <v>599</v>
      </c>
      <c r="F687" s="155">
        <f t="shared" si="160"/>
        <v>1013497</v>
      </c>
      <c r="G687" s="156">
        <f t="shared" si="161"/>
        <v>927423</v>
      </c>
      <c r="H687" s="156">
        <f t="shared" si="162"/>
        <v>965311</v>
      </c>
      <c r="I687" s="156">
        <v>965311</v>
      </c>
      <c r="J687" s="156">
        <f t="shared" si="163"/>
        <v>1179647</v>
      </c>
      <c r="K687" s="156">
        <f t="shared" si="164"/>
        <v>1049686</v>
      </c>
      <c r="P687" s="104"/>
      <c r="Q687" s="169"/>
      <c r="CI687" s="174">
        <v>999701.0268</v>
      </c>
    </row>
    <row r="688" spans="2:87" ht="22.5">
      <c r="B688" s="39">
        <v>682</v>
      </c>
      <c r="C688" s="69" t="s">
        <v>1383</v>
      </c>
      <c r="D688" s="106" t="s">
        <v>1384</v>
      </c>
      <c r="E688" s="70" t="s">
        <v>599</v>
      </c>
      <c r="F688" s="155">
        <f t="shared" si="160"/>
        <v>1060600</v>
      </c>
      <c r="G688" s="156">
        <f t="shared" si="161"/>
        <v>970525</v>
      </c>
      <c r="H688" s="156">
        <f t="shared" si="162"/>
        <v>1010175</v>
      </c>
      <c r="I688" s="156">
        <v>1010175</v>
      </c>
      <c r="J688" s="156">
        <f t="shared" si="163"/>
        <v>1234472</v>
      </c>
      <c r="K688" s="156">
        <f t="shared" si="164"/>
        <v>1098471</v>
      </c>
      <c r="P688" s="104"/>
      <c r="Q688" s="169"/>
      <c r="CI688" s="174">
        <v>1046162.8896</v>
      </c>
    </row>
    <row r="689" spans="2:87" ht="22.5">
      <c r="B689" s="39">
        <v>683</v>
      </c>
      <c r="C689" s="69" t="s">
        <v>1385</v>
      </c>
      <c r="D689" s="106" t="s">
        <v>1386</v>
      </c>
      <c r="E689" s="70" t="s">
        <v>599</v>
      </c>
      <c r="F689" s="155">
        <f t="shared" si="160"/>
        <v>1140122</v>
      </c>
      <c r="G689" s="156">
        <f t="shared" si="161"/>
        <v>1043294</v>
      </c>
      <c r="H689" s="156">
        <f t="shared" si="162"/>
        <v>1085916</v>
      </c>
      <c r="I689" s="156">
        <v>1085916</v>
      </c>
      <c r="J689" s="156">
        <f t="shared" si="163"/>
        <v>1327031</v>
      </c>
      <c r="K689" s="156">
        <f t="shared" si="164"/>
        <v>1180832</v>
      </c>
      <c r="P689" s="104"/>
      <c r="Q689" s="169"/>
      <c r="CI689" s="174">
        <v>1124602.3158</v>
      </c>
    </row>
    <row r="690" spans="2:87" ht="22.5">
      <c r="B690" s="39">
        <v>684</v>
      </c>
      <c r="C690" s="69" t="s">
        <v>1387</v>
      </c>
      <c r="D690" s="106" t="s">
        <v>1388</v>
      </c>
      <c r="E690" s="70" t="s">
        <v>599</v>
      </c>
      <c r="F690" s="155">
        <f t="shared" si="160"/>
        <v>1638856</v>
      </c>
      <c r="G690" s="156">
        <f t="shared" si="161"/>
        <v>1499672</v>
      </c>
      <c r="H690" s="156">
        <f t="shared" si="162"/>
        <v>1560939</v>
      </c>
      <c r="I690" s="156">
        <v>1560939</v>
      </c>
      <c r="J690" s="156">
        <f t="shared" si="163"/>
        <v>1907527</v>
      </c>
      <c r="K690" s="156">
        <f t="shared" si="164"/>
        <v>1697375</v>
      </c>
      <c r="P690" s="104"/>
      <c r="Q690" s="169"/>
      <c r="CI690" s="174">
        <v>1616548.0092</v>
      </c>
    </row>
    <row r="691" spans="2:87" ht="16.5">
      <c r="B691" s="39">
        <v>685</v>
      </c>
      <c r="C691" s="72" t="s">
        <v>1389</v>
      </c>
      <c r="D691" s="107" t="s">
        <v>1390</v>
      </c>
      <c r="E691" s="73"/>
      <c r="F691" s="155"/>
      <c r="G691" s="156"/>
      <c r="H691" s="156"/>
      <c r="I691" s="156"/>
      <c r="J691" s="156"/>
      <c r="K691" s="156"/>
      <c r="P691" s="104"/>
      <c r="Q691" s="169"/>
      <c r="CI691" s="174">
        <v>0</v>
      </c>
    </row>
    <row r="692" spans="2:87" ht="33.75">
      <c r="B692" s="39">
        <v>686</v>
      </c>
      <c r="C692" s="69" t="s">
        <v>524</v>
      </c>
      <c r="D692" s="106" t="s">
        <v>2430</v>
      </c>
      <c r="E692" s="70" t="s">
        <v>599</v>
      </c>
      <c r="F692" s="155">
        <f aca="true" t="shared" si="165" ref="F692:F697">+ROUND($F$7*CI692,0)</f>
        <v>11734649</v>
      </c>
      <c r="G692" s="156">
        <f aca="true" t="shared" si="166" ref="G692:G697">+ROUND(CI692*$G$7,0)</f>
        <v>10738049</v>
      </c>
      <c r="H692" s="156">
        <f aca="true" t="shared" si="167" ref="H692:H697">+ROUND($H$7*CI692,0)</f>
        <v>11176738</v>
      </c>
      <c r="I692" s="156">
        <v>11176738</v>
      </c>
      <c r="J692" s="156">
        <f aca="true" t="shared" si="168" ref="J692:J697">+ROUND(CI692*$J$7,0)</f>
        <v>13658400</v>
      </c>
      <c r="K692" s="156">
        <f aca="true" t="shared" si="169" ref="K692:K697">+ROUND(CI692*$K$7,0)</f>
        <v>12153661</v>
      </c>
      <c r="O692" s="105"/>
      <c r="P692" s="104"/>
      <c r="Q692" s="169"/>
      <c r="CI692" s="174">
        <v>11574915</v>
      </c>
    </row>
    <row r="693" spans="2:87" ht="33.75">
      <c r="B693" s="39">
        <v>687</v>
      </c>
      <c r="C693" s="69" t="s">
        <v>525</v>
      </c>
      <c r="D693" s="106" t="s">
        <v>2431</v>
      </c>
      <c r="E693" s="70" t="s">
        <v>599</v>
      </c>
      <c r="F693" s="155">
        <f t="shared" si="165"/>
        <v>18603712</v>
      </c>
      <c r="G693" s="156">
        <f t="shared" si="166"/>
        <v>17023736</v>
      </c>
      <c r="H693" s="156">
        <f t="shared" si="167"/>
        <v>17719219</v>
      </c>
      <c r="I693" s="156">
        <v>17719219</v>
      </c>
      <c r="J693" s="156">
        <f t="shared" si="168"/>
        <v>21653561</v>
      </c>
      <c r="K693" s="156">
        <f t="shared" si="169"/>
        <v>19267999</v>
      </c>
      <c r="O693" s="105"/>
      <c r="P693" s="104"/>
      <c r="Q693" s="169"/>
      <c r="CI693" s="174">
        <v>18350475</v>
      </c>
    </row>
    <row r="694" spans="2:87" ht="33.75">
      <c r="B694" s="39">
        <v>688</v>
      </c>
      <c r="C694" s="69" t="s">
        <v>526</v>
      </c>
      <c r="D694" s="106" t="s">
        <v>2432</v>
      </c>
      <c r="E694" s="70" t="s">
        <v>599</v>
      </c>
      <c r="F694" s="155">
        <f t="shared" si="165"/>
        <v>23183087</v>
      </c>
      <c r="G694" s="156">
        <f t="shared" si="166"/>
        <v>21214194</v>
      </c>
      <c r="H694" s="156">
        <f t="shared" si="167"/>
        <v>22080872</v>
      </c>
      <c r="I694" s="156">
        <v>22080872</v>
      </c>
      <c r="J694" s="156">
        <f t="shared" si="168"/>
        <v>26983668</v>
      </c>
      <c r="K694" s="156">
        <f t="shared" si="169"/>
        <v>24010891</v>
      </c>
      <c r="O694" s="105"/>
      <c r="P694" s="104"/>
      <c r="Q694" s="169"/>
      <c r="CI694" s="174">
        <v>22867515</v>
      </c>
    </row>
    <row r="695" spans="2:87" ht="45">
      <c r="B695" s="39">
        <v>689</v>
      </c>
      <c r="C695" s="69" t="s">
        <v>394</v>
      </c>
      <c r="D695" s="106" t="s">
        <v>2433</v>
      </c>
      <c r="E695" s="70" t="s">
        <v>599</v>
      </c>
      <c r="F695" s="155">
        <f t="shared" si="165"/>
        <v>112480902</v>
      </c>
      <c r="G695" s="156">
        <f t="shared" si="166"/>
        <v>102928125</v>
      </c>
      <c r="H695" s="156">
        <f t="shared" si="167"/>
        <v>107133122</v>
      </c>
      <c r="I695" s="156">
        <v>107133122</v>
      </c>
      <c r="J695" s="156">
        <f t="shared" si="168"/>
        <v>130920758</v>
      </c>
      <c r="K695" s="156">
        <f t="shared" si="169"/>
        <v>116497285</v>
      </c>
      <c r="O695" s="105"/>
      <c r="P695" s="104"/>
      <c r="Q695" s="169"/>
      <c r="CI695" s="174">
        <v>110949795</v>
      </c>
    </row>
    <row r="696" spans="2:87" ht="45">
      <c r="B696" s="39">
        <v>690</v>
      </c>
      <c r="C696" s="69" t="s">
        <v>1391</v>
      </c>
      <c r="D696" s="106" t="s">
        <v>2434</v>
      </c>
      <c r="E696" s="70" t="s">
        <v>599</v>
      </c>
      <c r="F696" s="155">
        <f t="shared" si="165"/>
        <v>136522622</v>
      </c>
      <c r="G696" s="156">
        <f t="shared" si="166"/>
        <v>124928029</v>
      </c>
      <c r="H696" s="156">
        <f t="shared" si="167"/>
        <v>130031805</v>
      </c>
      <c r="I696" s="156">
        <v>130031805</v>
      </c>
      <c r="J696" s="156">
        <f t="shared" si="168"/>
        <v>158903821</v>
      </c>
      <c r="K696" s="156">
        <f t="shared" si="169"/>
        <v>141397468</v>
      </c>
      <c r="O696" s="105"/>
      <c r="P696" s="104"/>
      <c r="Q696" s="169"/>
      <c r="CI696" s="174">
        <v>134664255</v>
      </c>
    </row>
    <row r="697" spans="2:87" ht="45">
      <c r="B697" s="39">
        <v>691</v>
      </c>
      <c r="C697" s="69" t="s">
        <v>1392</v>
      </c>
      <c r="D697" s="106" t="s">
        <v>2435</v>
      </c>
      <c r="E697" s="70" t="s">
        <v>599</v>
      </c>
      <c r="F697" s="155">
        <f t="shared" si="165"/>
        <v>151405591</v>
      </c>
      <c r="G697" s="156">
        <f t="shared" si="166"/>
        <v>138547018</v>
      </c>
      <c r="H697" s="156">
        <f t="shared" si="167"/>
        <v>144207180</v>
      </c>
      <c r="I697" s="156">
        <v>144207180</v>
      </c>
      <c r="J697" s="156">
        <f t="shared" si="168"/>
        <v>176226669</v>
      </c>
      <c r="K697" s="156">
        <f t="shared" si="169"/>
        <v>156811867</v>
      </c>
      <c r="O697" s="105"/>
      <c r="P697" s="104"/>
      <c r="Q697" s="169"/>
      <c r="CI697" s="174">
        <v>149344635</v>
      </c>
    </row>
    <row r="698" spans="2:87" ht="16.5">
      <c r="B698" s="39">
        <v>692</v>
      </c>
      <c r="C698" s="72" t="s">
        <v>1393</v>
      </c>
      <c r="D698" s="107" t="s">
        <v>229</v>
      </c>
      <c r="E698" s="73"/>
      <c r="F698" s="155"/>
      <c r="G698" s="156"/>
      <c r="H698" s="156"/>
      <c r="I698" s="156"/>
      <c r="J698" s="156"/>
      <c r="K698" s="156"/>
      <c r="P698" s="104"/>
      <c r="Q698" s="169"/>
      <c r="CI698" s="174">
        <v>0</v>
      </c>
    </row>
    <row r="699" spans="2:87" ht="16.5">
      <c r="B699" s="39">
        <v>693</v>
      </c>
      <c r="C699" s="69" t="s">
        <v>528</v>
      </c>
      <c r="D699" s="106" t="s">
        <v>230</v>
      </c>
      <c r="E699" s="70" t="s">
        <v>599</v>
      </c>
      <c r="F699" s="155">
        <f>+ROUND($F$7*CI699,0)</f>
        <v>15972</v>
      </c>
      <c r="G699" s="156">
        <f>+ROUND(CI699*$G$7,0)</f>
        <v>14615</v>
      </c>
      <c r="H699" s="156">
        <f>+ROUND($H$7*CI699,0)</f>
        <v>15212</v>
      </c>
      <c r="I699" s="156">
        <v>15212</v>
      </c>
      <c r="J699" s="156">
        <f>+ROUND(CI699*$J$7,0)</f>
        <v>18590</v>
      </c>
      <c r="K699" s="156">
        <f>+ROUND(CI699*$K$7,0)</f>
        <v>16542</v>
      </c>
      <c r="P699" s="104"/>
      <c r="Q699" s="169"/>
      <c r="CI699" s="174">
        <v>15754.2036</v>
      </c>
    </row>
    <row r="700" spans="2:87" ht="16.5">
      <c r="B700" s="39">
        <v>694</v>
      </c>
      <c r="C700" s="72" t="s">
        <v>1394</v>
      </c>
      <c r="D700" s="107" t="s">
        <v>1395</v>
      </c>
      <c r="E700" s="73"/>
      <c r="F700" s="155"/>
      <c r="G700" s="156"/>
      <c r="H700" s="156"/>
      <c r="I700" s="156"/>
      <c r="J700" s="156"/>
      <c r="K700" s="156"/>
      <c r="P700" s="104"/>
      <c r="Q700" s="169"/>
      <c r="CI700" s="174">
        <v>0</v>
      </c>
    </row>
    <row r="701" spans="2:87" ht="22.5">
      <c r="B701" s="39">
        <v>695</v>
      </c>
      <c r="C701" s="69" t="s">
        <v>228</v>
      </c>
      <c r="D701" s="106" t="s">
        <v>2436</v>
      </c>
      <c r="E701" s="70" t="s">
        <v>599</v>
      </c>
      <c r="F701" s="155">
        <f>+ROUND($F$7*CI701,0)</f>
        <v>6400718</v>
      </c>
      <c r="G701" s="156">
        <f>+ROUND(CI701*$G$7,0)</f>
        <v>5857117</v>
      </c>
      <c r="H701" s="156">
        <f>+ROUND($H$7*CI701,0)</f>
        <v>6096403</v>
      </c>
      <c r="I701" s="156">
        <v>6096403</v>
      </c>
      <c r="J701" s="156">
        <f>+ROUND(CI701*$J$7,0)</f>
        <v>7450036</v>
      </c>
      <c r="K701" s="156">
        <f>+ROUND(CI701*$K$7,0)</f>
        <v>6629270</v>
      </c>
      <c r="O701" s="105"/>
      <c r="P701" s="104"/>
      <c r="Q701" s="169"/>
      <c r="CI701" s="174">
        <v>6313590</v>
      </c>
    </row>
    <row r="702" spans="2:87" ht="22.5">
      <c r="B702" s="39">
        <v>696</v>
      </c>
      <c r="C702" s="72" t="s">
        <v>1396</v>
      </c>
      <c r="D702" s="107" t="s">
        <v>1397</v>
      </c>
      <c r="E702" s="73"/>
      <c r="F702" s="155"/>
      <c r="G702" s="156"/>
      <c r="H702" s="156"/>
      <c r="I702" s="156"/>
      <c r="J702" s="156"/>
      <c r="K702" s="156"/>
      <c r="P702" s="104"/>
      <c r="Q702" s="169"/>
      <c r="CI702" s="174">
        <v>0</v>
      </c>
    </row>
    <row r="703" spans="2:87" ht="16.5">
      <c r="B703" s="39">
        <v>697</v>
      </c>
      <c r="C703" s="69" t="s">
        <v>1398</v>
      </c>
      <c r="D703" s="106" t="s">
        <v>231</v>
      </c>
      <c r="E703" s="70" t="s">
        <v>599</v>
      </c>
      <c r="F703" s="155">
        <f aca="true" t="shared" si="170" ref="F703:F723">+ROUND($F$7*CI703,0)</f>
        <v>11625</v>
      </c>
      <c r="G703" s="156">
        <f aca="true" t="shared" si="171" ref="G703:G723">+ROUND(CI703*$G$7,0)</f>
        <v>10638</v>
      </c>
      <c r="H703" s="156">
        <f aca="true" t="shared" si="172" ref="H703:H723">+ROUND($H$7*CI703,0)</f>
        <v>11073</v>
      </c>
      <c r="I703" s="156">
        <v>11073</v>
      </c>
      <c r="J703" s="156">
        <f aca="true" t="shared" si="173" ref="J703:J723">+ROUND(CI703*$J$7,0)</f>
        <v>13531</v>
      </c>
      <c r="K703" s="156">
        <f aca="true" t="shared" si="174" ref="K703:K723">+ROUND(CI703*$K$7,0)</f>
        <v>12040</v>
      </c>
      <c r="P703" s="104"/>
      <c r="Q703" s="169"/>
      <c r="CI703" s="174">
        <v>11467.122</v>
      </c>
    </row>
    <row r="704" spans="2:87" ht="16.5">
      <c r="B704" s="39">
        <v>698</v>
      </c>
      <c r="C704" s="69" t="s">
        <v>1399</v>
      </c>
      <c r="D704" s="106" t="s">
        <v>1400</v>
      </c>
      <c r="E704" s="70" t="s">
        <v>599</v>
      </c>
      <c r="F704" s="155">
        <f t="shared" si="170"/>
        <v>28977</v>
      </c>
      <c r="G704" s="156">
        <f t="shared" si="171"/>
        <v>26516</v>
      </c>
      <c r="H704" s="156">
        <f t="shared" si="172"/>
        <v>27599</v>
      </c>
      <c r="I704" s="156">
        <v>27599</v>
      </c>
      <c r="J704" s="156">
        <f t="shared" si="173"/>
        <v>33727</v>
      </c>
      <c r="K704" s="156">
        <f t="shared" si="174"/>
        <v>30012</v>
      </c>
      <c r="P704" s="104"/>
      <c r="Q704" s="169"/>
      <c r="CI704" s="174">
        <v>28582.5972</v>
      </c>
    </row>
    <row r="705" spans="2:87" ht="16.5">
      <c r="B705" s="39">
        <v>699</v>
      </c>
      <c r="C705" s="69" t="s">
        <v>1401</v>
      </c>
      <c r="D705" s="106" t="s">
        <v>2437</v>
      </c>
      <c r="E705" s="70" t="s">
        <v>599</v>
      </c>
      <c r="F705" s="155">
        <f t="shared" si="170"/>
        <v>21092</v>
      </c>
      <c r="G705" s="156">
        <f t="shared" si="171"/>
        <v>19301</v>
      </c>
      <c r="H705" s="156">
        <f t="shared" si="172"/>
        <v>20089</v>
      </c>
      <c r="I705" s="156">
        <v>20089</v>
      </c>
      <c r="J705" s="156">
        <f t="shared" si="173"/>
        <v>24550</v>
      </c>
      <c r="K705" s="156">
        <f t="shared" si="174"/>
        <v>21845</v>
      </c>
      <c r="P705" s="104"/>
      <c r="Q705" s="169"/>
      <c r="CI705" s="174">
        <v>20805.0756</v>
      </c>
    </row>
    <row r="706" spans="2:87" ht="16.5">
      <c r="B706" s="39">
        <v>700</v>
      </c>
      <c r="C706" s="69" t="s">
        <v>1402</v>
      </c>
      <c r="D706" s="106" t="s">
        <v>1403</v>
      </c>
      <c r="E706" s="70" t="s">
        <v>599</v>
      </c>
      <c r="F706" s="155">
        <f t="shared" si="170"/>
        <v>35723</v>
      </c>
      <c r="G706" s="156">
        <f t="shared" si="171"/>
        <v>32689</v>
      </c>
      <c r="H706" s="156">
        <f t="shared" si="172"/>
        <v>34025</v>
      </c>
      <c r="I706" s="156">
        <v>34025</v>
      </c>
      <c r="J706" s="156">
        <f t="shared" si="173"/>
        <v>41580</v>
      </c>
      <c r="K706" s="156">
        <f t="shared" si="174"/>
        <v>36999</v>
      </c>
      <c r="P706" s="104"/>
      <c r="Q706" s="169"/>
      <c r="CI706" s="174">
        <v>35237.0184</v>
      </c>
    </row>
    <row r="707" spans="2:87" ht="16.5">
      <c r="B707" s="39">
        <v>701</v>
      </c>
      <c r="C707" s="69" t="s">
        <v>1404</v>
      </c>
      <c r="D707" s="106" t="s">
        <v>2167</v>
      </c>
      <c r="E707" s="70" t="s">
        <v>599</v>
      </c>
      <c r="F707" s="155">
        <f t="shared" si="170"/>
        <v>35723</v>
      </c>
      <c r="G707" s="156">
        <f t="shared" si="171"/>
        <v>32689</v>
      </c>
      <c r="H707" s="156">
        <f t="shared" si="172"/>
        <v>34025</v>
      </c>
      <c r="I707" s="156">
        <v>34025</v>
      </c>
      <c r="J707" s="156">
        <f t="shared" si="173"/>
        <v>41580</v>
      </c>
      <c r="K707" s="156">
        <f t="shared" si="174"/>
        <v>36999</v>
      </c>
      <c r="P707" s="104"/>
      <c r="Q707" s="169"/>
      <c r="CI707" s="174">
        <v>35237.0184</v>
      </c>
    </row>
    <row r="708" spans="2:87" ht="16.5">
      <c r="B708" s="39">
        <v>702</v>
      </c>
      <c r="C708" s="69" t="s">
        <v>1405</v>
      </c>
      <c r="D708" s="106" t="s">
        <v>2438</v>
      </c>
      <c r="E708" s="70" t="s">
        <v>599</v>
      </c>
      <c r="F708" s="155">
        <f t="shared" si="170"/>
        <v>46209</v>
      </c>
      <c r="G708" s="156">
        <f t="shared" si="171"/>
        <v>42285</v>
      </c>
      <c r="H708" s="156">
        <f t="shared" si="172"/>
        <v>44012</v>
      </c>
      <c r="I708" s="156">
        <v>44012</v>
      </c>
      <c r="J708" s="156">
        <f t="shared" si="173"/>
        <v>53784</v>
      </c>
      <c r="K708" s="156">
        <f t="shared" si="174"/>
        <v>47859</v>
      </c>
      <c r="P708" s="104"/>
      <c r="Q708" s="169"/>
      <c r="CI708" s="174">
        <v>45580.0134</v>
      </c>
    </row>
    <row r="709" spans="2:87" ht="16.5">
      <c r="B709" s="39">
        <v>703</v>
      </c>
      <c r="C709" s="69" t="s">
        <v>1406</v>
      </c>
      <c r="D709" s="106" t="s">
        <v>2439</v>
      </c>
      <c r="E709" s="70" t="s">
        <v>599</v>
      </c>
      <c r="F709" s="155">
        <f t="shared" si="170"/>
        <v>20981</v>
      </c>
      <c r="G709" s="156">
        <f t="shared" si="171"/>
        <v>19199</v>
      </c>
      <c r="H709" s="156">
        <f t="shared" si="172"/>
        <v>19983</v>
      </c>
      <c r="I709" s="156">
        <v>19983</v>
      </c>
      <c r="J709" s="156">
        <f t="shared" si="173"/>
        <v>24420</v>
      </c>
      <c r="K709" s="156">
        <f t="shared" si="174"/>
        <v>21730</v>
      </c>
      <c r="P709" s="104"/>
      <c r="Q709" s="169"/>
      <c r="CI709" s="174">
        <v>20695.2294</v>
      </c>
    </row>
    <row r="710" spans="2:87" ht="16.5">
      <c r="B710" s="39">
        <v>704</v>
      </c>
      <c r="C710" s="69" t="s">
        <v>1407</v>
      </c>
      <c r="D710" s="106" t="s">
        <v>2440</v>
      </c>
      <c r="E710" s="70" t="s">
        <v>599</v>
      </c>
      <c r="F710" s="155">
        <f t="shared" si="170"/>
        <v>37142</v>
      </c>
      <c r="G710" s="156">
        <f t="shared" si="171"/>
        <v>33987</v>
      </c>
      <c r="H710" s="156">
        <f t="shared" si="172"/>
        <v>35376</v>
      </c>
      <c r="I710" s="156">
        <v>35376</v>
      </c>
      <c r="J710" s="156">
        <f t="shared" si="173"/>
        <v>43231</v>
      </c>
      <c r="K710" s="156">
        <f t="shared" si="174"/>
        <v>38468</v>
      </c>
      <c r="P710" s="104"/>
      <c r="Q710" s="169"/>
      <c r="CI710" s="174">
        <v>36636.2742</v>
      </c>
    </row>
    <row r="711" spans="2:87" ht="16.5">
      <c r="B711" s="39">
        <v>705</v>
      </c>
      <c r="C711" s="69" t="s">
        <v>1408</v>
      </c>
      <c r="D711" s="106" t="s">
        <v>2166</v>
      </c>
      <c r="E711" s="70" t="s">
        <v>599</v>
      </c>
      <c r="F711" s="155">
        <f t="shared" si="170"/>
        <v>31286</v>
      </c>
      <c r="G711" s="156">
        <f t="shared" si="171"/>
        <v>28629</v>
      </c>
      <c r="H711" s="156">
        <f t="shared" si="172"/>
        <v>29799</v>
      </c>
      <c r="I711" s="156">
        <v>29799</v>
      </c>
      <c r="J711" s="156">
        <f t="shared" si="173"/>
        <v>36416</v>
      </c>
      <c r="K711" s="156">
        <f t="shared" si="174"/>
        <v>32404</v>
      </c>
      <c r="P711" s="104"/>
      <c r="Q711" s="169"/>
      <c r="CI711" s="174">
        <v>30860.6226</v>
      </c>
    </row>
    <row r="712" spans="2:87" ht="16.5">
      <c r="B712" s="39">
        <v>706</v>
      </c>
      <c r="C712" s="69" t="s">
        <v>1409</v>
      </c>
      <c r="D712" s="106" t="s">
        <v>1410</v>
      </c>
      <c r="E712" s="70" t="s">
        <v>599</v>
      </c>
      <c r="F712" s="155">
        <f t="shared" si="170"/>
        <v>7399</v>
      </c>
      <c r="G712" s="156">
        <f t="shared" si="171"/>
        <v>6770</v>
      </c>
      <c r="H712" s="156">
        <f t="shared" si="172"/>
        <v>7047</v>
      </c>
      <c r="I712" s="156">
        <v>7047</v>
      </c>
      <c r="J712" s="156">
        <f t="shared" si="173"/>
        <v>8612</v>
      </c>
      <c r="K712" s="156">
        <f t="shared" si="174"/>
        <v>7663</v>
      </c>
      <c r="P712" s="104"/>
      <c r="Q712" s="169"/>
      <c r="CI712" s="174">
        <v>7298.0994</v>
      </c>
    </row>
    <row r="713" spans="2:87" ht="16.5">
      <c r="B713" s="39">
        <v>707</v>
      </c>
      <c r="C713" s="69" t="s">
        <v>1411</v>
      </c>
      <c r="D713" s="106" t="s">
        <v>1412</v>
      </c>
      <c r="E713" s="70" t="s">
        <v>599</v>
      </c>
      <c r="F713" s="155">
        <f t="shared" si="170"/>
        <v>14997</v>
      </c>
      <c r="G713" s="156">
        <f t="shared" si="171"/>
        <v>13724</v>
      </c>
      <c r="H713" s="156">
        <f t="shared" si="172"/>
        <v>14284</v>
      </c>
      <c r="I713" s="156">
        <v>14284</v>
      </c>
      <c r="J713" s="156">
        <f t="shared" si="173"/>
        <v>17456</v>
      </c>
      <c r="K713" s="156">
        <f t="shared" si="174"/>
        <v>15533</v>
      </c>
      <c r="P713" s="104"/>
      <c r="Q713" s="169"/>
      <c r="CI713" s="174">
        <v>14793.306</v>
      </c>
    </row>
    <row r="714" spans="2:87" ht="16.5">
      <c r="B714" s="39">
        <v>708</v>
      </c>
      <c r="C714" s="69" t="s">
        <v>1413</v>
      </c>
      <c r="D714" s="106" t="s">
        <v>1414</v>
      </c>
      <c r="E714" s="70" t="s">
        <v>599</v>
      </c>
      <c r="F714" s="155">
        <f t="shared" si="170"/>
        <v>30677</v>
      </c>
      <c r="G714" s="156">
        <f t="shared" si="171"/>
        <v>28071</v>
      </c>
      <c r="H714" s="156">
        <f t="shared" si="172"/>
        <v>29218</v>
      </c>
      <c r="I714" s="156">
        <v>29218</v>
      </c>
      <c r="J714" s="156">
        <f t="shared" si="173"/>
        <v>35706</v>
      </c>
      <c r="K714" s="156">
        <f t="shared" si="174"/>
        <v>31772</v>
      </c>
      <c r="P714" s="104"/>
      <c r="Q714" s="169"/>
      <c r="CI714" s="174">
        <v>30259.035</v>
      </c>
    </row>
    <row r="715" spans="2:87" ht="16.5">
      <c r="B715" s="39">
        <v>709</v>
      </c>
      <c r="C715" s="69" t="s">
        <v>1415</v>
      </c>
      <c r="D715" s="106" t="s">
        <v>1416</v>
      </c>
      <c r="E715" s="70" t="s">
        <v>599</v>
      </c>
      <c r="F715" s="155">
        <f t="shared" si="170"/>
        <v>18258</v>
      </c>
      <c r="G715" s="156">
        <f t="shared" si="171"/>
        <v>16708</v>
      </c>
      <c r="H715" s="156">
        <f t="shared" si="172"/>
        <v>17390</v>
      </c>
      <c r="I715" s="156">
        <v>17390</v>
      </c>
      <c r="J715" s="156">
        <f t="shared" si="173"/>
        <v>21251</v>
      </c>
      <c r="K715" s="156">
        <f t="shared" si="174"/>
        <v>18910</v>
      </c>
      <c r="P715" s="104"/>
      <c r="Q715" s="169"/>
      <c r="CI715" s="174">
        <v>18009.6438</v>
      </c>
    </row>
    <row r="716" spans="2:87" ht="16.5">
      <c r="B716" s="39">
        <v>710</v>
      </c>
      <c r="C716" s="69" t="s">
        <v>1417</v>
      </c>
      <c r="D716" s="106" t="s">
        <v>1418</v>
      </c>
      <c r="E716" s="70" t="s">
        <v>599</v>
      </c>
      <c r="F716" s="155">
        <f t="shared" si="170"/>
        <v>21062</v>
      </c>
      <c r="G716" s="156">
        <f t="shared" si="171"/>
        <v>19273</v>
      </c>
      <c r="H716" s="156">
        <f t="shared" si="172"/>
        <v>20061</v>
      </c>
      <c r="I716" s="156">
        <v>20061</v>
      </c>
      <c r="J716" s="156">
        <f t="shared" si="173"/>
        <v>24515</v>
      </c>
      <c r="K716" s="156">
        <f t="shared" si="174"/>
        <v>21814</v>
      </c>
      <c r="P716" s="104"/>
      <c r="Q716" s="169"/>
      <c r="CI716" s="174">
        <v>20775.3042</v>
      </c>
    </row>
    <row r="717" spans="2:87" ht="16.5">
      <c r="B717" s="39">
        <v>711</v>
      </c>
      <c r="C717" s="69" t="s">
        <v>1419</v>
      </c>
      <c r="D717" s="106" t="s">
        <v>1420</v>
      </c>
      <c r="E717" s="70" t="s">
        <v>599</v>
      </c>
      <c r="F717" s="155">
        <f t="shared" si="170"/>
        <v>42500</v>
      </c>
      <c r="G717" s="156">
        <f t="shared" si="171"/>
        <v>38890</v>
      </c>
      <c r="H717" s="156">
        <f t="shared" si="172"/>
        <v>40479</v>
      </c>
      <c r="I717" s="156">
        <v>40479</v>
      </c>
      <c r="J717" s="156">
        <f t="shared" si="173"/>
        <v>49467</v>
      </c>
      <c r="K717" s="156">
        <f t="shared" si="174"/>
        <v>44017</v>
      </c>
      <c r="P717" s="104"/>
      <c r="Q717" s="169"/>
      <c r="CI717" s="174">
        <v>41921.211</v>
      </c>
    </row>
    <row r="718" spans="2:87" ht="16.5">
      <c r="B718" s="39">
        <v>712</v>
      </c>
      <c r="C718" s="69" t="s">
        <v>1421</v>
      </c>
      <c r="D718" s="106" t="s">
        <v>1422</v>
      </c>
      <c r="E718" s="70" t="s">
        <v>599</v>
      </c>
      <c r="F718" s="155">
        <f t="shared" si="170"/>
        <v>11113</v>
      </c>
      <c r="G718" s="156">
        <f t="shared" si="171"/>
        <v>10169</v>
      </c>
      <c r="H718" s="156">
        <f t="shared" si="172"/>
        <v>10585</v>
      </c>
      <c r="I718" s="156">
        <v>10585</v>
      </c>
      <c r="J718" s="156">
        <f t="shared" si="173"/>
        <v>12935</v>
      </c>
      <c r="K718" s="156">
        <f t="shared" si="174"/>
        <v>11510</v>
      </c>
      <c r="P718" s="104"/>
      <c r="Q718" s="169"/>
      <c r="CI718" s="174">
        <v>10962.0348</v>
      </c>
    </row>
    <row r="719" spans="2:87" ht="16.5">
      <c r="B719" s="39">
        <v>713</v>
      </c>
      <c r="C719" s="69" t="s">
        <v>1423</v>
      </c>
      <c r="D719" s="106" t="s">
        <v>1424</v>
      </c>
      <c r="E719" s="70" t="s">
        <v>599</v>
      </c>
      <c r="F719" s="155">
        <f t="shared" si="170"/>
        <v>18997</v>
      </c>
      <c r="G719" s="156">
        <f t="shared" si="171"/>
        <v>17384</v>
      </c>
      <c r="H719" s="156">
        <f t="shared" si="172"/>
        <v>18094</v>
      </c>
      <c r="I719" s="156">
        <v>18094</v>
      </c>
      <c r="J719" s="156">
        <f t="shared" si="173"/>
        <v>22111</v>
      </c>
      <c r="K719" s="156">
        <f t="shared" si="174"/>
        <v>19675</v>
      </c>
      <c r="P719" s="104"/>
      <c r="Q719" s="169"/>
      <c r="CI719" s="174">
        <v>18738.5298</v>
      </c>
    </row>
    <row r="720" spans="2:87" ht="16.5">
      <c r="B720" s="39">
        <v>714</v>
      </c>
      <c r="C720" s="69" t="s">
        <v>1425</v>
      </c>
      <c r="D720" s="106" t="s">
        <v>1426</v>
      </c>
      <c r="E720" s="70" t="s">
        <v>599</v>
      </c>
      <c r="F720" s="155">
        <f t="shared" si="170"/>
        <v>14402</v>
      </c>
      <c r="G720" s="156">
        <f t="shared" si="171"/>
        <v>13179</v>
      </c>
      <c r="H720" s="156">
        <f t="shared" si="172"/>
        <v>13717</v>
      </c>
      <c r="I720" s="156">
        <v>13717</v>
      </c>
      <c r="J720" s="156">
        <f t="shared" si="173"/>
        <v>16763</v>
      </c>
      <c r="K720" s="156">
        <f t="shared" si="174"/>
        <v>14916</v>
      </c>
      <c r="P720" s="104"/>
      <c r="Q720" s="169"/>
      <c r="CI720" s="174">
        <v>14206.0908</v>
      </c>
    </row>
    <row r="721" spans="2:87" ht="16.5">
      <c r="B721" s="39">
        <v>715</v>
      </c>
      <c r="C721" s="69" t="s">
        <v>1427</v>
      </c>
      <c r="D721" s="106" t="s">
        <v>1428</v>
      </c>
      <c r="E721" s="70" t="s">
        <v>599</v>
      </c>
      <c r="F721" s="155">
        <f t="shared" si="170"/>
        <v>14144</v>
      </c>
      <c r="G721" s="156">
        <f t="shared" si="171"/>
        <v>12943</v>
      </c>
      <c r="H721" s="156">
        <f t="shared" si="172"/>
        <v>13472</v>
      </c>
      <c r="I721" s="156">
        <v>13472</v>
      </c>
      <c r="J721" s="156">
        <f t="shared" si="173"/>
        <v>16463</v>
      </c>
      <c r="K721" s="156">
        <f t="shared" si="174"/>
        <v>14649</v>
      </c>
      <c r="P721" s="104"/>
      <c r="Q721" s="169"/>
      <c r="CI721" s="174">
        <v>13951.494</v>
      </c>
    </row>
    <row r="722" spans="2:87" ht="16.5">
      <c r="B722" s="39">
        <v>716</v>
      </c>
      <c r="C722" s="69" t="s">
        <v>1429</v>
      </c>
      <c r="D722" s="106" t="s">
        <v>1430</v>
      </c>
      <c r="E722" s="70" t="s">
        <v>599</v>
      </c>
      <c r="F722" s="155">
        <f t="shared" si="170"/>
        <v>12218</v>
      </c>
      <c r="G722" s="156">
        <f t="shared" si="171"/>
        <v>11180</v>
      </c>
      <c r="H722" s="156">
        <f t="shared" si="172"/>
        <v>11637</v>
      </c>
      <c r="I722" s="156">
        <v>11637</v>
      </c>
      <c r="J722" s="156">
        <f t="shared" si="173"/>
        <v>14220</v>
      </c>
      <c r="K722" s="156">
        <f t="shared" si="174"/>
        <v>12654</v>
      </c>
      <c r="P722" s="104"/>
      <c r="Q722" s="169"/>
      <c r="CI722" s="174">
        <v>12051.2574</v>
      </c>
    </row>
    <row r="723" spans="2:87" ht="16.5">
      <c r="B723" s="39">
        <v>717</v>
      </c>
      <c r="C723" s="69" t="s">
        <v>1431</v>
      </c>
      <c r="D723" s="106" t="s">
        <v>1432</v>
      </c>
      <c r="E723" s="70" t="s">
        <v>599</v>
      </c>
      <c r="F723" s="155">
        <f t="shared" si="170"/>
        <v>10548</v>
      </c>
      <c r="G723" s="156">
        <f t="shared" si="171"/>
        <v>9652</v>
      </c>
      <c r="H723" s="156">
        <f t="shared" si="172"/>
        <v>10047</v>
      </c>
      <c r="I723" s="156">
        <v>10047</v>
      </c>
      <c r="J723" s="156">
        <f t="shared" si="173"/>
        <v>12277</v>
      </c>
      <c r="K723" s="156">
        <f t="shared" si="174"/>
        <v>10925</v>
      </c>
      <c r="P723" s="104"/>
      <c r="Q723" s="169"/>
      <c r="CI723" s="174">
        <v>10404.591</v>
      </c>
    </row>
    <row r="724" spans="2:87" ht="16.5">
      <c r="B724" s="39">
        <v>718</v>
      </c>
      <c r="C724" s="89"/>
      <c r="D724" s="136"/>
      <c r="E724" s="90"/>
      <c r="F724" s="155"/>
      <c r="G724" s="156"/>
      <c r="H724" s="156"/>
      <c r="I724" s="156"/>
      <c r="J724" s="156"/>
      <c r="K724" s="156"/>
      <c r="P724" s="104"/>
      <c r="Q724" s="169"/>
      <c r="CI724" s="174">
        <v>0</v>
      </c>
    </row>
    <row r="725" spans="2:87" ht="16.5" customHeight="1">
      <c r="B725" s="39">
        <v>719</v>
      </c>
      <c r="C725" s="52">
        <v>9</v>
      </c>
      <c r="D725" s="127" t="s">
        <v>1433</v>
      </c>
      <c r="E725" s="53"/>
      <c r="F725" s="159"/>
      <c r="G725" s="157"/>
      <c r="H725" s="159"/>
      <c r="I725" s="159"/>
      <c r="J725" s="157"/>
      <c r="K725" s="159"/>
      <c r="P725" s="104"/>
      <c r="Q725" s="169"/>
      <c r="CI725" s="174">
        <v>0</v>
      </c>
    </row>
    <row r="726" spans="2:87" ht="16.5">
      <c r="B726" s="39">
        <v>720</v>
      </c>
      <c r="C726" s="91" t="s">
        <v>1434</v>
      </c>
      <c r="D726" s="137" t="s">
        <v>475</v>
      </c>
      <c r="E726" s="92"/>
      <c r="F726" s="155"/>
      <c r="G726" s="156"/>
      <c r="H726" s="156"/>
      <c r="I726" s="156"/>
      <c r="J726" s="156"/>
      <c r="K726" s="156"/>
      <c r="P726" s="104"/>
      <c r="Q726" s="169"/>
      <c r="CI726" s="174">
        <v>0</v>
      </c>
    </row>
    <row r="727" spans="2:87" ht="16.5">
      <c r="B727" s="39">
        <v>721</v>
      </c>
      <c r="C727" s="69" t="s">
        <v>1435</v>
      </c>
      <c r="D727" s="108" t="s">
        <v>1436</v>
      </c>
      <c r="E727" s="58" t="s">
        <v>633</v>
      </c>
      <c r="F727" s="155">
        <f aca="true" t="shared" si="175" ref="F727:F736">+ROUND($F$7*CI727,0)</f>
        <v>5227</v>
      </c>
      <c r="G727" s="156">
        <f aca="true" t="shared" si="176" ref="G727:G736">+ROUND(CI727*$G$7,0)</f>
        <v>4783</v>
      </c>
      <c r="H727" s="156">
        <f aca="true" t="shared" si="177" ref="H727:H736">+ROUND($H$7*CI727,0)</f>
        <v>4978</v>
      </c>
      <c r="I727" s="156">
        <v>4978</v>
      </c>
      <c r="J727" s="156">
        <f aca="true" t="shared" si="178" ref="J727:J736">+ROUND(CI727*$J$7,0)</f>
        <v>6084</v>
      </c>
      <c r="K727" s="156">
        <f aca="true" t="shared" si="179" ref="K727:K736">+ROUND(CI727*$K$7,0)</f>
        <v>5413</v>
      </c>
      <c r="P727" s="104"/>
      <c r="Q727" s="169"/>
      <c r="CI727" s="174">
        <v>5155.5851999999995</v>
      </c>
    </row>
    <row r="728" spans="2:87" ht="16.5">
      <c r="B728" s="39">
        <v>722</v>
      </c>
      <c r="C728" s="69" t="s">
        <v>476</v>
      </c>
      <c r="D728" s="108" t="s">
        <v>477</v>
      </c>
      <c r="E728" s="70" t="s">
        <v>153</v>
      </c>
      <c r="F728" s="155">
        <f t="shared" si="175"/>
        <v>17868</v>
      </c>
      <c r="G728" s="156">
        <f t="shared" si="176"/>
        <v>16350</v>
      </c>
      <c r="H728" s="156">
        <f t="shared" si="177"/>
        <v>17018</v>
      </c>
      <c r="I728" s="156">
        <v>17018</v>
      </c>
      <c r="J728" s="156">
        <f t="shared" si="178"/>
        <v>20797</v>
      </c>
      <c r="K728" s="156">
        <f t="shared" si="179"/>
        <v>18506</v>
      </c>
      <c r="P728" s="104"/>
      <c r="Q728" s="169"/>
      <c r="CI728" s="174">
        <v>17624.6688</v>
      </c>
    </row>
    <row r="729" spans="2:87" ht="16.5">
      <c r="B729" s="39">
        <v>723</v>
      </c>
      <c r="C729" s="69" t="s">
        <v>478</v>
      </c>
      <c r="D729" s="108" t="s">
        <v>479</v>
      </c>
      <c r="E729" s="70" t="s">
        <v>153</v>
      </c>
      <c r="F729" s="155">
        <f t="shared" si="175"/>
        <v>16102</v>
      </c>
      <c r="G729" s="156">
        <f t="shared" si="176"/>
        <v>14734</v>
      </c>
      <c r="H729" s="156">
        <f t="shared" si="177"/>
        <v>15336</v>
      </c>
      <c r="I729" s="156">
        <v>15336</v>
      </c>
      <c r="J729" s="156">
        <f t="shared" si="178"/>
        <v>18741</v>
      </c>
      <c r="K729" s="156">
        <f t="shared" si="179"/>
        <v>16677</v>
      </c>
      <c r="P729" s="104"/>
      <c r="Q729" s="169"/>
      <c r="CI729" s="174">
        <v>15882.5286</v>
      </c>
    </row>
    <row r="730" spans="2:87" ht="16.5">
      <c r="B730" s="39">
        <v>724</v>
      </c>
      <c r="C730" s="69" t="s">
        <v>480</v>
      </c>
      <c r="D730" s="108" t="s">
        <v>481</v>
      </c>
      <c r="E730" s="70" t="s">
        <v>153</v>
      </c>
      <c r="F730" s="155">
        <f t="shared" si="175"/>
        <v>20999</v>
      </c>
      <c r="G730" s="156">
        <f t="shared" si="176"/>
        <v>19215</v>
      </c>
      <c r="H730" s="156">
        <f t="shared" si="177"/>
        <v>20000</v>
      </c>
      <c r="I730" s="156">
        <v>20000</v>
      </c>
      <c r="J730" s="156">
        <f t="shared" si="178"/>
        <v>24441</v>
      </c>
      <c r="K730" s="156">
        <f t="shared" si="179"/>
        <v>21748</v>
      </c>
      <c r="P730" s="104"/>
      <c r="Q730" s="169"/>
      <c r="CI730" s="174">
        <v>20712.6816</v>
      </c>
    </row>
    <row r="731" spans="2:87" ht="16.5">
      <c r="B731" s="39">
        <v>725</v>
      </c>
      <c r="C731" s="69" t="s">
        <v>482</v>
      </c>
      <c r="D731" s="108" t="s">
        <v>483</v>
      </c>
      <c r="E731" s="70" t="s">
        <v>153</v>
      </c>
      <c r="F731" s="155">
        <f t="shared" si="175"/>
        <v>18677</v>
      </c>
      <c r="G731" s="156">
        <f t="shared" si="176"/>
        <v>17090</v>
      </c>
      <c r="H731" s="156">
        <f t="shared" si="177"/>
        <v>17789</v>
      </c>
      <c r="I731" s="156">
        <v>17789</v>
      </c>
      <c r="J731" s="156">
        <f t="shared" si="178"/>
        <v>21738</v>
      </c>
      <c r="K731" s="156">
        <f t="shared" si="179"/>
        <v>19343</v>
      </c>
      <c r="P731" s="104"/>
      <c r="Q731" s="169"/>
      <c r="CI731" s="174">
        <v>18422.337</v>
      </c>
    </row>
    <row r="732" spans="2:87" ht="16.5">
      <c r="B732" s="39">
        <v>726</v>
      </c>
      <c r="C732" s="69" t="s">
        <v>484</v>
      </c>
      <c r="D732" s="108" t="s">
        <v>485</v>
      </c>
      <c r="E732" s="70" t="s">
        <v>153</v>
      </c>
      <c r="F732" s="155">
        <f t="shared" si="175"/>
        <v>17285</v>
      </c>
      <c r="G732" s="156">
        <f t="shared" si="176"/>
        <v>15817</v>
      </c>
      <c r="H732" s="156">
        <f t="shared" si="177"/>
        <v>16463</v>
      </c>
      <c r="I732" s="156">
        <v>16463</v>
      </c>
      <c r="J732" s="156">
        <f t="shared" si="178"/>
        <v>20119</v>
      </c>
      <c r="K732" s="156">
        <f t="shared" si="179"/>
        <v>17902</v>
      </c>
      <c r="P732" s="104"/>
      <c r="Q732" s="169"/>
      <c r="CI732" s="174">
        <v>17049.7728</v>
      </c>
    </row>
    <row r="733" spans="2:87" ht="16.5">
      <c r="B733" s="39">
        <v>727</v>
      </c>
      <c r="C733" s="69" t="s">
        <v>486</v>
      </c>
      <c r="D733" s="108" t="s">
        <v>487</v>
      </c>
      <c r="E733" s="70" t="s">
        <v>153</v>
      </c>
      <c r="F733" s="155">
        <f t="shared" si="175"/>
        <v>16770</v>
      </c>
      <c r="G733" s="156">
        <f t="shared" si="176"/>
        <v>15346</v>
      </c>
      <c r="H733" s="156">
        <f t="shared" si="177"/>
        <v>15973</v>
      </c>
      <c r="I733" s="156">
        <v>15973</v>
      </c>
      <c r="J733" s="156">
        <f t="shared" si="178"/>
        <v>19519</v>
      </c>
      <c r="K733" s="156">
        <f t="shared" si="179"/>
        <v>17369</v>
      </c>
      <c r="P733" s="104"/>
      <c r="Q733" s="169"/>
      <c r="CI733" s="174">
        <v>16541.6058</v>
      </c>
    </row>
    <row r="734" spans="2:87" ht="16.5">
      <c r="B734" s="39">
        <v>728</v>
      </c>
      <c r="C734" s="69" t="s">
        <v>488</v>
      </c>
      <c r="D734" s="108" t="s">
        <v>489</v>
      </c>
      <c r="E734" s="70" t="s">
        <v>153</v>
      </c>
      <c r="F734" s="155">
        <f t="shared" si="175"/>
        <v>14742</v>
      </c>
      <c r="G734" s="156">
        <f t="shared" si="176"/>
        <v>13490</v>
      </c>
      <c r="H734" s="156">
        <f t="shared" si="177"/>
        <v>14042</v>
      </c>
      <c r="I734" s="156">
        <v>14042</v>
      </c>
      <c r="J734" s="156">
        <f t="shared" si="178"/>
        <v>17159</v>
      </c>
      <c r="K734" s="156">
        <f t="shared" si="179"/>
        <v>15269</v>
      </c>
      <c r="P734" s="104"/>
      <c r="Q734" s="169"/>
      <c r="CI734" s="174">
        <v>14541.789</v>
      </c>
    </row>
    <row r="735" spans="2:87" ht="16.5">
      <c r="B735" s="39">
        <v>729</v>
      </c>
      <c r="C735" s="69" t="s">
        <v>490</v>
      </c>
      <c r="D735" s="108" t="s">
        <v>491</v>
      </c>
      <c r="E735" s="70" t="s">
        <v>153</v>
      </c>
      <c r="F735" s="155">
        <f t="shared" si="175"/>
        <v>16366</v>
      </c>
      <c r="G735" s="156">
        <f t="shared" si="176"/>
        <v>14976</v>
      </c>
      <c r="H735" s="156">
        <f t="shared" si="177"/>
        <v>15588</v>
      </c>
      <c r="I735" s="156">
        <v>15588</v>
      </c>
      <c r="J735" s="156">
        <f t="shared" si="178"/>
        <v>19049</v>
      </c>
      <c r="K735" s="156">
        <f t="shared" si="179"/>
        <v>16950</v>
      </c>
      <c r="P735" s="104"/>
      <c r="Q735" s="169"/>
      <c r="CI735" s="174">
        <v>16143.285</v>
      </c>
    </row>
    <row r="736" spans="2:87" ht="16.5">
      <c r="B736" s="39">
        <v>730</v>
      </c>
      <c r="C736" s="69" t="s">
        <v>1437</v>
      </c>
      <c r="D736" s="108" t="s">
        <v>1438</v>
      </c>
      <c r="E736" s="70" t="s">
        <v>153</v>
      </c>
      <c r="F736" s="155">
        <f t="shared" si="175"/>
        <v>8759</v>
      </c>
      <c r="G736" s="156">
        <f t="shared" si="176"/>
        <v>8015</v>
      </c>
      <c r="H736" s="156">
        <f t="shared" si="177"/>
        <v>8343</v>
      </c>
      <c r="I736" s="156">
        <v>8343</v>
      </c>
      <c r="J736" s="156">
        <f t="shared" si="178"/>
        <v>10195</v>
      </c>
      <c r="K736" s="156">
        <f t="shared" si="179"/>
        <v>9072</v>
      </c>
      <c r="P736" s="104"/>
      <c r="Q736" s="169"/>
      <c r="CI736" s="174">
        <v>8639.8656</v>
      </c>
    </row>
    <row r="737" spans="2:87" ht="16.5">
      <c r="B737" s="39">
        <v>731</v>
      </c>
      <c r="C737" s="72" t="s">
        <v>1439</v>
      </c>
      <c r="D737" s="116" t="s">
        <v>492</v>
      </c>
      <c r="E737" s="73"/>
      <c r="F737" s="155"/>
      <c r="G737" s="156"/>
      <c r="H737" s="156"/>
      <c r="I737" s="156"/>
      <c r="J737" s="156"/>
      <c r="K737" s="156"/>
      <c r="P737" s="104"/>
      <c r="Q737" s="169"/>
      <c r="CI737" s="174">
        <v>0</v>
      </c>
    </row>
    <row r="738" spans="2:87" ht="16.5">
      <c r="B738" s="39">
        <v>732</v>
      </c>
      <c r="C738" s="69" t="s">
        <v>493</v>
      </c>
      <c r="D738" s="108" t="s">
        <v>246</v>
      </c>
      <c r="E738" s="70" t="s">
        <v>153</v>
      </c>
      <c r="F738" s="155">
        <f aca="true" t="shared" si="180" ref="F738:F743">+ROUND($F$7*CI738,0)</f>
        <v>21166</v>
      </c>
      <c r="G738" s="156">
        <f aca="true" t="shared" si="181" ref="G738:G743">+ROUND(CI738*$G$7,0)</f>
        <v>19368</v>
      </c>
      <c r="H738" s="156">
        <f aca="true" t="shared" si="182" ref="H738:H743">+ROUND($H$7*CI738,0)</f>
        <v>20160</v>
      </c>
      <c r="I738" s="156">
        <v>20160</v>
      </c>
      <c r="J738" s="156">
        <f aca="true" t="shared" si="183" ref="J738:J743">+ROUND(CI738*$J$7,0)</f>
        <v>24636</v>
      </c>
      <c r="K738" s="156">
        <f aca="true" t="shared" si="184" ref="K738:K743">+ROUND(CI738*$K$7,0)</f>
        <v>21922</v>
      </c>
      <c r="P738" s="104"/>
      <c r="Q738" s="169"/>
      <c r="CI738" s="174">
        <v>20877.9642</v>
      </c>
    </row>
    <row r="739" spans="2:87" ht="16.5">
      <c r="B739" s="39">
        <v>733</v>
      </c>
      <c r="C739" s="69" t="s">
        <v>247</v>
      </c>
      <c r="D739" s="108" t="s">
        <v>248</v>
      </c>
      <c r="E739" s="70" t="s">
        <v>153</v>
      </c>
      <c r="F739" s="155">
        <f t="shared" si="180"/>
        <v>20840</v>
      </c>
      <c r="G739" s="156">
        <f t="shared" si="181"/>
        <v>19070</v>
      </c>
      <c r="H739" s="156">
        <f t="shared" si="182"/>
        <v>19849</v>
      </c>
      <c r="I739" s="156">
        <v>19849</v>
      </c>
      <c r="J739" s="156">
        <f t="shared" si="183"/>
        <v>24257</v>
      </c>
      <c r="K739" s="156">
        <f t="shared" si="184"/>
        <v>21584</v>
      </c>
      <c r="P739" s="104"/>
      <c r="Q739" s="169"/>
      <c r="CI739" s="174">
        <v>20556.6384</v>
      </c>
    </row>
    <row r="740" spans="2:87" ht="16.5">
      <c r="B740" s="39">
        <v>734</v>
      </c>
      <c r="C740" s="69" t="s">
        <v>249</v>
      </c>
      <c r="D740" s="108" t="s">
        <v>250</v>
      </c>
      <c r="E740" s="70" t="s">
        <v>153</v>
      </c>
      <c r="F740" s="155">
        <f t="shared" si="180"/>
        <v>19879</v>
      </c>
      <c r="G740" s="156">
        <f t="shared" si="181"/>
        <v>18190</v>
      </c>
      <c r="H740" s="156">
        <f t="shared" si="182"/>
        <v>18934</v>
      </c>
      <c r="I740" s="156">
        <v>18934</v>
      </c>
      <c r="J740" s="156">
        <f t="shared" si="183"/>
        <v>23138</v>
      </c>
      <c r="K740" s="156">
        <f t="shared" si="184"/>
        <v>20588</v>
      </c>
      <c r="P740" s="104"/>
      <c r="Q740" s="169"/>
      <c r="CI740" s="174">
        <v>19608.06</v>
      </c>
    </row>
    <row r="741" spans="2:87" ht="16.5">
      <c r="B741" s="39">
        <v>735</v>
      </c>
      <c r="C741" s="69" t="s">
        <v>251</v>
      </c>
      <c r="D741" s="108" t="s">
        <v>252</v>
      </c>
      <c r="E741" s="70" t="s">
        <v>153</v>
      </c>
      <c r="F741" s="155">
        <f t="shared" si="180"/>
        <v>20141</v>
      </c>
      <c r="G741" s="156">
        <f t="shared" si="181"/>
        <v>18430</v>
      </c>
      <c r="H741" s="156">
        <f t="shared" si="182"/>
        <v>19183</v>
      </c>
      <c r="I741" s="156">
        <v>19183</v>
      </c>
      <c r="J741" s="156">
        <f t="shared" si="183"/>
        <v>23443</v>
      </c>
      <c r="K741" s="156">
        <f t="shared" si="184"/>
        <v>20860</v>
      </c>
      <c r="P741" s="104"/>
      <c r="Q741" s="169"/>
      <c r="CI741" s="174">
        <v>19866.7632</v>
      </c>
    </row>
    <row r="742" spans="2:87" ht="16.5">
      <c r="B742" s="39">
        <v>736</v>
      </c>
      <c r="C742" s="69" t="s">
        <v>253</v>
      </c>
      <c r="D742" s="108" t="s">
        <v>254</v>
      </c>
      <c r="E742" s="70" t="s">
        <v>153</v>
      </c>
      <c r="F742" s="155">
        <f t="shared" si="180"/>
        <v>19432</v>
      </c>
      <c r="G742" s="156">
        <f t="shared" si="181"/>
        <v>17782</v>
      </c>
      <c r="H742" s="156">
        <f t="shared" si="182"/>
        <v>18508</v>
      </c>
      <c r="I742" s="156">
        <v>18508</v>
      </c>
      <c r="J742" s="156">
        <f t="shared" si="183"/>
        <v>22618</v>
      </c>
      <c r="K742" s="156">
        <f t="shared" si="184"/>
        <v>20126</v>
      </c>
      <c r="P742" s="104"/>
      <c r="Q742" s="169"/>
      <c r="CI742" s="174">
        <v>19167.6486</v>
      </c>
    </row>
    <row r="743" spans="2:87" ht="16.5">
      <c r="B743" s="39">
        <v>737</v>
      </c>
      <c r="C743" s="69" t="s">
        <v>255</v>
      </c>
      <c r="D743" s="108" t="s">
        <v>256</v>
      </c>
      <c r="E743" s="70" t="s">
        <v>153</v>
      </c>
      <c r="F743" s="155">
        <f t="shared" si="180"/>
        <v>21242</v>
      </c>
      <c r="G743" s="156">
        <f t="shared" si="181"/>
        <v>19438</v>
      </c>
      <c r="H743" s="156">
        <f t="shared" si="182"/>
        <v>20232</v>
      </c>
      <c r="I743" s="156">
        <v>20232</v>
      </c>
      <c r="J743" s="156">
        <f t="shared" si="183"/>
        <v>24724</v>
      </c>
      <c r="K743" s="156">
        <f t="shared" si="184"/>
        <v>22001</v>
      </c>
      <c r="P743" s="104"/>
      <c r="Q743" s="169"/>
      <c r="CI743" s="174">
        <v>20952.906</v>
      </c>
    </row>
    <row r="744" spans="2:87" ht="16.5">
      <c r="B744" s="39">
        <v>738</v>
      </c>
      <c r="C744" s="93"/>
      <c r="D744" s="138"/>
      <c r="E744" s="94"/>
      <c r="F744" s="155"/>
      <c r="G744" s="156"/>
      <c r="H744" s="156"/>
      <c r="I744" s="156"/>
      <c r="J744" s="156"/>
      <c r="K744" s="156"/>
      <c r="P744" s="104"/>
      <c r="Q744" s="169"/>
      <c r="CI744" s="174">
        <v>0</v>
      </c>
    </row>
    <row r="745" spans="2:87" ht="16.5" customHeight="1">
      <c r="B745" s="39">
        <v>739</v>
      </c>
      <c r="C745" s="52">
        <v>10</v>
      </c>
      <c r="D745" s="130" t="s">
        <v>630</v>
      </c>
      <c r="E745" s="67"/>
      <c r="F745" s="159"/>
      <c r="G745" s="157"/>
      <c r="H745" s="159"/>
      <c r="I745" s="159"/>
      <c r="J745" s="157"/>
      <c r="K745" s="159"/>
      <c r="P745" s="104"/>
      <c r="Q745" s="169"/>
      <c r="CI745" s="174">
        <v>0</v>
      </c>
    </row>
    <row r="746" spans="2:87" ht="16.5">
      <c r="B746" s="39">
        <v>740</v>
      </c>
      <c r="C746" s="91" t="s">
        <v>1440</v>
      </c>
      <c r="D746" s="137" t="s">
        <v>257</v>
      </c>
      <c r="E746" s="92"/>
      <c r="F746" s="155"/>
      <c r="G746" s="156"/>
      <c r="H746" s="156"/>
      <c r="I746" s="156"/>
      <c r="J746" s="156"/>
      <c r="K746" s="156"/>
      <c r="P746" s="104"/>
      <c r="Q746" s="169"/>
      <c r="CI746" s="174">
        <v>0</v>
      </c>
    </row>
    <row r="747" spans="2:87" ht="16.5">
      <c r="B747" s="39">
        <v>741</v>
      </c>
      <c r="C747" s="69" t="s">
        <v>258</v>
      </c>
      <c r="D747" s="108" t="s">
        <v>259</v>
      </c>
      <c r="E747" s="70" t="s">
        <v>153</v>
      </c>
      <c r="F747" s="155">
        <f aca="true" t="shared" si="185" ref="F747:F753">+ROUND($F$7*CI747,0)</f>
        <v>30773</v>
      </c>
      <c r="G747" s="156">
        <f aca="true" t="shared" si="186" ref="G747:G753">+ROUND(CI747*$G$7,0)</f>
        <v>28160</v>
      </c>
      <c r="H747" s="156">
        <f aca="true" t="shared" si="187" ref="H747:H753">+ROUND($H$7*CI747,0)</f>
        <v>29310</v>
      </c>
      <c r="I747" s="156">
        <v>29310</v>
      </c>
      <c r="J747" s="156">
        <f aca="true" t="shared" si="188" ref="J747:J753">+ROUND(CI747*$J$7,0)</f>
        <v>35818</v>
      </c>
      <c r="K747" s="156">
        <f aca="true" t="shared" si="189" ref="K747:K753">+ROUND(CI747*$K$7,0)</f>
        <v>31872</v>
      </c>
      <c r="P747" s="104"/>
      <c r="Q747" s="169"/>
      <c r="CI747" s="174">
        <v>30354.5088</v>
      </c>
    </row>
    <row r="748" spans="2:87" ht="16.5">
      <c r="B748" s="39">
        <v>742</v>
      </c>
      <c r="C748" s="69" t="s">
        <v>260</v>
      </c>
      <c r="D748" s="108" t="s">
        <v>261</v>
      </c>
      <c r="E748" s="70" t="s">
        <v>153</v>
      </c>
      <c r="F748" s="155">
        <f t="shared" si="185"/>
        <v>24885</v>
      </c>
      <c r="G748" s="156">
        <f t="shared" si="186"/>
        <v>22771</v>
      </c>
      <c r="H748" s="156">
        <f t="shared" si="187"/>
        <v>23702</v>
      </c>
      <c r="I748" s="156">
        <v>23702</v>
      </c>
      <c r="J748" s="156">
        <f t="shared" si="188"/>
        <v>28964</v>
      </c>
      <c r="K748" s="156">
        <f t="shared" si="189"/>
        <v>25773</v>
      </c>
      <c r="P748" s="104"/>
      <c r="Q748" s="169"/>
      <c r="CI748" s="174">
        <v>24546.006</v>
      </c>
    </row>
    <row r="749" spans="2:87" ht="16.5">
      <c r="B749" s="39">
        <v>743</v>
      </c>
      <c r="C749" s="69" t="s">
        <v>262</v>
      </c>
      <c r="D749" s="108" t="s">
        <v>263</v>
      </c>
      <c r="E749" s="70" t="s">
        <v>153</v>
      </c>
      <c r="F749" s="155">
        <f t="shared" si="185"/>
        <v>22884</v>
      </c>
      <c r="G749" s="156">
        <f t="shared" si="186"/>
        <v>20941</v>
      </c>
      <c r="H749" s="156">
        <f t="shared" si="187"/>
        <v>21796</v>
      </c>
      <c r="I749" s="156">
        <v>21796</v>
      </c>
      <c r="J749" s="156">
        <f t="shared" si="188"/>
        <v>26636</v>
      </c>
      <c r="K749" s="156">
        <f t="shared" si="189"/>
        <v>23702</v>
      </c>
      <c r="P749" s="104"/>
      <c r="Q749" s="169"/>
      <c r="CI749" s="174">
        <v>22572.8808</v>
      </c>
    </row>
    <row r="750" spans="2:87" ht="16.5">
      <c r="B750" s="39">
        <v>744</v>
      </c>
      <c r="C750" s="69" t="s">
        <v>264</v>
      </c>
      <c r="D750" s="108" t="s">
        <v>265</v>
      </c>
      <c r="E750" s="70" t="s">
        <v>153</v>
      </c>
      <c r="F750" s="155">
        <f t="shared" si="185"/>
        <v>41495</v>
      </c>
      <c r="G750" s="156">
        <f t="shared" si="186"/>
        <v>37971</v>
      </c>
      <c r="H750" s="156">
        <f t="shared" si="187"/>
        <v>39523</v>
      </c>
      <c r="I750" s="156">
        <v>39523</v>
      </c>
      <c r="J750" s="156">
        <f t="shared" si="188"/>
        <v>48298</v>
      </c>
      <c r="K750" s="156">
        <f t="shared" si="189"/>
        <v>42977</v>
      </c>
      <c r="P750" s="104"/>
      <c r="Q750" s="169"/>
      <c r="CI750" s="174">
        <v>40930.542</v>
      </c>
    </row>
    <row r="751" spans="2:87" ht="16.5">
      <c r="B751" s="39">
        <v>745</v>
      </c>
      <c r="C751" s="69" t="s">
        <v>266</v>
      </c>
      <c r="D751" s="108" t="s">
        <v>267</v>
      </c>
      <c r="E751" s="70" t="s">
        <v>153</v>
      </c>
      <c r="F751" s="155">
        <f t="shared" si="185"/>
        <v>14895</v>
      </c>
      <c r="G751" s="156">
        <f t="shared" si="186"/>
        <v>13630</v>
      </c>
      <c r="H751" s="156">
        <f t="shared" si="187"/>
        <v>14187</v>
      </c>
      <c r="I751" s="156">
        <v>14187</v>
      </c>
      <c r="J751" s="156">
        <f t="shared" si="188"/>
        <v>17337</v>
      </c>
      <c r="K751" s="156">
        <f t="shared" si="189"/>
        <v>15427</v>
      </c>
      <c r="P751" s="104"/>
      <c r="Q751" s="169"/>
      <c r="CI751" s="174">
        <v>14692.6992</v>
      </c>
    </row>
    <row r="752" spans="2:87" s="48" customFormat="1" ht="16.5">
      <c r="B752" s="39">
        <v>746</v>
      </c>
      <c r="C752" s="69" t="s">
        <v>268</v>
      </c>
      <c r="D752" s="108" t="s">
        <v>269</v>
      </c>
      <c r="E752" s="70" t="s">
        <v>153</v>
      </c>
      <c r="F752" s="155">
        <f t="shared" si="185"/>
        <v>70721</v>
      </c>
      <c r="G752" s="156">
        <f t="shared" si="186"/>
        <v>64715</v>
      </c>
      <c r="H752" s="156">
        <f t="shared" si="187"/>
        <v>67359</v>
      </c>
      <c r="I752" s="156">
        <v>67359</v>
      </c>
      <c r="J752" s="156">
        <f t="shared" si="188"/>
        <v>82315</v>
      </c>
      <c r="K752" s="156">
        <f t="shared" si="189"/>
        <v>73246</v>
      </c>
      <c r="M752" s="39"/>
      <c r="P752" s="104"/>
      <c r="Q752" s="169"/>
      <c r="CI752" s="174">
        <v>69758.4966</v>
      </c>
    </row>
    <row r="753" spans="2:87" ht="16.5">
      <c r="B753" s="39">
        <v>747</v>
      </c>
      <c r="C753" s="69" t="s">
        <v>270</v>
      </c>
      <c r="D753" s="108" t="s">
        <v>271</v>
      </c>
      <c r="E753" s="70" t="s">
        <v>153</v>
      </c>
      <c r="F753" s="155">
        <f t="shared" si="185"/>
        <v>71778</v>
      </c>
      <c r="G753" s="156">
        <f t="shared" si="186"/>
        <v>65682</v>
      </c>
      <c r="H753" s="156">
        <f t="shared" si="187"/>
        <v>68365</v>
      </c>
      <c r="I753" s="156">
        <v>68365</v>
      </c>
      <c r="J753" s="156">
        <f t="shared" si="188"/>
        <v>83545</v>
      </c>
      <c r="K753" s="156">
        <f t="shared" si="189"/>
        <v>74341</v>
      </c>
      <c r="P753" s="104"/>
      <c r="Q753" s="169"/>
      <c r="CI753" s="174">
        <v>70800.4956</v>
      </c>
    </row>
    <row r="754" spans="2:87" ht="16.5">
      <c r="B754" s="39">
        <v>748</v>
      </c>
      <c r="C754" s="72" t="s">
        <v>1441</v>
      </c>
      <c r="D754" s="116" t="s">
        <v>272</v>
      </c>
      <c r="E754" s="73"/>
      <c r="F754" s="155"/>
      <c r="G754" s="156"/>
      <c r="H754" s="156"/>
      <c r="I754" s="156"/>
      <c r="J754" s="156"/>
      <c r="K754" s="156"/>
      <c r="P754" s="104"/>
      <c r="Q754" s="169"/>
      <c r="CI754" s="174">
        <v>0</v>
      </c>
    </row>
    <row r="755" spans="2:87" ht="16.5">
      <c r="B755" s="39">
        <v>749</v>
      </c>
      <c r="C755" s="69" t="s">
        <v>1442</v>
      </c>
      <c r="D755" s="117" t="s">
        <v>1443</v>
      </c>
      <c r="E755" s="70" t="s">
        <v>153</v>
      </c>
      <c r="F755" s="155">
        <f aca="true" t="shared" si="190" ref="F755:F790">+ROUND($F$7*CI755,0)</f>
        <v>36195</v>
      </c>
      <c r="G755" s="156">
        <f aca="true" t="shared" si="191" ref="G755:G790">+ROUND(CI755*$G$7,0)</f>
        <v>33121</v>
      </c>
      <c r="H755" s="156">
        <f aca="true" t="shared" si="192" ref="H755:H790">+ROUND($H$7*CI755,0)</f>
        <v>34474</v>
      </c>
      <c r="I755" s="156">
        <v>34474</v>
      </c>
      <c r="J755" s="156">
        <f aca="true" t="shared" si="193" ref="J755:J790">+ROUND(CI755*$J$7,0)</f>
        <v>42128</v>
      </c>
      <c r="K755" s="156">
        <f aca="true" t="shared" si="194" ref="K755:K790">+ROUND(CI755*$K$7,0)</f>
        <v>37487</v>
      </c>
      <c r="P755" s="104"/>
      <c r="Q755" s="169"/>
      <c r="CI755" s="174">
        <v>35702.0682</v>
      </c>
    </row>
    <row r="756" spans="2:87" ht="16.5">
      <c r="B756" s="39">
        <v>750</v>
      </c>
      <c r="C756" s="69" t="s">
        <v>1444</v>
      </c>
      <c r="D756" s="117" t="s">
        <v>611</v>
      </c>
      <c r="E756" s="70" t="s">
        <v>153</v>
      </c>
      <c r="F756" s="155">
        <f t="shared" si="190"/>
        <v>75068</v>
      </c>
      <c r="G756" s="156">
        <f t="shared" si="191"/>
        <v>68693</v>
      </c>
      <c r="H756" s="156">
        <f t="shared" si="192"/>
        <v>71499</v>
      </c>
      <c r="I756" s="156">
        <v>71499</v>
      </c>
      <c r="J756" s="156">
        <f t="shared" si="193"/>
        <v>87375</v>
      </c>
      <c r="K756" s="156">
        <f t="shared" si="194"/>
        <v>77749</v>
      </c>
      <c r="P756" s="104"/>
      <c r="Q756" s="169"/>
      <c r="CI756" s="174">
        <v>74046.6048</v>
      </c>
    </row>
    <row r="757" spans="2:87" ht="16.5">
      <c r="B757" s="39">
        <v>751</v>
      </c>
      <c r="C757" s="69" t="s">
        <v>1445</v>
      </c>
      <c r="D757" s="117" t="s">
        <v>612</v>
      </c>
      <c r="E757" s="70" t="s">
        <v>153</v>
      </c>
      <c r="F757" s="155">
        <f t="shared" si="190"/>
        <v>72950</v>
      </c>
      <c r="G757" s="156">
        <f t="shared" si="191"/>
        <v>66755</v>
      </c>
      <c r="H757" s="156">
        <f t="shared" si="192"/>
        <v>69482</v>
      </c>
      <c r="I757" s="156">
        <v>69482</v>
      </c>
      <c r="J757" s="156">
        <f t="shared" si="193"/>
        <v>84910</v>
      </c>
      <c r="K757" s="156">
        <f t="shared" si="194"/>
        <v>75555</v>
      </c>
      <c r="P757" s="104"/>
      <c r="Q757" s="169"/>
      <c r="CI757" s="174">
        <v>71957.4738</v>
      </c>
    </row>
    <row r="758" spans="2:87" ht="16.5">
      <c r="B758" s="39">
        <v>752</v>
      </c>
      <c r="C758" s="69" t="s">
        <v>1446</v>
      </c>
      <c r="D758" s="117" t="s">
        <v>1447</v>
      </c>
      <c r="E758" s="70" t="s">
        <v>153</v>
      </c>
      <c r="F758" s="155">
        <f t="shared" si="190"/>
        <v>67898</v>
      </c>
      <c r="G758" s="156">
        <f t="shared" si="191"/>
        <v>62131</v>
      </c>
      <c r="H758" s="156">
        <f t="shared" si="192"/>
        <v>64669</v>
      </c>
      <c r="I758" s="156">
        <v>64669</v>
      </c>
      <c r="J758" s="156">
        <f t="shared" si="193"/>
        <v>79029</v>
      </c>
      <c r="K758" s="156">
        <f t="shared" si="194"/>
        <v>70322</v>
      </c>
      <c r="P758" s="104"/>
      <c r="Q758" s="169"/>
      <c r="CI758" s="174">
        <v>66973.3308</v>
      </c>
    </row>
    <row r="759" spans="2:87" ht="22.5">
      <c r="B759" s="39">
        <v>753</v>
      </c>
      <c r="C759" s="69" t="s">
        <v>1448</v>
      </c>
      <c r="D759" s="108" t="s">
        <v>1449</v>
      </c>
      <c r="E759" s="70" t="s">
        <v>153</v>
      </c>
      <c r="F759" s="155">
        <f t="shared" si="190"/>
        <v>73259</v>
      </c>
      <c r="G759" s="156">
        <f t="shared" si="191"/>
        <v>67037</v>
      </c>
      <c r="H759" s="156">
        <f t="shared" si="192"/>
        <v>69776</v>
      </c>
      <c r="I759" s="156">
        <v>69776</v>
      </c>
      <c r="J759" s="156">
        <f t="shared" si="193"/>
        <v>85268</v>
      </c>
      <c r="K759" s="156">
        <f t="shared" si="194"/>
        <v>75874</v>
      </c>
      <c r="P759" s="104"/>
      <c r="Q759" s="169"/>
      <c r="CI759" s="174">
        <v>72261.3474</v>
      </c>
    </row>
    <row r="760" spans="2:87" ht="22.5">
      <c r="B760" s="39">
        <v>754</v>
      </c>
      <c r="C760" s="69" t="s">
        <v>1450</v>
      </c>
      <c r="D760" s="108" t="s">
        <v>1451</v>
      </c>
      <c r="E760" s="70" t="s">
        <v>153</v>
      </c>
      <c r="F760" s="155">
        <f t="shared" si="190"/>
        <v>86675</v>
      </c>
      <c r="G760" s="156">
        <f t="shared" si="191"/>
        <v>79314</v>
      </c>
      <c r="H760" s="156">
        <f t="shared" si="192"/>
        <v>82554</v>
      </c>
      <c r="I760" s="156">
        <v>82554</v>
      </c>
      <c r="J760" s="156">
        <f t="shared" si="193"/>
        <v>100884</v>
      </c>
      <c r="K760" s="156">
        <f t="shared" si="194"/>
        <v>89770</v>
      </c>
      <c r="P760" s="104"/>
      <c r="Q760" s="169"/>
      <c r="CI760" s="174">
        <v>85495.248</v>
      </c>
    </row>
    <row r="761" spans="2:87" ht="16.5">
      <c r="B761" s="39">
        <v>755</v>
      </c>
      <c r="C761" s="69" t="s">
        <v>1452</v>
      </c>
      <c r="D761" s="108" t="s">
        <v>1453</v>
      </c>
      <c r="E761" s="70" t="s">
        <v>153</v>
      </c>
      <c r="F761" s="155">
        <f t="shared" si="190"/>
        <v>60974</v>
      </c>
      <c r="G761" s="156">
        <f t="shared" si="191"/>
        <v>55796</v>
      </c>
      <c r="H761" s="156">
        <f t="shared" si="192"/>
        <v>58075</v>
      </c>
      <c r="I761" s="156">
        <v>58075</v>
      </c>
      <c r="J761" s="156">
        <f t="shared" si="193"/>
        <v>70970</v>
      </c>
      <c r="K761" s="156">
        <f t="shared" si="194"/>
        <v>63152</v>
      </c>
      <c r="P761" s="104"/>
      <c r="Q761" s="169"/>
      <c r="CI761" s="174">
        <v>60144.3876</v>
      </c>
    </row>
    <row r="762" spans="2:87" ht="16.5">
      <c r="B762" s="39">
        <v>756</v>
      </c>
      <c r="C762" s="69" t="s">
        <v>1454</v>
      </c>
      <c r="D762" s="108" t="s">
        <v>1455</v>
      </c>
      <c r="E762" s="70" t="s">
        <v>153</v>
      </c>
      <c r="F762" s="155">
        <f t="shared" si="190"/>
        <v>58545</v>
      </c>
      <c r="G762" s="156">
        <f t="shared" si="191"/>
        <v>53573</v>
      </c>
      <c r="H762" s="156">
        <f t="shared" si="192"/>
        <v>55762</v>
      </c>
      <c r="I762" s="156">
        <v>55762</v>
      </c>
      <c r="J762" s="156">
        <f t="shared" si="193"/>
        <v>68143</v>
      </c>
      <c r="K762" s="156">
        <f t="shared" si="194"/>
        <v>60636</v>
      </c>
      <c r="P762" s="104"/>
      <c r="Q762" s="169"/>
      <c r="CI762" s="174">
        <v>57748.3032</v>
      </c>
    </row>
    <row r="763" spans="2:87" ht="22.5">
      <c r="B763" s="39">
        <v>757</v>
      </c>
      <c r="C763" s="69" t="s">
        <v>1456</v>
      </c>
      <c r="D763" s="108" t="s">
        <v>2441</v>
      </c>
      <c r="E763" s="70" t="s">
        <v>153</v>
      </c>
      <c r="F763" s="155">
        <f t="shared" si="190"/>
        <v>96535</v>
      </c>
      <c r="G763" s="156">
        <f t="shared" si="191"/>
        <v>88337</v>
      </c>
      <c r="H763" s="156">
        <f t="shared" si="192"/>
        <v>91946</v>
      </c>
      <c r="I763" s="156">
        <v>91946</v>
      </c>
      <c r="J763" s="156">
        <f t="shared" si="193"/>
        <v>112361</v>
      </c>
      <c r="K763" s="156">
        <f t="shared" si="194"/>
        <v>99982</v>
      </c>
      <c r="O763" s="105"/>
      <c r="P763" s="104"/>
      <c r="Q763" s="169"/>
      <c r="CI763" s="174">
        <v>95221.2564</v>
      </c>
    </row>
    <row r="764" spans="2:87" ht="22.5">
      <c r="B764" s="39">
        <v>758</v>
      </c>
      <c r="C764" s="69" t="s">
        <v>1457</v>
      </c>
      <c r="D764" s="108" t="s">
        <v>2442</v>
      </c>
      <c r="E764" s="70" t="s">
        <v>153</v>
      </c>
      <c r="F764" s="155">
        <f t="shared" si="190"/>
        <v>87006</v>
      </c>
      <c r="G764" s="156">
        <f t="shared" si="191"/>
        <v>79617</v>
      </c>
      <c r="H764" s="156">
        <f t="shared" si="192"/>
        <v>82869</v>
      </c>
      <c r="I764" s="156">
        <v>82869</v>
      </c>
      <c r="J764" s="156">
        <f t="shared" si="193"/>
        <v>101270</v>
      </c>
      <c r="K764" s="156">
        <f t="shared" si="194"/>
        <v>90113</v>
      </c>
      <c r="P764" s="104"/>
      <c r="Q764" s="169"/>
      <c r="CI764" s="174">
        <v>85821.7068</v>
      </c>
    </row>
    <row r="765" spans="2:87" ht="22.5">
      <c r="B765" s="39">
        <v>759</v>
      </c>
      <c r="C765" s="69" t="s">
        <v>1458</v>
      </c>
      <c r="D765" s="108" t="s">
        <v>2443</v>
      </c>
      <c r="E765" s="70" t="s">
        <v>153</v>
      </c>
      <c r="F765" s="155">
        <f t="shared" si="190"/>
        <v>91187</v>
      </c>
      <c r="G765" s="156">
        <f t="shared" si="191"/>
        <v>83442</v>
      </c>
      <c r="H765" s="156">
        <f t="shared" si="192"/>
        <v>86851</v>
      </c>
      <c r="I765" s="156">
        <v>86851</v>
      </c>
      <c r="J765" s="156">
        <f t="shared" si="193"/>
        <v>106136</v>
      </c>
      <c r="K765" s="156">
        <f t="shared" si="194"/>
        <v>94443</v>
      </c>
      <c r="P765" s="104"/>
      <c r="Q765" s="169"/>
      <c r="CI765" s="174">
        <v>89945.559</v>
      </c>
    </row>
    <row r="766" spans="2:87" ht="16.5">
      <c r="B766" s="39">
        <v>760</v>
      </c>
      <c r="C766" s="69" t="s">
        <v>1459</v>
      </c>
      <c r="D766" s="108" t="s">
        <v>232</v>
      </c>
      <c r="E766" s="70" t="s">
        <v>153</v>
      </c>
      <c r="F766" s="155">
        <f t="shared" si="190"/>
        <v>48353</v>
      </c>
      <c r="G766" s="156">
        <f t="shared" si="191"/>
        <v>44246</v>
      </c>
      <c r="H766" s="156">
        <f t="shared" si="192"/>
        <v>46054</v>
      </c>
      <c r="I766" s="156">
        <v>46054</v>
      </c>
      <c r="J766" s="156">
        <f t="shared" si="193"/>
        <v>56280</v>
      </c>
      <c r="K766" s="156">
        <f t="shared" si="194"/>
        <v>50080</v>
      </c>
      <c r="P766" s="104"/>
      <c r="Q766" s="169"/>
      <c r="CI766" s="174">
        <v>47694.8094</v>
      </c>
    </row>
    <row r="767" spans="2:87" ht="16.5">
      <c r="B767" s="39">
        <v>761</v>
      </c>
      <c r="C767" s="69" t="s">
        <v>1460</v>
      </c>
      <c r="D767" s="108" t="s">
        <v>2179</v>
      </c>
      <c r="E767" s="70" t="s">
        <v>153</v>
      </c>
      <c r="F767" s="155">
        <f t="shared" si="190"/>
        <v>94158</v>
      </c>
      <c r="G767" s="156">
        <f t="shared" si="191"/>
        <v>86162</v>
      </c>
      <c r="H767" s="156">
        <f t="shared" si="192"/>
        <v>89682</v>
      </c>
      <c r="I767" s="156">
        <v>89682</v>
      </c>
      <c r="J767" s="156">
        <f t="shared" si="193"/>
        <v>109594</v>
      </c>
      <c r="K767" s="156">
        <f t="shared" si="194"/>
        <v>97520</v>
      </c>
      <c r="P767" s="104"/>
      <c r="Q767" s="169"/>
      <c r="CI767" s="174">
        <v>92876.502</v>
      </c>
    </row>
    <row r="768" spans="2:87" ht="16.5">
      <c r="B768" s="39">
        <v>762</v>
      </c>
      <c r="C768" s="69" t="s">
        <v>1461</v>
      </c>
      <c r="D768" s="108" t="s">
        <v>2180</v>
      </c>
      <c r="E768" s="70" t="s">
        <v>153</v>
      </c>
      <c r="F768" s="155">
        <f t="shared" si="190"/>
        <v>69797</v>
      </c>
      <c r="G768" s="156">
        <f t="shared" si="191"/>
        <v>63869</v>
      </c>
      <c r="H768" s="156">
        <f t="shared" si="192"/>
        <v>66479</v>
      </c>
      <c r="I768" s="156">
        <v>66479</v>
      </c>
      <c r="J768" s="156">
        <f t="shared" si="193"/>
        <v>81239</v>
      </c>
      <c r="K768" s="156">
        <f t="shared" si="194"/>
        <v>72289</v>
      </c>
      <c r="P768" s="104"/>
      <c r="Q768" s="169"/>
      <c r="CI768" s="174">
        <v>68846.8758</v>
      </c>
    </row>
    <row r="769" spans="2:87" ht="16.5">
      <c r="B769" s="39">
        <v>763</v>
      </c>
      <c r="C769" s="69" t="s">
        <v>1462</v>
      </c>
      <c r="D769" s="108" t="s">
        <v>1463</v>
      </c>
      <c r="E769" s="70" t="s">
        <v>153</v>
      </c>
      <c r="F769" s="155">
        <f t="shared" si="190"/>
        <v>72664</v>
      </c>
      <c r="G769" s="156">
        <f t="shared" si="191"/>
        <v>66493</v>
      </c>
      <c r="H769" s="156">
        <f t="shared" si="192"/>
        <v>69210</v>
      </c>
      <c r="I769" s="156">
        <v>69210</v>
      </c>
      <c r="J769" s="156">
        <f t="shared" si="193"/>
        <v>84577</v>
      </c>
      <c r="K769" s="156">
        <f t="shared" si="194"/>
        <v>75259</v>
      </c>
      <c r="O769" s="43"/>
      <c r="P769" s="104"/>
      <c r="Q769" s="169"/>
      <c r="CI769" s="174">
        <v>71675.1588</v>
      </c>
    </row>
    <row r="770" spans="2:87" ht="16.5">
      <c r="B770" s="39">
        <v>764</v>
      </c>
      <c r="C770" s="69" t="s">
        <v>1464</v>
      </c>
      <c r="D770" s="108" t="s">
        <v>1465</v>
      </c>
      <c r="E770" s="70" t="s">
        <v>153</v>
      </c>
      <c r="F770" s="155">
        <f t="shared" si="190"/>
        <v>117158</v>
      </c>
      <c r="G770" s="156">
        <f t="shared" si="191"/>
        <v>107208</v>
      </c>
      <c r="H770" s="156">
        <f t="shared" si="192"/>
        <v>111588</v>
      </c>
      <c r="I770" s="156">
        <v>111588</v>
      </c>
      <c r="J770" s="156">
        <f t="shared" si="193"/>
        <v>136365</v>
      </c>
      <c r="K770" s="156">
        <f t="shared" si="194"/>
        <v>121342</v>
      </c>
      <c r="O770" s="43"/>
      <c r="P770" s="104"/>
      <c r="Q770" s="169"/>
      <c r="CI770" s="174">
        <v>115563.3354</v>
      </c>
    </row>
    <row r="771" spans="2:87" ht="22.5">
      <c r="B771" s="39">
        <v>765</v>
      </c>
      <c r="C771" s="69" t="s">
        <v>1466</v>
      </c>
      <c r="D771" s="108" t="s">
        <v>1467</v>
      </c>
      <c r="E771" s="70" t="s">
        <v>153</v>
      </c>
      <c r="F771" s="155">
        <f t="shared" si="190"/>
        <v>54254</v>
      </c>
      <c r="G771" s="156">
        <f t="shared" si="191"/>
        <v>49646</v>
      </c>
      <c r="H771" s="156">
        <f t="shared" si="192"/>
        <v>51675</v>
      </c>
      <c r="I771" s="156">
        <v>51675</v>
      </c>
      <c r="J771" s="156">
        <f t="shared" si="193"/>
        <v>63148</v>
      </c>
      <c r="K771" s="156">
        <f t="shared" si="194"/>
        <v>56191</v>
      </c>
      <c r="O771" s="43"/>
      <c r="P771" s="104"/>
      <c r="Q771" s="169"/>
      <c r="CI771" s="174">
        <v>53515.6314</v>
      </c>
    </row>
    <row r="772" spans="2:87" ht="22.5">
      <c r="B772" s="39">
        <v>766</v>
      </c>
      <c r="C772" s="69" t="s">
        <v>1468</v>
      </c>
      <c r="D772" s="108" t="s">
        <v>1469</v>
      </c>
      <c r="E772" s="70" t="s">
        <v>153</v>
      </c>
      <c r="F772" s="155">
        <f t="shared" si="190"/>
        <v>78613</v>
      </c>
      <c r="G772" s="156">
        <f t="shared" si="191"/>
        <v>71937</v>
      </c>
      <c r="H772" s="156">
        <f t="shared" si="192"/>
        <v>74876</v>
      </c>
      <c r="I772" s="156">
        <v>74876</v>
      </c>
      <c r="J772" s="156">
        <f t="shared" si="193"/>
        <v>91501</v>
      </c>
      <c r="K772" s="156">
        <f t="shared" si="194"/>
        <v>81420</v>
      </c>
      <c r="O772" s="43"/>
      <c r="P772" s="104"/>
      <c r="Q772" s="169"/>
      <c r="CI772" s="174">
        <v>77543.2044</v>
      </c>
    </row>
    <row r="773" spans="2:87" ht="16.5">
      <c r="B773" s="39">
        <v>767</v>
      </c>
      <c r="C773" s="69" t="s">
        <v>1470</v>
      </c>
      <c r="D773" s="108" t="s">
        <v>1471</v>
      </c>
      <c r="E773" s="70" t="s">
        <v>153</v>
      </c>
      <c r="F773" s="155">
        <f t="shared" si="190"/>
        <v>170249</v>
      </c>
      <c r="G773" s="156">
        <f t="shared" si="191"/>
        <v>155790</v>
      </c>
      <c r="H773" s="156">
        <f t="shared" si="192"/>
        <v>162154</v>
      </c>
      <c r="I773" s="156">
        <v>162154</v>
      </c>
      <c r="J773" s="156">
        <f t="shared" si="193"/>
        <v>198159</v>
      </c>
      <c r="K773" s="156">
        <f t="shared" si="194"/>
        <v>176328</v>
      </c>
      <c r="O773" s="43"/>
      <c r="P773" s="104"/>
      <c r="Q773" s="169"/>
      <c r="CI773" s="174">
        <v>167931.228</v>
      </c>
    </row>
    <row r="774" spans="2:87" ht="16.5">
      <c r="B774" s="39">
        <v>768</v>
      </c>
      <c r="C774" s="69" t="s">
        <v>1472</v>
      </c>
      <c r="D774" s="108" t="s">
        <v>1473</v>
      </c>
      <c r="E774" s="70" t="s">
        <v>153</v>
      </c>
      <c r="F774" s="155">
        <f t="shared" si="190"/>
        <v>43281</v>
      </c>
      <c r="G774" s="156">
        <f t="shared" si="191"/>
        <v>39606</v>
      </c>
      <c r="H774" s="156">
        <f t="shared" si="192"/>
        <v>41224</v>
      </c>
      <c r="I774" s="156">
        <v>41224</v>
      </c>
      <c r="J774" s="156">
        <f t="shared" si="193"/>
        <v>50377</v>
      </c>
      <c r="K774" s="156">
        <f t="shared" si="194"/>
        <v>44827</v>
      </c>
      <c r="O774" s="43"/>
      <c r="P774" s="104"/>
      <c r="Q774" s="169"/>
      <c r="CI774" s="174">
        <v>42692.1876</v>
      </c>
    </row>
    <row r="775" spans="2:87" ht="16.5">
      <c r="B775" s="39">
        <v>769</v>
      </c>
      <c r="C775" s="69" t="s">
        <v>1474</v>
      </c>
      <c r="D775" s="108" t="s">
        <v>1475</v>
      </c>
      <c r="E775" s="70" t="s">
        <v>153</v>
      </c>
      <c r="F775" s="155">
        <f t="shared" si="190"/>
        <v>27051</v>
      </c>
      <c r="G775" s="156">
        <f t="shared" si="191"/>
        <v>24753</v>
      </c>
      <c r="H775" s="156">
        <f t="shared" si="192"/>
        <v>25764</v>
      </c>
      <c r="I775" s="156">
        <v>25764</v>
      </c>
      <c r="J775" s="156">
        <f t="shared" si="193"/>
        <v>31485</v>
      </c>
      <c r="K775" s="156">
        <f t="shared" si="194"/>
        <v>28016</v>
      </c>
      <c r="O775" s="43"/>
      <c r="P775" s="104"/>
      <c r="Q775" s="169"/>
      <c r="CI775" s="174">
        <v>26682.3606</v>
      </c>
    </row>
    <row r="776" spans="2:87" ht="16.5">
      <c r="B776" s="39">
        <v>770</v>
      </c>
      <c r="C776" s="69" t="s">
        <v>1476</v>
      </c>
      <c r="D776" s="108" t="s">
        <v>1477</v>
      </c>
      <c r="E776" s="70" t="s">
        <v>153</v>
      </c>
      <c r="F776" s="155">
        <f t="shared" si="190"/>
        <v>44629</v>
      </c>
      <c r="G776" s="156">
        <f t="shared" si="191"/>
        <v>40839</v>
      </c>
      <c r="H776" s="156">
        <f t="shared" si="192"/>
        <v>42507</v>
      </c>
      <c r="I776" s="156">
        <v>42507</v>
      </c>
      <c r="J776" s="156">
        <f t="shared" si="193"/>
        <v>51946</v>
      </c>
      <c r="K776" s="156">
        <f t="shared" si="194"/>
        <v>46223</v>
      </c>
      <c r="O776" s="43"/>
      <c r="P776" s="104"/>
      <c r="Q776" s="169"/>
      <c r="CI776" s="174">
        <v>44021.6346</v>
      </c>
    </row>
    <row r="777" spans="2:87" ht="16.5">
      <c r="B777" s="39">
        <v>771</v>
      </c>
      <c r="C777" s="69" t="s">
        <v>1478</v>
      </c>
      <c r="D777" s="108" t="s">
        <v>2444</v>
      </c>
      <c r="E777" s="70" t="s">
        <v>153</v>
      </c>
      <c r="F777" s="155">
        <f t="shared" si="190"/>
        <v>21093</v>
      </c>
      <c r="G777" s="156">
        <f t="shared" si="191"/>
        <v>19302</v>
      </c>
      <c r="H777" s="156">
        <f t="shared" si="192"/>
        <v>20090</v>
      </c>
      <c r="I777" s="156">
        <v>20090</v>
      </c>
      <c r="J777" s="156">
        <f t="shared" si="193"/>
        <v>24551</v>
      </c>
      <c r="K777" s="156">
        <f t="shared" si="194"/>
        <v>21846</v>
      </c>
      <c r="O777" s="105"/>
      <c r="P777" s="104"/>
      <c r="Q777" s="169"/>
      <c r="CI777" s="174">
        <v>20806.1022</v>
      </c>
    </row>
    <row r="778" spans="2:87" ht="16.5">
      <c r="B778" s="39">
        <v>772</v>
      </c>
      <c r="C778" s="69" t="s">
        <v>1479</v>
      </c>
      <c r="D778" s="108" t="s">
        <v>1480</v>
      </c>
      <c r="E778" s="70" t="s">
        <v>153</v>
      </c>
      <c r="F778" s="155">
        <f t="shared" si="190"/>
        <v>36920</v>
      </c>
      <c r="G778" s="156">
        <f t="shared" si="191"/>
        <v>33785</v>
      </c>
      <c r="H778" s="156">
        <f t="shared" si="192"/>
        <v>35165</v>
      </c>
      <c r="I778" s="156">
        <v>35165</v>
      </c>
      <c r="J778" s="156">
        <f t="shared" si="193"/>
        <v>42973</v>
      </c>
      <c r="K778" s="156">
        <f t="shared" si="194"/>
        <v>38238</v>
      </c>
      <c r="O778" s="43"/>
      <c r="P778" s="104"/>
      <c r="Q778" s="169"/>
      <c r="CI778" s="174">
        <v>36417.6084</v>
      </c>
    </row>
    <row r="779" spans="2:87" ht="16.5">
      <c r="B779" s="39">
        <v>773</v>
      </c>
      <c r="C779" s="69" t="s">
        <v>1481</v>
      </c>
      <c r="D779" s="108" t="s">
        <v>1482</v>
      </c>
      <c r="E779" s="70" t="s">
        <v>153</v>
      </c>
      <c r="F779" s="155">
        <f t="shared" si="190"/>
        <v>51973</v>
      </c>
      <c r="G779" s="156">
        <f t="shared" si="191"/>
        <v>47559</v>
      </c>
      <c r="H779" s="156">
        <f t="shared" si="192"/>
        <v>49502</v>
      </c>
      <c r="I779" s="156">
        <v>49502</v>
      </c>
      <c r="J779" s="156">
        <f t="shared" si="193"/>
        <v>60493</v>
      </c>
      <c r="K779" s="156">
        <f t="shared" si="194"/>
        <v>53829</v>
      </c>
      <c r="O779" s="43"/>
      <c r="P779" s="104"/>
      <c r="Q779" s="169"/>
      <c r="CI779" s="174">
        <v>51265.3242</v>
      </c>
    </row>
    <row r="780" spans="2:87" ht="16.5">
      <c r="B780" s="39">
        <v>774</v>
      </c>
      <c r="C780" s="69" t="s">
        <v>1483</v>
      </c>
      <c r="D780" s="108" t="s">
        <v>233</v>
      </c>
      <c r="E780" s="70" t="s">
        <v>153</v>
      </c>
      <c r="F780" s="155">
        <f t="shared" si="190"/>
        <v>44582</v>
      </c>
      <c r="G780" s="156">
        <f t="shared" si="191"/>
        <v>40796</v>
      </c>
      <c r="H780" s="156">
        <f t="shared" si="192"/>
        <v>42463</v>
      </c>
      <c r="I780" s="156">
        <v>42463</v>
      </c>
      <c r="J780" s="156">
        <f t="shared" si="193"/>
        <v>51891</v>
      </c>
      <c r="K780" s="156">
        <f t="shared" si="194"/>
        <v>46174</v>
      </c>
      <c r="P780" s="104"/>
      <c r="Q780" s="169"/>
      <c r="CI780" s="174">
        <v>43975.4376</v>
      </c>
    </row>
    <row r="781" spans="2:87" ht="16.5">
      <c r="B781" s="39">
        <v>775</v>
      </c>
      <c r="C781" s="69" t="s">
        <v>1484</v>
      </c>
      <c r="D781" s="108" t="s">
        <v>234</v>
      </c>
      <c r="E781" s="70" t="s">
        <v>153</v>
      </c>
      <c r="F781" s="155">
        <f t="shared" si="190"/>
        <v>48485</v>
      </c>
      <c r="G781" s="156">
        <f t="shared" si="191"/>
        <v>44367</v>
      </c>
      <c r="H781" s="156">
        <f t="shared" si="192"/>
        <v>46180</v>
      </c>
      <c r="I781" s="156">
        <v>46180</v>
      </c>
      <c r="J781" s="156">
        <f t="shared" si="193"/>
        <v>56434</v>
      </c>
      <c r="K781" s="156">
        <f t="shared" si="194"/>
        <v>50216</v>
      </c>
      <c r="P781" s="104"/>
      <c r="Q781" s="169"/>
      <c r="CI781" s="174">
        <v>47825.1876</v>
      </c>
    </row>
    <row r="782" spans="2:87" ht="16.5">
      <c r="B782" s="39">
        <v>776</v>
      </c>
      <c r="C782" s="69" t="s">
        <v>1485</v>
      </c>
      <c r="D782" s="108" t="s">
        <v>1486</v>
      </c>
      <c r="E782" s="70" t="s">
        <v>153</v>
      </c>
      <c r="F782" s="155">
        <f t="shared" si="190"/>
        <v>16627</v>
      </c>
      <c r="G782" s="156">
        <f t="shared" si="191"/>
        <v>15215</v>
      </c>
      <c r="H782" s="156">
        <f t="shared" si="192"/>
        <v>15837</v>
      </c>
      <c r="I782" s="156">
        <v>15837</v>
      </c>
      <c r="J782" s="156">
        <f t="shared" si="193"/>
        <v>19353</v>
      </c>
      <c r="K782" s="156">
        <f t="shared" si="194"/>
        <v>17221</v>
      </c>
      <c r="P782" s="104"/>
      <c r="Q782" s="169"/>
      <c r="CI782" s="174">
        <v>16400.9616</v>
      </c>
    </row>
    <row r="783" spans="2:87" ht="13.5" customHeight="1">
      <c r="B783" s="39">
        <v>777</v>
      </c>
      <c r="C783" s="69" t="s">
        <v>1487</v>
      </c>
      <c r="D783" s="108" t="s">
        <v>1488</v>
      </c>
      <c r="E783" s="70" t="s">
        <v>153</v>
      </c>
      <c r="F783" s="155">
        <f t="shared" si="190"/>
        <v>47586</v>
      </c>
      <c r="G783" s="156">
        <f t="shared" si="191"/>
        <v>43545</v>
      </c>
      <c r="H783" s="156">
        <f t="shared" si="192"/>
        <v>45324</v>
      </c>
      <c r="I783" s="156">
        <v>45324</v>
      </c>
      <c r="J783" s="156">
        <f t="shared" si="193"/>
        <v>55387</v>
      </c>
      <c r="K783" s="156">
        <f t="shared" si="194"/>
        <v>49285</v>
      </c>
      <c r="P783" s="104"/>
      <c r="Q783" s="169"/>
      <c r="CI783" s="174">
        <v>46938.2052</v>
      </c>
    </row>
    <row r="784" spans="2:87" ht="12" customHeight="1">
      <c r="B784" s="39">
        <v>778</v>
      </c>
      <c r="C784" s="69" t="s">
        <v>1489</v>
      </c>
      <c r="D784" s="108" t="s">
        <v>235</v>
      </c>
      <c r="E784" s="70" t="s">
        <v>153</v>
      </c>
      <c r="F784" s="155">
        <f t="shared" si="190"/>
        <v>41691</v>
      </c>
      <c r="G784" s="156">
        <f t="shared" si="191"/>
        <v>38150</v>
      </c>
      <c r="H784" s="156">
        <f t="shared" si="192"/>
        <v>39709</v>
      </c>
      <c r="I784" s="156">
        <v>39709</v>
      </c>
      <c r="J784" s="156">
        <f t="shared" si="193"/>
        <v>48526</v>
      </c>
      <c r="K784" s="156">
        <f t="shared" si="194"/>
        <v>43180</v>
      </c>
      <c r="P784" s="104"/>
      <c r="Q784" s="169"/>
      <c r="CI784" s="174">
        <v>41123.5428</v>
      </c>
    </row>
    <row r="785" spans="2:87" ht="22.5">
      <c r="B785" s="39">
        <v>779</v>
      </c>
      <c r="C785" s="69" t="s">
        <v>1490</v>
      </c>
      <c r="D785" s="108" t="s">
        <v>2445</v>
      </c>
      <c r="E785" s="70" t="s">
        <v>153</v>
      </c>
      <c r="F785" s="155">
        <f t="shared" si="190"/>
        <v>68482</v>
      </c>
      <c r="G785" s="156">
        <f t="shared" si="191"/>
        <v>62666</v>
      </c>
      <c r="H785" s="156">
        <f t="shared" si="192"/>
        <v>65227</v>
      </c>
      <c r="I785" s="156">
        <v>65227</v>
      </c>
      <c r="J785" s="156">
        <f t="shared" si="193"/>
        <v>79709</v>
      </c>
      <c r="K785" s="156">
        <f t="shared" si="194"/>
        <v>70928</v>
      </c>
      <c r="O785" s="105"/>
      <c r="P785" s="104"/>
      <c r="Q785" s="169"/>
      <c r="CI785" s="174">
        <v>67550.28</v>
      </c>
    </row>
    <row r="786" spans="2:87" ht="22.5">
      <c r="B786" s="39">
        <v>780</v>
      </c>
      <c r="C786" s="69" t="s">
        <v>1491</v>
      </c>
      <c r="D786" s="108" t="s">
        <v>2446</v>
      </c>
      <c r="E786" s="70" t="s">
        <v>153</v>
      </c>
      <c r="F786" s="155">
        <f t="shared" si="190"/>
        <v>94502</v>
      </c>
      <c r="G786" s="156">
        <f t="shared" si="191"/>
        <v>86476</v>
      </c>
      <c r="H786" s="156">
        <f t="shared" si="192"/>
        <v>90009</v>
      </c>
      <c r="I786" s="156">
        <v>90009</v>
      </c>
      <c r="J786" s="156">
        <f t="shared" si="193"/>
        <v>109994</v>
      </c>
      <c r="K786" s="156">
        <f t="shared" si="194"/>
        <v>97876</v>
      </c>
      <c r="O786" s="105"/>
      <c r="P786" s="104"/>
      <c r="Q786" s="169"/>
      <c r="CI786" s="174">
        <v>93215.28</v>
      </c>
    </row>
    <row r="787" spans="2:87" ht="22.5">
      <c r="B787" s="39">
        <v>781</v>
      </c>
      <c r="C787" s="69" t="s">
        <v>1492</v>
      </c>
      <c r="D787" s="108" t="s">
        <v>2447</v>
      </c>
      <c r="E787" s="70" t="s">
        <v>153</v>
      </c>
      <c r="F787" s="155">
        <f t="shared" si="190"/>
        <v>52395</v>
      </c>
      <c r="G787" s="156">
        <f t="shared" si="191"/>
        <v>47946</v>
      </c>
      <c r="H787" s="156">
        <f t="shared" si="192"/>
        <v>49904</v>
      </c>
      <c r="I787" s="156">
        <v>49904</v>
      </c>
      <c r="J787" s="156">
        <f t="shared" si="193"/>
        <v>60985</v>
      </c>
      <c r="K787" s="156">
        <f t="shared" si="194"/>
        <v>54266</v>
      </c>
      <c r="P787" s="104"/>
      <c r="Q787" s="169"/>
      <c r="CI787" s="174">
        <v>51682.1238</v>
      </c>
    </row>
    <row r="788" spans="2:87" ht="16.5">
      <c r="B788" s="39">
        <v>782</v>
      </c>
      <c r="C788" s="69" t="s">
        <v>1493</v>
      </c>
      <c r="D788" s="108" t="s">
        <v>2181</v>
      </c>
      <c r="E788" s="70" t="s">
        <v>153</v>
      </c>
      <c r="F788" s="155">
        <f t="shared" si="190"/>
        <v>181305</v>
      </c>
      <c r="G788" s="156">
        <f t="shared" si="191"/>
        <v>165907</v>
      </c>
      <c r="H788" s="156">
        <f t="shared" si="192"/>
        <v>172685</v>
      </c>
      <c r="I788" s="156">
        <v>172685</v>
      </c>
      <c r="J788" s="156">
        <f t="shared" si="193"/>
        <v>211027</v>
      </c>
      <c r="K788" s="156">
        <f t="shared" si="194"/>
        <v>187779</v>
      </c>
      <c r="P788" s="104"/>
      <c r="Q788" s="169"/>
      <c r="CI788" s="174">
        <v>178836.7998</v>
      </c>
    </row>
    <row r="789" spans="2:87" ht="33.75">
      <c r="B789" s="39">
        <v>783</v>
      </c>
      <c r="C789" s="69" t="s">
        <v>1494</v>
      </c>
      <c r="D789" s="108" t="s">
        <v>2182</v>
      </c>
      <c r="E789" s="70" t="s">
        <v>153</v>
      </c>
      <c r="F789" s="155">
        <f t="shared" si="190"/>
        <v>99065</v>
      </c>
      <c r="G789" s="156">
        <f t="shared" si="191"/>
        <v>90652</v>
      </c>
      <c r="H789" s="156">
        <f t="shared" si="192"/>
        <v>94355</v>
      </c>
      <c r="I789" s="156">
        <v>94355</v>
      </c>
      <c r="J789" s="156">
        <f t="shared" si="193"/>
        <v>115306</v>
      </c>
      <c r="K789" s="156">
        <f t="shared" si="194"/>
        <v>102603</v>
      </c>
      <c r="P789" s="104"/>
      <c r="Q789" s="169"/>
      <c r="CI789" s="174">
        <v>97716.921</v>
      </c>
    </row>
    <row r="790" spans="2:87" s="43" customFormat="1" ht="22.5">
      <c r="B790" s="39">
        <v>784</v>
      </c>
      <c r="C790" s="69" t="s">
        <v>1495</v>
      </c>
      <c r="D790" s="108" t="s">
        <v>1496</v>
      </c>
      <c r="E790" s="58" t="s">
        <v>633</v>
      </c>
      <c r="F790" s="155">
        <f t="shared" si="190"/>
        <v>10911</v>
      </c>
      <c r="G790" s="156">
        <f t="shared" si="191"/>
        <v>9985</v>
      </c>
      <c r="H790" s="156">
        <f t="shared" si="192"/>
        <v>10393</v>
      </c>
      <c r="I790" s="156">
        <v>10393</v>
      </c>
      <c r="J790" s="156">
        <f t="shared" si="193"/>
        <v>12700</v>
      </c>
      <c r="K790" s="156">
        <f t="shared" si="194"/>
        <v>11301</v>
      </c>
      <c r="M790" s="39"/>
      <c r="P790" s="104"/>
      <c r="Q790" s="169"/>
      <c r="CI790" s="174">
        <v>10762.8744</v>
      </c>
    </row>
    <row r="791" spans="2:87" ht="16.5">
      <c r="B791" s="39">
        <v>785</v>
      </c>
      <c r="C791" s="72" t="s">
        <v>1497</v>
      </c>
      <c r="D791" s="116" t="s">
        <v>236</v>
      </c>
      <c r="E791" s="73"/>
      <c r="F791" s="155"/>
      <c r="G791" s="156"/>
      <c r="H791" s="156"/>
      <c r="I791" s="156"/>
      <c r="J791" s="156"/>
      <c r="K791" s="156"/>
      <c r="P791" s="104"/>
      <c r="Q791" s="169"/>
      <c r="CI791" s="174">
        <v>0</v>
      </c>
    </row>
    <row r="792" spans="2:87" ht="16.5">
      <c r="B792" s="39">
        <v>786</v>
      </c>
      <c r="C792" s="69" t="s">
        <v>1498</v>
      </c>
      <c r="D792" s="117" t="s">
        <v>1499</v>
      </c>
      <c r="E792" s="58" t="s">
        <v>633</v>
      </c>
      <c r="F792" s="155">
        <f aca="true" t="shared" si="195" ref="F792:F805">+ROUND($F$7*CI792,0)</f>
        <v>35275</v>
      </c>
      <c r="G792" s="156">
        <f aca="true" t="shared" si="196" ref="G792:G805">+ROUND(CI792*$G$7,0)</f>
        <v>32279</v>
      </c>
      <c r="H792" s="156">
        <f aca="true" t="shared" si="197" ref="H792:H805">+ROUND($H$7*CI792,0)</f>
        <v>33598</v>
      </c>
      <c r="I792" s="156">
        <v>33598</v>
      </c>
      <c r="J792" s="156">
        <f aca="true" t="shared" si="198" ref="J792:J805">+ROUND(CI792*$J$7,0)</f>
        <v>41058</v>
      </c>
      <c r="K792" s="156">
        <f aca="true" t="shared" si="199" ref="K792:K805">+ROUND(CI792*$K$7,0)</f>
        <v>36534</v>
      </c>
      <c r="P792" s="104"/>
      <c r="Q792" s="169"/>
      <c r="CI792" s="174">
        <v>34794.5538</v>
      </c>
    </row>
    <row r="793" spans="2:87" ht="16.5">
      <c r="B793" s="39">
        <v>787</v>
      </c>
      <c r="C793" s="69" t="s">
        <v>1500</v>
      </c>
      <c r="D793" s="108" t="s">
        <v>618</v>
      </c>
      <c r="E793" s="58" t="s">
        <v>633</v>
      </c>
      <c r="F793" s="155">
        <f t="shared" si="195"/>
        <v>35304</v>
      </c>
      <c r="G793" s="156">
        <f t="shared" si="196"/>
        <v>32306</v>
      </c>
      <c r="H793" s="156">
        <f t="shared" si="197"/>
        <v>33625</v>
      </c>
      <c r="I793" s="156">
        <v>33625</v>
      </c>
      <c r="J793" s="156">
        <f t="shared" si="198"/>
        <v>41091</v>
      </c>
      <c r="K793" s="156">
        <f t="shared" si="199"/>
        <v>36564</v>
      </c>
      <c r="P793" s="104"/>
      <c r="Q793" s="169"/>
      <c r="CI793" s="174">
        <v>34823.2986</v>
      </c>
    </row>
    <row r="794" spans="2:87" ht="16.5">
      <c r="B794" s="39">
        <v>788</v>
      </c>
      <c r="C794" s="69" t="s">
        <v>1501</v>
      </c>
      <c r="D794" s="108" t="s">
        <v>619</v>
      </c>
      <c r="E794" s="58" t="s">
        <v>633</v>
      </c>
      <c r="F794" s="155">
        <f t="shared" si="195"/>
        <v>35526</v>
      </c>
      <c r="G794" s="156">
        <f t="shared" si="196"/>
        <v>32508</v>
      </c>
      <c r="H794" s="156">
        <f t="shared" si="197"/>
        <v>33837</v>
      </c>
      <c r="I794" s="156">
        <v>33837</v>
      </c>
      <c r="J794" s="156">
        <f t="shared" si="198"/>
        <v>41350</v>
      </c>
      <c r="K794" s="156">
        <f t="shared" si="199"/>
        <v>36794</v>
      </c>
      <c r="P794" s="104"/>
      <c r="Q794" s="169"/>
      <c r="CI794" s="174">
        <v>35041.9644</v>
      </c>
    </row>
    <row r="795" spans="2:87" ht="16.5">
      <c r="B795" s="39">
        <v>789</v>
      </c>
      <c r="C795" s="69" t="s">
        <v>1502</v>
      </c>
      <c r="D795" s="108" t="s">
        <v>1503</v>
      </c>
      <c r="E795" s="58" t="s">
        <v>633</v>
      </c>
      <c r="F795" s="155">
        <f t="shared" si="195"/>
        <v>9826</v>
      </c>
      <c r="G795" s="156">
        <f t="shared" si="196"/>
        <v>8991</v>
      </c>
      <c r="H795" s="156">
        <f t="shared" si="197"/>
        <v>9359</v>
      </c>
      <c r="I795" s="156">
        <v>9359</v>
      </c>
      <c r="J795" s="156">
        <f t="shared" si="198"/>
        <v>11437</v>
      </c>
      <c r="K795" s="156">
        <f t="shared" si="199"/>
        <v>10177</v>
      </c>
      <c r="P795" s="104"/>
      <c r="Q795" s="169"/>
      <c r="CI795" s="174">
        <v>9692.1306</v>
      </c>
    </row>
    <row r="796" spans="2:87" ht="16.5">
      <c r="B796" s="39">
        <v>790</v>
      </c>
      <c r="C796" s="69" t="s">
        <v>1504</v>
      </c>
      <c r="D796" s="108" t="s">
        <v>620</v>
      </c>
      <c r="E796" s="58" t="s">
        <v>633</v>
      </c>
      <c r="F796" s="155">
        <f t="shared" si="195"/>
        <v>27777</v>
      </c>
      <c r="G796" s="156">
        <f t="shared" si="196"/>
        <v>25418</v>
      </c>
      <c r="H796" s="156">
        <f t="shared" si="197"/>
        <v>26456</v>
      </c>
      <c r="I796" s="156">
        <v>26456</v>
      </c>
      <c r="J796" s="156">
        <f t="shared" si="198"/>
        <v>32331</v>
      </c>
      <c r="K796" s="156">
        <f t="shared" si="199"/>
        <v>28769</v>
      </c>
      <c r="P796" s="104"/>
      <c r="Q796" s="169"/>
      <c r="CI796" s="174">
        <v>27398.9274</v>
      </c>
    </row>
    <row r="797" spans="2:87" ht="16.5">
      <c r="B797" s="39">
        <v>791</v>
      </c>
      <c r="C797" s="69" t="s">
        <v>1505</v>
      </c>
      <c r="D797" s="108" t="s">
        <v>621</v>
      </c>
      <c r="E797" s="58" t="s">
        <v>633</v>
      </c>
      <c r="F797" s="155">
        <f t="shared" si="195"/>
        <v>22137</v>
      </c>
      <c r="G797" s="156">
        <f t="shared" si="196"/>
        <v>20257</v>
      </c>
      <c r="H797" s="156">
        <f t="shared" si="197"/>
        <v>21085</v>
      </c>
      <c r="I797" s="156">
        <v>21085</v>
      </c>
      <c r="J797" s="156">
        <f t="shared" si="198"/>
        <v>25766</v>
      </c>
      <c r="K797" s="156">
        <f t="shared" si="199"/>
        <v>22928</v>
      </c>
      <c r="P797" s="104"/>
      <c r="Q797" s="169"/>
      <c r="CI797" s="174">
        <v>21835.782</v>
      </c>
    </row>
    <row r="798" spans="1:87" s="40" customFormat="1" ht="16.5">
      <c r="A798" s="39"/>
      <c r="B798" s="39">
        <v>792</v>
      </c>
      <c r="C798" s="69" t="s">
        <v>1506</v>
      </c>
      <c r="D798" s="108" t="s">
        <v>1507</v>
      </c>
      <c r="E798" s="58" t="s">
        <v>633</v>
      </c>
      <c r="F798" s="155">
        <f t="shared" si="195"/>
        <v>17993</v>
      </c>
      <c r="G798" s="156">
        <f t="shared" si="196"/>
        <v>16465</v>
      </c>
      <c r="H798" s="156">
        <f t="shared" si="197"/>
        <v>17137</v>
      </c>
      <c r="I798" s="156">
        <v>17137</v>
      </c>
      <c r="J798" s="156">
        <f t="shared" si="198"/>
        <v>20942</v>
      </c>
      <c r="K798" s="156">
        <f t="shared" si="199"/>
        <v>18635</v>
      </c>
      <c r="M798" s="39"/>
      <c r="O798" s="39"/>
      <c r="P798" s="104"/>
      <c r="Q798" s="169"/>
      <c r="CI798" s="174">
        <v>17747.8608</v>
      </c>
    </row>
    <row r="799" spans="1:87" s="40" customFormat="1" ht="16.5">
      <c r="A799" s="39"/>
      <c r="B799" s="39">
        <v>793</v>
      </c>
      <c r="C799" s="69" t="s">
        <v>1508</v>
      </c>
      <c r="D799" s="108" t="s">
        <v>622</v>
      </c>
      <c r="E799" s="58" t="s">
        <v>633</v>
      </c>
      <c r="F799" s="155">
        <f t="shared" si="195"/>
        <v>7604</v>
      </c>
      <c r="G799" s="156">
        <f t="shared" si="196"/>
        <v>6958</v>
      </c>
      <c r="H799" s="156">
        <f t="shared" si="197"/>
        <v>7242</v>
      </c>
      <c r="I799" s="156">
        <v>7242</v>
      </c>
      <c r="J799" s="156">
        <f t="shared" si="198"/>
        <v>8850</v>
      </c>
      <c r="K799" s="156">
        <f t="shared" si="199"/>
        <v>7875</v>
      </c>
      <c r="M799" s="39"/>
      <c r="O799" s="39"/>
      <c r="P799" s="104"/>
      <c r="Q799" s="169"/>
      <c r="CI799" s="174">
        <v>7500.3396</v>
      </c>
    </row>
    <row r="800" spans="1:87" s="40" customFormat="1" ht="16.5">
      <c r="A800" s="39"/>
      <c r="B800" s="39">
        <v>794</v>
      </c>
      <c r="C800" s="69" t="s">
        <v>1509</v>
      </c>
      <c r="D800" s="108" t="s">
        <v>1510</v>
      </c>
      <c r="E800" s="58" t="s">
        <v>633</v>
      </c>
      <c r="F800" s="155">
        <f t="shared" si="195"/>
        <v>11817</v>
      </c>
      <c r="G800" s="156">
        <f t="shared" si="196"/>
        <v>10813</v>
      </c>
      <c r="H800" s="156">
        <f t="shared" si="197"/>
        <v>11255</v>
      </c>
      <c r="I800" s="156">
        <v>11255</v>
      </c>
      <c r="J800" s="156">
        <f t="shared" si="198"/>
        <v>13754</v>
      </c>
      <c r="K800" s="156">
        <f t="shared" si="199"/>
        <v>12239</v>
      </c>
      <c r="M800" s="39"/>
      <c r="O800" s="39"/>
      <c r="P800" s="104"/>
      <c r="Q800" s="169"/>
      <c r="CI800" s="174">
        <v>11656.0164</v>
      </c>
    </row>
    <row r="801" spans="1:87" s="40" customFormat="1" ht="16.5">
      <c r="A801" s="39"/>
      <c r="B801" s="39">
        <v>795</v>
      </c>
      <c r="C801" s="69" t="s">
        <v>1511</v>
      </c>
      <c r="D801" s="108" t="s">
        <v>1512</v>
      </c>
      <c r="E801" s="58" t="s">
        <v>633</v>
      </c>
      <c r="F801" s="155">
        <f t="shared" si="195"/>
        <v>20664</v>
      </c>
      <c r="G801" s="156">
        <f t="shared" si="196"/>
        <v>18909</v>
      </c>
      <c r="H801" s="156">
        <f t="shared" si="197"/>
        <v>19682</v>
      </c>
      <c r="I801" s="156">
        <v>19682</v>
      </c>
      <c r="J801" s="156">
        <f t="shared" si="198"/>
        <v>24052</v>
      </c>
      <c r="K801" s="156">
        <f t="shared" si="199"/>
        <v>21402</v>
      </c>
      <c r="M801" s="39"/>
      <c r="O801" s="39"/>
      <c r="P801" s="104"/>
      <c r="Q801" s="169"/>
      <c r="CI801" s="174">
        <v>20383.143</v>
      </c>
    </row>
    <row r="802" spans="1:87" s="40" customFormat="1" ht="16.5">
      <c r="A802" s="39"/>
      <c r="B802" s="39">
        <v>796</v>
      </c>
      <c r="C802" s="69" t="s">
        <v>1513</v>
      </c>
      <c r="D802" s="108" t="s">
        <v>18</v>
      </c>
      <c r="E802" s="58" t="s">
        <v>633</v>
      </c>
      <c r="F802" s="155">
        <f t="shared" si="195"/>
        <v>7045</v>
      </c>
      <c r="G802" s="156">
        <f t="shared" si="196"/>
        <v>6447</v>
      </c>
      <c r="H802" s="156">
        <f t="shared" si="197"/>
        <v>6710</v>
      </c>
      <c r="I802" s="156">
        <v>6710</v>
      </c>
      <c r="J802" s="156">
        <f t="shared" si="198"/>
        <v>8200</v>
      </c>
      <c r="K802" s="156">
        <f t="shared" si="199"/>
        <v>7297</v>
      </c>
      <c r="M802" s="39"/>
      <c r="O802" s="39"/>
      <c r="P802" s="104"/>
      <c r="Q802" s="169"/>
      <c r="CI802" s="174">
        <v>6949.0554</v>
      </c>
    </row>
    <row r="803" spans="1:87" s="40" customFormat="1" ht="16.5">
      <c r="A803" s="39"/>
      <c r="B803" s="39">
        <v>797</v>
      </c>
      <c r="C803" s="69" t="s">
        <v>1514</v>
      </c>
      <c r="D803" s="108" t="s">
        <v>1515</v>
      </c>
      <c r="E803" s="58" t="s">
        <v>633</v>
      </c>
      <c r="F803" s="155">
        <f t="shared" si="195"/>
        <v>50121</v>
      </c>
      <c r="G803" s="156">
        <f t="shared" si="196"/>
        <v>45865</v>
      </c>
      <c r="H803" s="156">
        <f t="shared" si="197"/>
        <v>47738</v>
      </c>
      <c r="I803" s="156">
        <v>47738</v>
      </c>
      <c r="J803" s="156">
        <f t="shared" si="198"/>
        <v>58338</v>
      </c>
      <c r="K803" s="156">
        <f t="shared" si="199"/>
        <v>51911</v>
      </c>
      <c r="M803" s="39"/>
      <c r="O803" s="39"/>
      <c r="P803" s="104"/>
      <c r="Q803" s="169"/>
      <c r="CI803" s="174">
        <v>49439.0028</v>
      </c>
    </row>
    <row r="804" spans="1:87" s="40" customFormat="1" ht="16.5">
      <c r="A804" s="39"/>
      <c r="B804" s="39">
        <v>798</v>
      </c>
      <c r="C804" s="69" t="s">
        <v>1516</v>
      </c>
      <c r="D804" s="108" t="s">
        <v>19</v>
      </c>
      <c r="E804" s="58" t="s">
        <v>633</v>
      </c>
      <c r="F804" s="155">
        <f t="shared" si="195"/>
        <v>32473</v>
      </c>
      <c r="G804" s="156">
        <f t="shared" si="196"/>
        <v>29715</v>
      </c>
      <c r="H804" s="156">
        <f t="shared" si="197"/>
        <v>30929</v>
      </c>
      <c r="I804" s="156">
        <v>30929</v>
      </c>
      <c r="J804" s="156">
        <f t="shared" si="198"/>
        <v>37797</v>
      </c>
      <c r="K804" s="156">
        <f t="shared" si="199"/>
        <v>33632</v>
      </c>
      <c r="M804" s="39"/>
      <c r="O804" s="39"/>
      <c r="P804" s="104"/>
      <c r="Q804" s="169"/>
      <c r="CI804" s="174">
        <v>32030.9466</v>
      </c>
    </row>
    <row r="805" spans="1:87" s="40" customFormat="1" ht="16.5">
      <c r="A805" s="39"/>
      <c r="B805" s="39">
        <v>799</v>
      </c>
      <c r="C805" s="69" t="s">
        <v>1517</v>
      </c>
      <c r="D805" s="108" t="s">
        <v>1518</v>
      </c>
      <c r="E805" s="58" t="s">
        <v>633</v>
      </c>
      <c r="F805" s="155">
        <f t="shared" si="195"/>
        <v>21012</v>
      </c>
      <c r="G805" s="156">
        <f t="shared" si="196"/>
        <v>19228</v>
      </c>
      <c r="H805" s="156">
        <f t="shared" si="197"/>
        <v>20013</v>
      </c>
      <c r="I805" s="156">
        <v>20013</v>
      </c>
      <c r="J805" s="156">
        <f t="shared" si="198"/>
        <v>24457</v>
      </c>
      <c r="K805" s="156">
        <f t="shared" si="199"/>
        <v>21762</v>
      </c>
      <c r="M805" s="39"/>
      <c r="O805" s="39"/>
      <c r="P805" s="104"/>
      <c r="Q805" s="169"/>
      <c r="CI805" s="174">
        <v>20726.0274</v>
      </c>
    </row>
    <row r="806" spans="2:87" ht="16.5">
      <c r="B806" s="39">
        <v>800</v>
      </c>
      <c r="C806" s="72" t="s">
        <v>1519</v>
      </c>
      <c r="D806" s="116" t="s">
        <v>20</v>
      </c>
      <c r="E806" s="73"/>
      <c r="F806" s="155"/>
      <c r="G806" s="156"/>
      <c r="H806" s="156"/>
      <c r="I806" s="156"/>
      <c r="J806" s="156"/>
      <c r="K806" s="156"/>
      <c r="P806" s="104"/>
      <c r="Q806" s="169"/>
      <c r="CI806" s="174">
        <v>0</v>
      </c>
    </row>
    <row r="807" spans="2:87" ht="16.5">
      <c r="B807" s="39">
        <v>801</v>
      </c>
      <c r="C807" s="69" t="s">
        <v>1520</v>
      </c>
      <c r="D807" s="108" t="s">
        <v>1521</v>
      </c>
      <c r="E807" s="58" t="s">
        <v>633</v>
      </c>
      <c r="F807" s="155">
        <f aca="true" t="shared" si="200" ref="F807:F813">+ROUND($F$7*CI807,0)</f>
        <v>24898</v>
      </c>
      <c r="G807" s="156">
        <f aca="true" t="shared" si="201" ref="G807:G813">+ROUND(CI807*$G$7,0)</f>
        <v>22784</v>
      </c>
      <c r="H807" s="156">
        <f aca="true" t="shared" si="202" ref="H807:H813">+ROUND($H$7*CI807,0)</f>
        <v>23715</v>
      </c>
      <c r="I807" s="156">
        <v>23715</v>
      </c>
      <c r="J807" s="156">
        <f aca="true" t="shared" si="203" ref="J807:J813">+ROUND(CI807*$J$7,0)</f>
        <v>28980</v>
      </c>
      <c r="K807" s="156">
        <f aca="true" t="shared" si="204" ref="K807:K813">+ROUND(CI807*$K$7,0)</f>
        <v>25787</v>
      </c>
      <c r="P807" s="104"/>
      <c r="Q807" s="169"/>
      <c r="CI807" s="174">
        <v>24559.3518</v>
      </c>
    </row>
    <row r="808" spans="2:87" ht="16.5">
      <c r="B808" s="39">
        <v>802</v>
      </c>
      <c r="C808" s="69" t="s">
        <v>1522</v>
      </c>
      <c r="D808" s="108" t="s">
        <v>1523</v>
      </c>
      <c r="E808" s="58" t="s">
        <v>633</v>
      </c>
      <c r="F808" s="155">
        <f t="shared" si="200"/>
        <v>31471</v>
      </c>
      <c r="G808" s="156">
        <f t="shared" si="201"/>
        <v>28798</v>
      </c>
      <c r="H808" s="156">
        <f t="shared" si="202"/>
        <v>29974</v>
      </c>
      <c r="I808" s="156">
        <v>29974</v>
      </c>
      <c r="J808" s="156">
        <f t="shared" si="203"/>
        <v>36630</v>
      </c>
      <c r="K808" s="156">
        <f t="shared" si="204"/>
        <v>32594</v>
      </c>
      <c r="P808" s="104"/>
      <c r="Q808" s="169"/>
      <c r="CI808" s="174">
        <v>31042.3308</v>
      </c>
    </row>
    <row r="809" spans="2:87" ht="16.5">
      <c r="B809" s="39">
        <v>803</v>
      </c>
      <c r="C809" s="69" t="s">
        <v>21</v>
      </c>
      <c r="D809" s="108" t="s">
        <v>22</v>
      </c>
      <c r="E809" s="58" t="s">
        <v>633</v>
      </c>
      <c r="F809" s="155">
        <f t="shared" si="200"/>
        <v>77033</v>
      </c>
      <c r="G809" s="156">
        <f t="shared" si="201"/>
        <v>70491</v>
      </c>
      <c r="H809" s="156">
        <f t="shared" si="202"/>
        <v>73371</v>
      </c>
      <c r="I809" s="156">
        <v>73371</v>
      </c>
      <c r="J809" s="156">
        <f t="shared" si="203"/>
        <v>89662</v>
      </c>
      <c r="K809" s="156">
        <f t="shared" si="204"/>
        <v>79784</v>
      </c>
      <c r="P809" s="104"/>
      <c r="Q809" s="169"/>
      <c r="CI809" s="174">
        <v>75984.8256</v>
      </c>
    </row>
    <row r="810" spans="2:87" ht="16.5">
      <c r="B810" s="39">
        <v>804</v>
      </c>
      <c r="C810" s="69" t="s">
        <v>23</v>
      </c>
      <c r="D810" s="108" t="s">
        <v>24</v>
      </c>
      <c r="E810" s="58" t="s">
        <v>633</v>
      </c>
      <c r="F810" s="155">
        <f t="shared" si="200"/>
        <v>54015</v>
      </c>
      <c r="G810" s="156">
        <f t="shared" si="201"/>
        <v>49427</v>
      </c>
      <c r="H810" s="156">
        <f t="shared" si="202"/>
        <v>51447</v>
      </c>
      <c r="I810" s="156">
        <v>51447</v>
      </c>
      <c r="J810" s="156">
        <f t="shared" si="203"/>
        <v>62870</v>
      </c>
      <c r="K810" s="156">
        <f t="shared" si="204"/>
        <v>55943</v>
      </c>
      <c r="P810" s="104"/>
      <c r="Q810" s="169"/>
      <c r="CI810" s="174">
        <v>53279.513399999996</v>
      </c>
    </row>
    <row r="811" spans="2:87" ht="16.5">
      <c r="B811" s="39">
        <v>805</v>
      </c>
      <c r="C811" s="69" t="s">
        <v>25</v>
      </c>
      <c r="D811" s="108" t="s">
        <v>26</v>
      </c>
      <c r="E811" s="58" t="s">
        <v>633</v>
      </c>
      <c r="F811" s="155">
        <f t="shared" si="200"/>
        <v>45244</v>
      </c>
      <c r="G811" s="156">
        <f t="shared" si="201"/>
        <v>41402</v>
      </c>
      <c r="H811" s="156">
        <f t="shared" si="202"/>
        <v>43093</v>
      </c>
      <c r="I811" s="156">
        <v>43093</v>
      </c>
      <c r="J811" s="156">
        <f t="shared" si="203"/>
        <v>52661</v>
      </c>
      <c r="K811" s="156">
        <f t="shared" si="204"/>
        <v>46860</v>
      </c>
      <c r="P811" s="104"/>
      <c r="Q811" s="169"/>
      <c r="CI811" s="174">
        <v>44628.3552</v>
      </c>
    </row>
    <row r="812" spans="2:87" ht="16.5">
      <c r="B812" s="39">
        <v>806</v>
      </c>
      <c r="C812" s="69" t="s">
        <v>1524</v>
      </c>
      <c r="D812" s="108" t="s">
        <v>1525</v>
      </c>
      <c r="E812" s="58" t="s">
        <v>633</v>
      </c>
      <c r="F812" s="155">
        <f t="shared" si="200"/>
        <v>50024</v>
      </c>
      <c r="G812" s="156">
        <f t="shared" si="201"/>
        <v>45776</v>
      </c>
      <c r="H812" s="156">
        <f t="shared" si="202"/>
        <v>47646</v>
      </c>
      <c r="I812" s="156">
        <v>47646</v>
      </c>
      <c r="J812" s="156">
        <f t="shared" si="203"/>
        <v>58225</v>
      </c>
      <c r="K812" s="156">
        <f t="shared" si="204"/>
        <v>51811</v>
      </c>
      <c r="P812" s="104"/>
      <c r="Q812" s="169"/>
      <c r="CI812" s="174">
        <v>49343.529</v>
      </c>
    </row>
    <row r="813" spans="2:87" ht="16.5">
      <c r="B813" s="39">
        <v>807</v>
      </c>
      <c r="C813" s="69" t="s">
        <v>27</v>
      </c>
      <c r="D813" s="108" t="s">
        <v>28</v>
      </c>
      <c r="E813" s="58" t="s">
        <v>633</v>
      </c>
      <c r="F813" s="155">
        <f t="shared" si="200"/>
        <v>42894</v>
      </c>
      <c r="G813" s="156">
        <f t="shared" si="201"/>
        <v>39251</v>
      </c>
      <c r="H813" s="156">
        <f t="shared" si="202"/>
        <v>40855</v>
      </c>
      <c r="I813" s="156">
        <v>40855</v>
      </c>
      <c r="J813" s="156">
        <f t="shared" si="203"/>
        <v>49926</v>
      </c>
      <c r="K813" s="156">
        <f t="shared" si="204"/>
        <v>44426</v>
      </c>
      <c r="P813" s="104"/>
      <c r="Q813" s="169"/>
      <c r="CI813" s="174">
        <v>42310.2924</v>
      </c>
    </row>
    <row r="814" spans="2:87" ht="16.5">
      <c r="B814" s="39">
        <v>808</v>
      </c>
      <c r="C814" s="72" t="s">
        <v>1526</v>
      </c>
      <c r="D814" s="116" t="s">
        <v>1527</v>
      </c>
      <c r="E814" s="73"/>
      <c r="F814" s="155"/>
      <c r="G814" s="156"/>
      <c r="H814" s="156"/>
      <c r="I814" s="156"/>
      <c r="J814" s="156"/>
      <c r="K814" s="156"/>
      <c r="P814" s="104"/>
      <c r="Q814" s="169"/>
      <c r="CI814" s="174">
        <v>0</v>
      </c>
    </row>
    <row r="815" spans="2:87" ht="16.5">
      <c r="B815" s="39">
        <v>809</v>
      </c>
      <c r="C815" s="69" t="s">
        <v>29</v>
      </c>
      <c r="D815" s="108" t="s">
        <v>30</v>
      </c>
      <c r="E815" s="58" t="s">
        <v>633</v>
      </c>
      <c r="F815" s="155">
        <f>+ROUND($F$7*CI815,0)</f>
        <v>22522</v>
      </c>
      <c r="G815" s="156">
        <f>+ROUND(CI815*$G$7,0)</f>
        <v>20609</v>
      </c>
      <c r="H815" s="156">
        <f>+ROUND($H$7*CI815,0)</f>
        <v>21451</v>
      </c>
      <c r="I815" s="156">
        <v>21451</v>
      </c>
      <c r="J815" s="156">
        <f>+ROUND(CI815*$J$7,0)</f>
        <v>26214</v>
      </c>
      <c r="K815" s="156">
        <f>+ROUND(CI815*$K$7,0)</f>
        <v>23326</v>
      </c>
      <c r="P815" s="104"/>
      <c r="Q815" s="169"/>
      <c r="CI815" s="174">
        <v>22215.624</v>
      </c>
    </row>
    <row r="816" spans="2:87" ht="16.5">
      <c r="B816" s="39">
        <v>810</v>
      </c>
      <c r="C816" s="69" t="s">
        <v>31</v>
      </c>
      <c r="D816" s="108" t="s">
        <v>32</v>
      </c>
      <c r="E816" s="58" t="s">
        <v>633</v>
      </c>
      <c r="F816" s="155">
        <f>+ROUND($F$7*CI816,0)</f>
        <v>31576</v>
      </c>
      <c r="G816" s="156">
        <f>+ROUND(CI816*$G$7,0)</f>
        <v>28894</v>
      </c>
      <c r="H816" s="156">
        <f>+ROUND($H$7*CI816,0)</f>
        <v>30075</v>
      </c>
      <c r="I816" s="156">
        <v>30075</v>
      </c>
      <c r="J816" s="156">
        <f>+ROUND(CI816*$J$7,0)</f>
        <v>36752</v>
      </c>
      <c r="K816" s="156">
        <f>+ROUND(CI816*$K$7,0)</f>
        <v>32703</v>
      </c>
      <c r="P816" s="104"/>
      <c r="Q816" s="169"/>
      <c r="CI816" s="174">
        <v>31146.0174</v>
      </c>
    </row>
    <row r="817" spans="2:87" ht="16.5">
      <c r="B817" s="39">
        <v>811</v>
      </c>
      <c r="C817" s="69" t="s">
        <v>33</v>
      </c>
      <c r="D817" s="108" t="s">
        <v>34</v>
      </c>
      <c r="E817" s="58" t="s">
        <v>633</v>
      </c>
      <c r="F817" s="155">
        <f>+ROUND($F$7*CI817,0)</f>
        <v>19552</v>
      </c>
      <c r="G817" s="156">
        <f>+ROUND(CI817*$G$7,0)</f>
        <v>17891</v>
      </c>
      <c r="H817" s="156">
        <f>+ROUND($H$7*CI817,0)</f>
        <v>18622</v>
      </c>
      <c r="I817" s="156">
        <v>18622</v>
      </c>
      <c r="J817" s="156">
        <f>+ROUND(CI817*$J$7,0)</f>
        <v>22757</v>
      </c>
      <c r="K817" s="156">
        <f>+ROUND(CI817*$K$7,0)</f>
        <v>20250</v>
      </c>
      <c r="P817" s="104"/>
      <c r="Q817" s="169"/>
      <c r="CI817" s="174">
        <v>19285.7076</v>
      </c>
    </row>
    <row r="818" spans="2:87" ht="16.5">
      <c r="B818" s="39">
        <v>812</v>
      </c>
      <c r="C818" s="69" t="s">
        <v>1528</v>
      </c>
      <c r="D818" s="108" t="s">
        <v>1529</v>
      </c>
      <c r="E818" s="58" t="s">
        <v>633</v>
      </c>
      <c r="F818" s="155">
        <f>+ROUND($F$7*CI818,0)</f>
        <v>10157</v>
      </c>
      <c r="G818" s="156">
        <f>+ROUND(CI818*$G$7,0)</f>
        <v>9294</v>
      </c>
      <c r="H818" s="156">
        <f>+ROUND($H$7*CI818,0)</f>
        <v>9674</v>
      </c>
      <c r="I818" s="156">
        <v>9674</v>
      </c>
      <c r="J818" s="156">
        <f>+ROUND(CI818*$J$7,0)</f>
        <v>11822</v>
      </c>
      <c r="K818" s="156">
        <f>+ROUND(CI818*$K$7,0)</f>
        <v>10520</v>
      </c>
      <c r="P818" s="104"/>
      <c r="Q818" s="169"/>
      <c r="CI818" s="174">
        <v>10018.5894</v>
      </c>
    </row>
    <row r="819" spans="2:87" ht="16.5">
      <c r="B819" s="39">
        <v>813</v>
      </c>
      <c r="C819" s="65"/>
      <c r="D819" s="131"/>
      <c r="E819" s="68"/>
      <c r="F819" s="155"/>
      <c r="G819" s="156"/>
      <c r="H819" s="156"/>
      <c r="I819" s="156"/>
      <c r="J819" s="156"/>
      <c r="K819" s="156"/>
      <c r="P819" s="104"/>
      <c r="Q819" s="169"/>
      <c r="CI819" s="174">
        <v>0</v>
      </c>
    </row>
    <row r="820" spans="2:87" ht="16.5" customHeight="1">
      <c r="B820" s="39">
        <v>814</v>
      </c>
      <c r="C820" s="52">
        <v>11</v>
      </c>
      <c r="D820" s="130" t="s">
        <v>47</v>
      </c>
      <c r="E820" s="67"/>
      <c r="F820" s="159"/>
      <c r="G820" s="157"/>
      <c r="H820" s="159"/>
      <c r="I820" s="159"/>
      <c r="J820" s="157"/>
      <c r="K820" s="159"/>
      <c r="P820" s="104"/>
      <c r="Q820" s="169"/>
      <c r="CI820" s="174">
        <v>0</v>
      </c>
    </row>
    <row r="821" spans="2:87" ht="16.5">
      <c r="B821" s="39">
        <v>815</v>
      </c>
      <c r="C821" s="91" t="s">
        <v>1530</v>
      </c>
      <c r="D821" s="137" t="s">
        <v>35</v>
      </c>
      <c r="E821" s="92"/>
      <c r="F821" s="155"/>
      <c r="G821" s="156"/>
      <c r="H821" s="156"/>
      <c r="I821" s="156"/>
      <c r="J821" s="156"/>
      <c r="K821" s="156"/>
      <c r="P821" s="104"/>
      <c r="Q821" s="169"/>
      <c r="CI821" s="174">
        <v>0</v>
      </c>
    </row>
    <row r="822" spans="2:87" ht="22.5">
      <c r="B822" s="39">
        <v>816</v>
      </c>
      <c r="C822" s="69" t="s">
        <v>36</v>
      </c>
      <c r="D822" s="108" t="s">
        <v>2341</v>
      </c>
      <c r="E822" s="70" t="s">
        <v>153</v>
      </c>
      <c r="F822" s="155">
        <f aca="true" t="shared" si="205" ref="F822:F828">+ROUND($F$7*CI822,0)</f>
        <v>29406</v>
      </c>
      <c r="G822" s="156">
        <f aca="true" t="shared" si="206" ref="G822:G828">+ROUND(CI822*$G$7,0)</f>
        <v>26908</v>
      </c>
      <c r="H822" s="156">
        <f aca="true" t="shared" si="207" ref="H822:H828">+ROUND($H$7*CI822,0)</f>
        <v>28008</v>
      </c>
      <c r="I822" s="156">
        <v>28008</v>
      </c>
      <c r="J822" s="156">
        <f aca="true" t="shared" si="208" ref="J822:J828">+ROUND(CI822*$J$7,0)</f>
        <v>34227</v>
      </c>
      <c r="K822" s="156">
        <f aca="true" t="shared" si="209" ref="K822:K828">+ROUND(CI822*$K$7,0)</f>
        <v>30456</v>
      </c>
      <c r="P822" s="104"/>
      <c r="Q822" s="169"/>
      <c r="CI822" s="174">
        <v>29005.5564</v>
      </c>
    </row>
    <row r="823" spans="2:87" ht="22.5">
      <c r="B823" s="39">
        <v>817</v>
      </c>
      <c r="C823" s="69" t="s">
        <v>37</v>
      </c>
      <c r="D823" s="108" t="s">
        <v>2342</v>
      </c>
      <c r="E823" s="70" t="s">
        <v>153</v>
      </c>
      <c r="F823" s="155">
        <f t="shared" si="205"/>
        <v>34970</v>
      </c>
      <c r="G823" s="156">
        <f t="shared" si="206"/>
        <v>32000</v>
      </c>
      <c r="H823" s="156">
        <f t="shared" si="207"/>
        <v>33307</v>
      </c>
      <c r="I823" s="156">
        <v>33307</v>
      </c>
      <c r="J823" s="156">
        <f t="shared" si="208"/>
        <v>40703</v>
      </c>
      <c r="K823" s="156">
        <f t="shared" si="209"/>
        <v>36218</v>
      </c>
      <c r="P823" s="104"/>
      <c r="Q823" s="169"/>
      <c r="CI823" s="174">
        <v>34493.76</v>
      </c>
    </row>
    <row r="824" spans="2:87" ht="16.5">
      <c r="B824" s="39">
        <v>818</v>
      </c>
      <c r="C824" s="69" t="s">
        <v>1531</v>
      </c>
      <c r="D824" s="108" t="s">
        <v>38</v>
      </c>
      <c r="E824" s="70" t="s">
        <v>153</v>
      </c>
      <c r="F824" s="155">
        <f t="shared" si="205"/>
        <v>47999</v>
      </c>
      <c r="G824" s="156">
        <f t="shared" si="206"/>
        <v>43923</v>
      </c>
      <c r="H824" s="156">
        <f t="shared" si="207"/>
        <v>45717</v>
      </c>
      <c r="I824" s="156">
        <v>45717</v>
      </c>
      <c r="J824" s="156">
        <f t="shared" si="208"/>
        <v>55868</v>
      </c>
      <c r="K824" s="156">
        <f t="shared" si="209"/>
        <v>49713</v>
      </c>
      <c r="P824" s="104"/>
      <c r="Q824" s="169"/>
      <c r="CI824" s="174">
        <v>47345.7654</v>
      </c>
    </row>
    <row r="825" spans="2:87" ht="45">
      <c r="B825" s="39">
        <v>819</v>
      </c>
      <c r="C825" s="69" t="s">
        <v>623</v>
      </c>
      <c r="D825" s="108" t="s">
        <v>2343</v>
      </c>
      <c r="E825" s="70" t="s">
        <v>153</v>
      </c>
      <c r="F825" s="155">
        <f t="shared" si="205"/>
        <v>83886</v>
      </c>
      <c r="G825" s="156">
        <f t="shared" si="206"/>
        <v>76762</v>
      </c>
      <c r="H825" s="156">
        <f t="shared" si="207"/>
        <v>79898</v>
      </c>
      <c r="I825" s="156">
        <v>79898</v>
      </c>
      <c r="J825" s="156">
        <f t="shared" si="208"/>
        <v>97638</v>
      </c>
      <c r="K825" s="156">
        <f t="shared" si="209"/>
        <v>86881</v>
      </c>
      <c r="P825" s="104"/>
      <c r="Q825" s="169"/>
      <c r="CI825" s="174">
        <v>82743.96</v>
      </c>
    </row>
    <row r="826" spans="2:87" ht="16.5">
      <c r="B826" s="39">
        <v>820</v>
      </c>
      <c r="C826" s="69" t="s">
        <v>624</v>
      </c>
      <c r="D826" s="108" t="s">
        <v>39</v>
      </c>
      <c r="E826" s="58" t="s">
        <v>633</v>
      </c>
      <c r="F826" s="155">
        <f t="shared" si="205"/>
        <v>10740</v>
      </c>
      <c r="G826" s="156">
        <f t="shared" si="206"/>
        <v>9828</v>
      </c>
      <c r="H826" s="156">
        <f t="shared" si="207"/>
        <v>10229</v>
      </c>
      <c r="I826" s="156">
        <v>10229</v>
      </c>
      <c r="J826" s="156">
        <f t="shared" si="208"/>
        <v>12500</v>
      </c>
      <c r="K826" s="156">
        <f t="shared" si="209"/>
        <v>11123</v>
      </c>
      <c r="P826" s="104"/>
      <c r="Q826" s="169"/>
      <c r="CI826" s="174">
        <v>10593.4854</v>
      </c>
    </row>
    <row r="827" spans="2:87" ht="16.5">
      <c r="B827" s="39">
        <v>821</v>
      </c>
      <c r="C827" s="69" t="s">
        <v>2344</v>
      </c>
      <c r="D827" s="108" t="s">
        <v>1532</v>
      </c>
      <c r="E827" s="70" t="s">
        <v>153</v>
      </c>
      <c r="F827" s="155">
        <f t="shared" si="205"/>
        <v>38264</v>
      </c>
      <c r="G827" s="156">
        <f t="shared" si="206"/>
        <v>35014</v>
      </c>
      <c r="H827" s="156">
        <f t="shared" si="207"/>
        <v>36445</v>
      </c>
      <c r="I827" s="156">
        <v>36445</v>
      </c>
      <c r="J827" s="156">
        <f t="shared" si="208"/>
        <v>44537</v>
      </c>
      <c r="K827" s="156">
        <f t="shared" si="209"/>
        <v>39630</v>
      </c>
      <c r="P827" s="104"/>
      <c r="Q827" s="169"/>
      <c r="CI827" s="174">
        <v>37742.949</v>
      </c>
    </row>
    <row r="828" spans="2:87" ht="22.5">
      <c r="B828" s="39">
        <v>822</v>
      </c>
      <c r="C828" s="69" t="s">
        <v>2345</v>
      </c>
      <c r="D828" s="108" t="s">
        <v>2346</v>
      </c>
      <c r="E828" s="70" t="s">
        <v>153</v>
      </c>
      <c r="F828" s="155">
        <f t="shared" si="205"/>
        <v>90807</v>
      </c>
      <c r="G828" s="156">
        <f t="shared" si="206"/>
        <v>83095</v>
      </c>
      <c r="H828" s="156">
        <f t="shared" si="207"/>
        <v>86490</v>
      </c>
      <c r="I828" s="156">
        <v>86490</v>
      </c>
      <c r="J828" s="156">
        <f t="shared" si="208"/>
        <v>105694</v>
      </c>
      <c r="K828" s="156">
        <f t="shared" si="209"/>
        <v>94049</v>
      </c>
      <c r="P828" s="104"/>
      <c r="Q828" s="169"/>
      <c r="CI828" s="174">
        <v>89570.85</v>
      </c>
    </row>
    <row r="829" spans="2:87" ht="16.5">
      <c r="B829" s="39">
        <v>823</v>
      </c>
      <c r="C829" s="72" t="s">
        <v>1533</v>
      </c>
      <c r="D829" s="116" t="s">
        <v>40</v>
      </c>
      <c r="E829" s="73"/>
      <c r="F829" s="155"/>
      <c r="G829" s="156"/>
      <c r="H829" s="156"/>
      <c r="I829" s="156"/>
      <c r="J829" s="156"/>
      <c r="K829" s="156"/>
      <c r="P829" s="104"/>
      <c r="Q829" s="169"/>
      <c r="CI829" s="174">
        <v>0</v>
      </c>
    </row>
    <row r="830" spans="2:87" ht="56.25">
      <c r="B830" s="39">
        <v>824</v>
      </c>
      <c r="C830" s="69" t="s">
        <v>1534</v>
      </c>
      <c r="D830" s="129" t="s">
        <v>2448</v>
      </c>
      <c r="E830" s="70" t="s">
        <v>153</v>
      </c>
      <c r="F830" s="155">
        <f aca="true" t="shared" si="210" ref="F830:F851">+ROUND($F$7*CI830,0)</f>
        <v>144986</v>
      </c>
      <c r="G830" s="156">
        <f aca="true" t="shared" si="211" ref="G830:G851">+ROUND(CI830*$G$7,0)</f>
        <v>132673</v>
      </c>
      <c r="H830" s="156">
        <f aca="true" t="shared" si="212" ref="H830:H851">+ROUND($H$7*CI830,0)</f>
        <v>138093</v>
      </c>
      <c r="I830" s="156">
        <v>138093</v>
      </c>
      <c r="J830" s="156">
        <f aca="true" t="shared" si="213" ref="J830:J851">+ROUND(CI830*$J$7,0)</f>
        <v>168755</v>
      </c>
      <c r="K830" s="156">
        <f aca="true" t="shared" si="214" ref="K830:K851">+ROUND(CI830*$K$7,0)</f>
        <v>150163</v>
      </c>
      <c r="P830" s="104"/>
      <c r="Q830" s="169"/>
      <c r="CI830" s="174">
        <v>143012.5662</v>
      </c>
    </row>
    <row r="831" spans="2:87" ht="45">
      <c r="B831" s="39">
        <v>825</v>
      </c>
      <c r="C831" s="69" t="s">
        <v>1535</v>
      </c>
      <c r="D831" s="129" t="s">
        <v>2449</v>
      </c>
      <c r="E831" s="70" t="s">
        <v>153</v>
      </c>
      <c r="F831" s="155">
        <f t="shared" si="210"/>
        <v>129375</v>
      </c>
      <c r="G831" s="156">
        <f t="shared" si="211"/>
        <v>118387</v>
      </c>
      <c r="H831" s="156">
        <f t="shared" si="212"/>
        <v>123224</v>
      </c>
      <c r="I831" s="156">
        <v>123224</v>
      </c>
      <c r="J831" s="156">
        <f t="shared" si="213"/>
        <v>150584</v>
      </c>
      <c r="K831" s="156">
        <f t="shared" si="214"/>
        <v>133994</v>
      </c>
      <c r="O831" s="105"/>
      <c r="P831" s="104"/>
      <c r="Q831" s="169"/>
      <c r="CI831" s="174">
        <v>127613.5662</v>
      </c>
    </row>
    <row r="832" spans="2:87" ht="16.5">
      <c r="B832" s="39">
        <v>826</v>
      </c>
      <c r="C832" s="69" t="s">
        <v>1536</v>
      </c>
      <c r="D832" s="129" t="s">
        <v>1554</v>
      </c>
      <c r="E832" s="70" t="s">
        <v>153</v>
      </c>
      <c r="F832" s="155">
        <f t="shared" si="210"/>
        <v>41597</v>
      </c>
      <c r="G832" s="156">
        <f t="shared" si="211"/>
        <v>38065</v>
      </c>
      <c r="H832" s="156">
        <f t="shared" si="212"/>
        <v>39620</v>
      </c>
      <c r="I832" s="156">
        <v>39620</v>
      </c>
      <c r="J832" s="156">
        <f t="shared" si="213"/>
        <v>48417</v>
      </c>
      <c r="K832" s="156">
        <f t="shared" si="214"/>
        <v>43083</v>
      </c>
      <c r="O832" s="105"/>
      <c r="P832" s="104"/>
      <c r="Q832" s="169"/>
      <c r="CI832" s="174">
        <v>41031.1488</v>
      </c>
    </row>
    <row r="833" spans="2:87" ht="16.5">
      <c r="B833" s="39">
        <v>827</v>
      </c>
      <c r="C833" s="69" t="s">
        <v>2183</v>
      </c>
      <c r="D833" s="129" t="s">
        <v>1555</v>
      </c>
      <c r="E833" s="70" t="s">
        <v>153</v>
      </c>
      <c r="F833" s="155">
        <f t="shared" si="210"/>
        <v>35030</v>
      </c>
      <c r="G833" s="156">
        <f t="shared" si="211"/>
        <v>32055</v>
      </c>
      <c r="H833" s="156">
        <f t="shared" si="212"/>
        <v>33365</v>
      </c>
      <c r="I833" s="156">
        <v>33365</v>
      </c>
      <c r="J833" s="156">
        <f t="shared" si="213"/>
        <v>40773</v>
      </c>
      <c r="K833" s="156">
        <f t="shared" si="214"/>
        <v>36281</v>
      </c>
      <c r="O833" s="105"/>
      <c r="P833" s="104"/>
      <c r="Q833" s="169"/>
      <c r="CI833" s="174">
        <v>34553.3028</v>
      </c>
    </row>
    <row r="834" spans="2:87" ht="16.5">
      <c r="B834" s="39">
        <v>828</v>
      </c>
      <c r="C834" s="69" t="s">
        <v>1537</v>
      </c>
      <c r="D834" s="129" t="s">
        <v>1556</v>
      </c>
      <c r="E834" s="70" t="s">
        <v>153</v>
      </c>
      <c r="F834" s="155">
        <f t="shared" si="210"/>
        <v>13461</v>
      </c>
      <c r="G834" s="156">
        <f t="shared" si="211"/>
        <v>12318</v>
      </c>
      <c r="H834" s="156">
        <f t="shared" si="212"/>
        <v>12821</v>
      </c>
      <c r="I834" s="156">
        <v>12821</v>
      </c>
      <c r="J834" s="156">
        <f t="shared" si="213"/>
        <v>15668</v>
      </c>
      <c r="K834" s="156">
        <f t="shared" si="214"/>
        <v>13942</v>
      </c>
      <c r="O834" s="105"/>
      <c r="P834" s="104"/>
      <c r="Q834" s="169"/>
      <c r="CI834" s="174">
        <v>13278.0444</v>
      </c>
    </row>
    <row r="835" spans="2:87" ht="22.5">
      <c r="B835" s="39">
        <v>829</v>
      </c>
      <c r="C835" s="69" t="s">
        <v>1538</v>
      </c>
      <c r="D835" s="129" t="s">
        <v>1557</v>
      </c>
      <c r="E835" s="70" t="s">
        <v>153</v>
      </c>
      <c r="F835" s="155">
        <f t="shared" si="210"/>
        <v>99417</v>
      </c>
      <c r="G835" s="156">
        <f t="shared" si="211"/>
        <v>90974</v>
      </c>
      <c r="H835" s="156">
        <f t="shared" si="212"/>
        <v>94691</v>
      </c>
      <c r="I835" s="156">
        <v>94691</v>
      </c>
      <c r="J835" s="156">
        <f t="shared" si="213"/>
        <v>115715</v>
      </c>
      <c r="K835" s="156">
        <f t="shared" si="214"/>
        <v>102967</v>
      </c>
      <c r="O835" s="105"/>
      <c r="P835" s="104"/>
      <c r="Q835" s="169"/>
      <c r="CI835" s="174">
        <v>98063.9118</v>
      </c>
    </row>
    <row r="836" spans="2:87" ht="16.5">
      <c r="B836" s="39">
        <v>830</v>
      </c>
      <c r="C836" s="69" t="s">
        <v>1539</v>
      </c>
      <c r="D836" s="129" t="s">
        <v>1558</v>
      </c>
      <c r="E836" s="70" t="s">
        <v>153</v>
      </c>
      <c r="F836" s="155">
        <f t="shared" si="210"/>
        <v>11173</v>
      </c>
      <c r="G836" s="156">
        <f t="shared" si="211"/>
        <v>10224</v>
      </c>
      <c r="H836" s="156">
        <f t="shared" si="212"/>
        <v>10641</v>
      </c>
      <c r="I836" s="156">
        <v>10641</v>
      </c>
      <c r="J836" s="156">
        <f t="shared" si="213"/>
        <v>13004</v>
      </c>
      <c r="K836" s="156">
        <f t="shared" si="214"/>
        <v>11572</v>
      </c>
      <c r="O836" s="105"/>
      <c r="P836" s="104"/>
      <c r="Q836" s="169"/>
      <c r="CI836" s="174">
        <v>11020.551</v>
      </c>
    </row>
    <row r="837" spans="2:87" ht="16.5">
      <c r="B837" s="39">
        <v>831</v>
      </c>
      <c r="C837" s="69" t="s">
        <v>1540</v>
      </c>
      <c r="D837" s="129" t="s">
        <v>1559</v>
      </c>
      <c r="E837" s="70" t="s">
        <v>153</v>
      </c>
      <c r="F837" s="155">
        <f t="shared" si="210"/>
        <v>10355</v>
      </c>
      <c r="G837" s="156">
        <f t="shared" si="211"/>
        <v>9475</v>
      </c>
      <c r="H837" s="156">
        <f t="shared" si="212"/>
        <v>9862</v>
      </c>
      <c r="I837" s="156">
        <v>9862</v>
      </c>
      <c r="J837" s="156">
        <f t="shared" si="213"/>
        <v>12052</v>
      </c>
      <c r="K837" s="156">
        <f t="shared" si="214"/>
        <v>10724</v>
      </c>
      <c r="O837" s="105"/>
      <c r="P837" s="104"/>
      <c r="Q837" s="169"/>
      <c r="CI837" s="174">
        <v>10213.6434</v>
      </c>
    </row>
    <row r="838" spans="2:87" ht="16.5">
      <c r="B838" s="39">
        <v>832</v>
      </c>
      <c r="C838" s="69" t="s">
        <v>1541</v>
      </c>
      <c r="D838" s="129" t="s">
        <v>1560</v>
      </c>
      <c r="E838" s="70" t="s">
        <v>153</v>
      </c>
      <c r="F838" s="155">
        <f t="shared" si="210"/>
        <v>22355</v>
      </c>
      <c r="G838" s="156">
        <f t="shared" si="211"/>
        <v>20456</v>
      </c>
      <c r="H838" s="156">
        <f t="shared" si="212"/>
        <v>21292</v>
      </c>
      <c r="I838" s="156">
        <v>21292</v>
      </c>
      <c r="J838" s="156">
        <f t="shared" si="213"/>
        <v>26019</v>
      </c>
      <c r="K838" s="156">
        <f t="shared" si="214"/>
        <v>23153</v>
      </c>
      <c r="O838" s="105"/>
      <c r="P838" s="104"/>
      <c r="Q838" s="169"/>
      <c r="CI838" s="174">
        <v>22050.3414</v>
      </c>
    </row>
    <row r="839" spans="2:87" ht="16.5">
      <c r="B839" s="39">
        <v>833</v>
      </c>
      <c r="C839" s="69" t="s">
        <v>1542</v>
      </c>
      <c r="D839" s="129" t="s">
        <v>1561</v>
      </c>
      <c r="E839" s="70" t="s">
        <v>153</v>
      </c>
      <c r="F839" s="155">
        <f t="shared" si="210"/>
        <v>47698</v>
      </c>
      <c r="G839" s="156">
        <f t="shared" si="211"/>
        <v>43647</v>
      </c>
      <c r="H839" s="156">
        <f t="shared" si="212"/>
        <v>45431</v>
      </c>
      <c r="I839" s="156">
        <v>45431</v>
      </c>
      <c r="J839" s="156">
        <f t="shared" si="213"/>
        <v>55518</v>
      </c>
      <c r="K839" s="156">
        <f t="shared" si="214"/>
        <v>49402</v>
      </c>
      <c r="O839" s="105"/>
      <c r="P839" s="104"/>
      <c r="Q839" s="169"/>
      <c r="CI839" s="174">
        <v>47049.078</v>
      </c>
    </row>
    <row r="840" spans="2:87" ht="16.5">
      <c r="B840" s="39">
        <v>834</v>
      </c>
      <c r="C840" s="69" t="s">
        <v>1543</v>
      </c>
      <c r="D840" s="129" t="s">
        <v>1562</v>
      </c>
      <c r="E840" s="58" t="s">
        <v>633</v>
      </c>
      <c r="F840" s="155">
        <f t="shared" si="210"/>
        <v>17687</v>
      </c>
      <c r="G840" s="156">
        <f t="shared" si="211"/>
        <v>16185</v>
      </c>
      <c r="H840" s="156">
        <f t="shared" si="212"/>
        <v>16846</v>
      </c>
      <c r="I840" s="156">
        <v>16846</v>
      </c>
      <c r="J840" s="156">
        <f t="shared" si="213"/>
        <v>20586</v>
      </c>
      <c r="K840" s="156">
        <f t="shared" si="214"/>
        <v>18318</v>
      </c>
      <c r="O840" s="105"/>
      <c r="P840" s="104"/>
      <c r="Q840" s="169"/>
      <c r="CI840" s="174">
        <v>17446.0404</v>
      </c>
    </row>
    <row r="841" spans="2:87" ht="16.5">
      <c r="B841" s="39">
        <v>835</v>
      </c>
      <c r="C841" s="69" t="s">
        <v>1544</v>
      </c>
      <c r="D841" s="129" t="s">
        <v>1563</v>
      </c>
      <c r="E841" s="70" t="s">
        <v>245</v>
      </c>
      <c r="F841" s="155">
        <f t="shared" si="210"/>
        <v>1642</v>
      </c>
      <c r="G841" s="156">
        <f t="shared" si="211"/>
        <v>1503</v>
      </c>
      <c r="H841" s="156">
        <f t="shared" si="212"/>
        <v>1564</v>
      </c>
      <c r="I841" s="156">
        <v>1564</v>
      </c>
      <c r="J841" s="156">
        <f t="shared" si="213"/>
        <v>1912</v>
      </c>
      <c r="K841" s="156">
        <f t="shared" si="214"/>
        <v>1701</v>
      </c>
      <c r="O841" s="105"/>
      <c r="P841" s="104"/>
      <c r="Q841" s="169"/>
      <c r="CI841" s="174">
        <v>1619.9748</v>
      </c>
    </row>
    <row r="842" spans="2:87" ht="16.5">
      <c r="B842" s="39">
        <v>836</v>
      </c>
      <c r="C842" s="69" t="s">
        <v>1545</v>
      </c>
      <c r="D842" s="108" t="s">
        <v>1564</v>
      </c>
      <c r="E842" s="70" t="s">
        <v>153</v>
      </c>
      <c r="F842" s="155">
        <f t="shared" si="210"/>
        <v>63383</v>
      </c>
      <c r="G842" s="156">
        <f t="shared" si="211"/>
        <v>58000</v>
      </c>
      <c r="H842" s="156">
        <f t="shared" si="212"/>
        <v>60369</v>
      </c>
      <c r="I842" s="156">
        <v>60369</v>
      </c>
      <c r="J842" s="156">
        <f t="shared" si="213"/>
        <v>73774</v>
      </c>
      <c r="K842" s="156">
        <f t="shared" si="214"/>
        <v>65646</v>
      </c>
      <c r="O842" s="105"/>
      <c r="P842" s="104"/>
      <c r="Q842" s="169"/>
      <c r="CI842" s="174">
        <v>62519.94</v>
      </c>
    </row>
    <row r="843" spans="2:87" ht="16.5">
      <c r="B843" s="39">
        <v>837</v>
      </c>
      <c r="C843" s="69" t="s">
        <v>1546</v>
      </c>
      <c r="D843" s="108" t="s">
        <v>1565</v>
      </c>
      <c r="E843" s="70" t="s">
        <v>153</v>
      </c>
      <c r="F843" s="155">
        <f t="shared" si="210"/>
        <v>68698</v>
      </c>
      <c r="G843" s="156">
        <f t="shared" si="211"/>
        <v>62864</v>
      </c>
      <c r="H843" s="156">
        <f t="shared" si="212"/>
        <v>65432</v>
      </c>
      <c r="I843" s="156">
        <v>65432</v>
      </c>
      <c r="J843" s="156">
        <f t="shared" si="213"/>
        <v>79960</v>
      </c>
      <c r="K843" s="156">
        <f t="shared" si="214"/>
        <v>71151</v>
      </c>
      <c r="O843" s="105"/>
      <c r="P843" s="104"/>
      <c r="Q843" s="169"/>
      <c r="CI843" s="174">
        <v>67762.7862</v>
      </c>
    </row>
    <row r="844" spans="2:87" ht="22.5">
      <c r="B844" s="39">
        <v>838</v>
      </c>
      <c r="C844" s="69" t="s">
        <v>1547</v>
      </c>
      <c r="D844" s="108" t="s">
        <v>1566</v>
      </c>
      <c r="E844" s="70" t="s">
        <v>153</v>
      </c>
      <c r="F844" s="155">
        <f t="shared" si="210"/>
        <v>248984</v>
      </c>
      <c r="G844" s="156">
        <f t="shared" si="211"/>
        <v>227838</v>
      </c>
      <c r="H844" s="156">
        <f t="shared" si="212"/>
        <v>237146</v>
      </c>
      <c r="I844" s="156">
        <v>237146</v>
      </c>
      <c r="J844" s="156">
        <f t="shared" si="213"/>
        <v>289802</v>
      </c>
      <c r="K844" s="156">
        <f t="shared" si="214"/>
        <v>257874</v>
      </c>
      <c r="O844" s="105"/>
      <c r="P844" s="104"/>
      <c r="Q844" s="169"/>
      <c r="CI844" s="174">
        <v>245594.5446</v>
      </c>
    </row>
    <row r="845" spans="2:87" ht="16.5">
      <c r="B845" s="39">
        <v>839</v>
      </c>
      <c r="C845" s="69" t="s">
        <v>1548</v>
      </c>
      <c r="D845" s="108" t="s">
        <v>1567</v>
      </c>
      <c r="E845" s="70" t="s">
        <v>599</v>
      </c>
      <c r="F845" s="155">
        <f t="shared" si="210"/>
        <v>55823</v>
      </c>
      <c r="G845" s="156">
        <f t="shared" si="211"/>
        <v>51082</v>
      </c>
      <c r="H845" s="156">
        <f t="shared" si="212"/>
        <v>53169</v>
      </c>
      <c r="I845" s="156">
        <v>53169</v>
      </c>
      <c r="J845" s="156">
        <f t="shared" si="213"/>
        <v>64974</v>
      </c>
      <c r="K845" s="156">
        <f t="shared" si="214"/>
        <v>57816</v>
      </c>
      <c r="O845" s="105"/>
      <c r="P845" s="104"/>
      <c r="Q845" s="169"/>
      <c r="CI845" s="174">
        <v>55062.7176</v>
      </c>
    </row>
    <row r="846" spans="2:87" ht="16.5">
      <c r="B846" s="39">
        <v>840</v>
      </c>
      <c r="C846" s="69" t="s">
        <v>1549</v>
      </c>
      <c r="D846" s="108" t="s">
        <v>1568</v>
      </c>
      <c r="E846" s="70" t="s">
        <v>599</v>
      </c>
      <c r="F846" s="155">
        <f t="shared" si="210"/>
        <v>54122</v>
      </c>
      <c r="G846" s="156">
        <f t="shared" si="211"/>
        <v>49525</v>
      </c>
      <c r="H846" s="156">
        <f t="shared" si="212"/>
        <v>51549</v>
      </c>
      <c r="I846" s="156">
        <v>51549</v>
      </c>
      <c r="J846" s="156">
        <f t="shared" si="213"/>
        <v>62995</v>
      </c>
      <c r="K846" s="156">
        <f t="shared" si="214"/>
        <v>56055</v>
      </c>
      <c r="O846" s="105"/>
      <c r="P846" s="104"/>
      <c r="Q846" s="169"/>
      <c r="CI846" s="174">
        <v>53385.2532</v>
      </c>
    </row>
    <row r="847" spans="2:87" ht="45">
      <c r="B847" s="39">
        <v>841</v>
      </c>
      <c r="C847" s="69" t="s">
        <v>1550</v>
      </c>
      <c r="D847" s="108" t="s">
        <v>2450</v>
      </c>
      <c r="E847" s="70" t="s">
        <v>245</v>
      </c>
      <c r="F847" s="155">
        <f t="shared" si="210"/>
        <v>10340</v>
      </c>
      <c r="G847" s="156">
        <f t="shared" si="211"/>
        <v>9462</v>
      </c>
      <c r="H847" s="156">
        <f t="shared" si="212"/>
        <v>9848</v>
      </c>
      <c r="I847" s="156">
        <v>9848</v>
      </c>
      <c r="J847" s="156">
        <f t="shared" si="213"/>
        <v>12035</v>
      </c>
      <c r="K847" s="156">
        <f t="shared" si="214"/>
        <v>10709</v>
      </c>
      <c r="O847" s="105"/>
      <c r="P847" s="104"/>
      <c r="Q847" s="169"/>
      <c r="CI847" s="174">
        <v>10199.271</v>
      </c>
    </row>
    <row r="848" spans="2:87" ht="16.5">
      <c r="B848" s="39">
        <v>842</v>
      </c>
      <c r="C848" s="69" t="s">
        <v>1551</v>
      </c>
      <c r="D848" s="108" t="s">
        <v>1569</v>
      </c>
      <c r="E848" s="70" t="s">
        <v>599</v>
      </c>
      <c r="F848" s="155">
        <f t="shared" si="210"/>
        <v>69006</v>
      </c>
      <c r="G848" s="156">
        <f t="shared" si="211"/>
        <v>63145</v>
      </c>
      <c r="H848" s="156">
        <f t="shared" si="212"/>
        <v>65725</v>
      </c>
      <c r="I848" s="156">
        <v>65725</v>
      </c>
      <c r="J848" s="156">
        <f t="shared" si="213"/>
        <v>80319</v>
      </c>
      <c r="K848" s="156">
        <f t="shared" si="214"/>
        <v>71470</v>
      </c>
      <c r="O848" s="105"/>
      <c r="P848" s="104"/>
      <c r="Q848" s="169"/>
      <c r="CI848" s="174">
        <v>68066.6598</v>
      </c>
    </row>
    <row r="849" spans="2:87" ht="33.75">
      <c r="B849" s="39">
        <v>843</v>
      </c>
      <c r="C849" s="69" t="s">
        <v>1552</v>
      </c>
      <c r="D849" s="108" t="s">
        <v>2451</v>
      </c>
      <c r="E849" s="70" t="s">
        <v>153</v>
      </c>
      <c r="F849" s="155">
        <f t="shared" si="210"/>
        <v>62887</v>
      </c>
      <c r="G849" s="156">
        <f t="shared" si="211"/>
        <v>57546</v>
      </c>
      <c r="H849" s="156">
        <f t="shared" si="212"/>
        <v>59897</v>
      </c>
      <c r="I849" s="156">
        <v>59897</v>
      </c>
      <c r="J849" s="156">
        <f t="shared" si="213"/>
        <v>73197</v>
      </c>
      <c r="K849" s="156">
        <f t="shared" si="214"/>
        <v>65133</v>
      </c>
      <c r="O849" s="105"/>
      <c r="P849" s="104"/>
      <c r="Q849" s="169"/>
      <c r="CI849" s="174">
        <v>62031.2784</v>
      </c>
    </row>
    <row r="850" spans="2:87" ht="33.75">
      <c r="B850" s="39">
        <v>844</v>
      </c>
      <c r="C850" s="69" t="s">
        <v>1553</v>
      </c>
      <c r="D850" s="109" t="s">
        <v>1570</v>
      </c>
      <c r="E850" s="70" t="s">
        <v>153</v>
      </c>
      <c r="F850" s="155">
        <f t="shared" si="210"/>
        <v>224002</v>
      </c>
      <c r="G850" s="156">
        <f t="shared" si="211"/>
        <v>204978</v>
      </c>
      <c r="H850" s="156">
        <f t="shared" si="212"/>
        <v>213352</v>
      </c>
      <c r="I850" s="156">
        <v>213352</v>
      </c>
      <c r="J850" s="156">
        <f t="shared" si="213"/>
        <v>260725</v>
      </c>
      <c r="K850" s="156">
        <f t="shared" si="214"/>
        <v>232001</v>
      </c>
      <c r="O850" s="105"/>
      <c r="P850" s="104"/>
      <c r="Q850" s="169"/>
      <c r="CI850" s="174">
        <v>220953.0648</v>
      </c>
    </row>
    <row r="851" spans="2:87" ht="22.5">
      <c r="B851" s="39">
        <v>845</v>
      </c>
      <c r="C851" s="69" t="s">
        <v>2347</v>
      </c>
      <c r="D851" s="109" t="s">
        <v>2184</v>
      </c>
      <c r="E851" s="70" t="s">
        <v>153</v>
      </c>
      <c r="F851" s="155">
        <f t="shared" si="210"/>
        <v>74418</v>
      </c>
      <c r="G851" s="156">
        <f t="shared" si="211"/>
        <v>68098</v>
      </c>
      <c r="H851" s="156">
        <f t="shared" si="212"/>
        <v>70880</v>
      </c>
      <c r="I851" s="156">
        <v>70880</v>
      </c>
      <c r="J851" s="156">
        <f t="shared" si="213"/>
        <v>86618</v>
      </c>
      <c r="K851" s="156">
        <f t="shared" si="214"/>
        <v>77075</v>
      </c>
      <c r="P851" s="104"/>
      <c r="Q851" s="169"/>
      <c r="CI851" s="174">
        <v>73404.9798</v>
      </c>
    </row>
    <row r="852" spans="2:87" ht="16.5">
      <c r="B852" s="39">
        <v>846</v>
      </c>
      <c r="C852" s="69"/>
      <c r="D852" s="109"/>
      <c r="E852" s="70"/>
      <c r="F852" s="155"/>
      <c r="G852" s="156"/>
      <c r="H852" s="156"/>
      <c r="I852" s="156"/>
      <c r="J852" s="156"/>
      <c r="K852" s="156"/>
      <c r="P852" s="104"/>
      <c r="Q852" s="169"/>
      <c r="CI852" s="174">
        <v>0</v>
      </c>
    </row>
    <row r="853" spans="2:87" ht="16.5">
      <c r="B853" s="39">
        <v>847</v>
      </c>
      <c r="C853" s="72" t="s">
        <v>1571</v>
      </c>
      <c r="D853" s="116" t="s">
        <v>1572</v>
      </c>
      <c r="E853" s="73"/>
      <c r="F853" s="155"/>
      <c r="G853" s="156"/>
      <c r="H853" s="156"/>
      <c r="I853" s="156"/>
      <c r="J853" s="156"/>
      <c r="K853" s="156"/>
      <c r="P853" s="104"/>
      <c r="Q853" s="169"/>
      <c r="CI853" s="174">
        <v>0</v>
      </c>
    </row>
    <row r="854" spans="2:87" ht="16.5">
      <c r="B854" s="39">
        <v>848</v>
      </c>
      <c r="C854" s="69" t="s">
        <v>1573</v>
      </c>
      <c r="D854" s="108" t="s">
        <v>1574</v>
      </c>
      <c r="E854" s="58" t="s">
        <v>633</v>
      </c>
      <c r="F854" s="155">
        <f aca="true" t="shared" si="215" ref="F854:F868">+ROUND($F$7*CI854,0)</f>
        <v>39219</v>
      </c>
      <c r="G854" s="156">
        <f aca="true" t="shared" si="216" ref="G854:G868">+ROUND(CI854*$G$7,0)</f>
        <v>35888</v>
      </c>
      <c r="H854" s="156">
        <f aca="true" t="shared" si="217" ref="H854:H868">+ROUND($H$7*CI854,0)</f>
        <v>37355</v>
      </c>
      <c r="I854" s="156">
        <v>37355</v>
      </c>
      <c r="J854" s="156">
        <f aca="true" t="shared" si="218" ref="J854:J868">+ROUND(CI854*$J$7,0)</f>
        <v>45649</v>
      </c>
      <c r="K854" s="156">
        <f aca="true" t="shared" si="219" ref="K854:K868">+ROUND(CI854*$K$7,0)</f>
        <v>40620</v>
      </c>
      <c r="P854" s="104"/>
      <c r="Q854" s="169"/>
      <c r="CI854" s="174">
        <v>38685.3678</v>
      </c>
    </row>
    <row r="855" spans="2:87" ht="16.5">
      <c r="B855" s="39">
        <v>849</v>
      </c>
      <c r="C855" s="69" t="s">
        <v>1575</v>
      </c>
      <c r="D855" s="108" t="s">
        <v>1576</v>
      </c>
      <c r="E855" s="58" t="s">
        <v>633</v>
      </c>
      <c r="F855" s="155">
        <f t="shared" si="215"/>
        <v>13195</v>
      </c>
      <c r="G855" s="156">
        <f t="shared" si="216"/>
        <v>12074</v>
      </c>
      <c r="H855" s="156">
        <f t="shared" si="217"/>
        <v>12568</v>
      </c>
      <c r="I855" s="156">
        <v>12568</v>
      </c>
      <c r="J855" s="156">
        <f t="shared" si="218"/>
        <v>15358</v>
      </c>
      <c r="K855" s="156">
        <f t="shared" si="219"/>
        <v>13666</v>
      </c>
      <c r="P855" s="104"/>
      <c r="Q855" s="169"/>
      <c r="CI855" s="174">
        <v>13015.2348</v>
      </c>
    </row>
    <row r="856" spans="2:87" ht="16.5">
      <c r="B856" s="39">
        <v>850</v>
      </c>
      <c r="C856" s="69" t="s">
        <v>1577</v>
      </c>
      <c r="D856" s="108" t="s">
        <v>1578</v>
      </c>
      <c r="E856" s="58" t="s">
        <v>633</v>
      </c>
      <c r="F856" s="155">
        <f t="shared" si="215"/>
        <v>14516</v>
      </c>
      <c r="G856" s="156">
        <f t="shared" si="216"/>
        <v>13283</v>
      </c>
      <c r="H856" s="156">
        <f t="shared" si="217"/>
        <v>13825</v>
      </c>
      <c r="I856" s="156">
        <v>13825</v>
      </c>
      <c r="J856" s="156">
        <f t="shared" si="218"/>
        <v>16895</v>
      </c>
      <c r="K856" s="156">
        <f t="shared" si="219"/>
        <v>15034</v>
      </c>
      <c r="P856" s="104"/>
      <c r="Q856" s="169"/>
      <c r="CI856" s="174">
        <v>14317.9902</v>
      </c>
    </row>
    <row r="857" spans="2:87" ht="22.5">
      <c r="B857" s="39">
        <v>851</v>
      </c>
      <c r="C857" s="69" t="s">
        <v>1579</v>
      </c>
      <c r="D857" s="108" t="s">
        <v>2348</v>
      </c>
      <c r="E857" s="58" t="s">
        <v>633</v>
      </c>
      <c r="F857" s="155">
        <f t="shared" si="215"/>
        <v>42819</v>
      </c>
      <c r="G857" s="156">
        <f t="shared" si="216"/>
        <v>39183</v>
      </c>
      <c r="H857" s="156">
        <f t="shared" si="217"/>
        <v>40783</v>
      </c>
      <c r="I857" s="156">
        <v>40783</v>
      </c>
      <c r="J857" s="156">
        <f t="shared" si="218"/>
        <v>49839</v>
      </c>
      <c r="K857" s="156">
        <f t="shared" si="219"/>
        <v>44348</v>
      </c>
      <c r="P857" s="104"/>
      <c r="Q857" s="169"/>
      <c r="CI857" s="174">
        <v>42236.3772</v>
      </c>
    </row>
    <row r="858" spans="2:87" ht="22.5">
      <c r="B858" s="39">
        <v>852</v>
      </c>
      <c r="C858" s="69" t="s">
        <v>1580</v>
      </c>
      <c r="D858" s="108" t="s">
        <v>2349</v>
      </c>
      <c r="E858" s="58" t="s">
        <v>633</v>
      </c>
      <c r="F858" s="155">
        <f t="shared" si="215"/>
        <v>63292</v>
      </c>
      <c r="G858" s="156">
        <f t="shared" si="216"/>
        <v>57917</v>
      </c>
      <c r="H858" s="156">
        <f t="shared" si="217"/>
        <v>60283</v>
      </c>
      <c r="I858" s="156">
        <v>60283</v>
      </c>
      <c r="J858" s="156">
        <f t="shared" si="218"/>
        <v>73668</v>
      </c>
      <c r="K858" s="156">
        <f t="shared" si="219"/>
        <v>65552</v>
      </c>
      <c r="P858" s="104"/>
      <c r="Q858" s="169"/>
      <c r="CI858" s="174">
        <v>62430.6258</v>
      </c>
    </row>
    <row r="859" spans="2:87" ht="22.5">
      <c r="B859" s="39">
        <v>853</v>
      </c>
      <c r="C859" s="69" t="s">
        <v>1581</v>
      </c>
      <c r="D859" s="108" t="s">
        <v>2350</v>
      </c>
      <c r="E859" s="58" t="s">
        <v>633</v>
      </c>
      <c r="F859" s="155">
        <f t="shared" si="215"/>
        <v>89340</v>
      </c>
      <c r="G859" s="156">
        <f t="shared" si="216"/>
        <v>81753</v>
      </c>
      <c r="H859" s="156">
        <f t="shared" si="217"/>
        <v>85093</v>
      </c>
      <c r="I859" s="156">
        <v>85093</v>
      </c>
      <c r="J859" s="156">
        <f t="shared" si="218"/>
        <v>103987</v>
      </c>
      <c r="K859" s="156">
        <f t="shared" si="219"/>
        <v>92531</v>
      </c>
      <c r="P859" s="104"/>
      <c r="Q859" s="169"/>
      <c r="CI859" s="174">
        <v>88124.3706</v>
      </c>
    </row>
    <row r="860" spans="2:87" ht="16.5">
      <c r="B860" s="39">
        <v>854</v>
      </c>
      <c r="C860" s="69" t="s">
        <v>1582</v>
      </c>
      <c r="D860" s="108" t="s">
        <v>1583</v>
      </c>
      <c r="E860" s="58" t="s">
        <v>633</v>
      </c>
      <c r="F860" s="155">
        <f t="shared" si="215"/>
        <v>23226</v>
      </c>
      <c r="G860" s="156">
        <f t="shared" si="216"/>
        <v>21253</v>
      </c>
      <c r="H860" s="156">
        <f t="shared" si="217"/>
        <v>22122</v>
      </c>
      <c r="I860" s="156">
        <v>22122</v>
      </c>
      <c r="J860" s="156">
        <f t="shared" si="218"/>
        <v>27033</v>
      </c>
      <c r="K860" s="156">
        <f t="shared" si="219"/>
        <v>24055</v>
      </c>
      <c r="P860" s="104"/>
      <c r="Q860" s="169"/>
      <c r="CI860" s="174">
        <v>22909.6056</v>
      </c>
    </row>
    <row r="861" spans="2:87" ht="16.5">
      <c r="B861" s="39">
        <v>855</v>
      </c>
      <c r="C861" s="69" t="s">
        <v>1584</v>
      </c>
      <c r="D861" s="108" t="s">
        <v>1585</v>
      </c>
      <c r="E861" s="58" t="s">
        <v>633</v>
      </c>
      <c r="F861" s="155">
        <f t="shared" si="215"/>
        <v>25130</v>
      </c>
      <c r="G861" s="156">
        <f t="shared" si="216"/>
        <v>22996</v>
      </c>
      <c r="H861" s="156">
        <f t="shared" si="217"/>
        <v>23936</v>
      </c>
      <c r="I861" s="156">
        <v>23936</v>
      </c>
      <c r="J861" s="156">
        <f t="shared" si="218"/>
        <v>29250</v>
      </c>
      <c r="K861" s="156">
        <f t="shared" si="219"/>
        <v>26028</v>
      </c>
      <c r="P861" s="104"/>
      <c r="Q861" s="169"/>
      <c r="CI861" s="174">
        <v>24788.2836</v>
      </c>
    </row>
    <row r="862" spans="2:87" ht="16.5">
      <c r="B862" s="39">
        <v>856</v>
      </c>
      <c r="C862" s="69" t="s">
        <v>1586</v>
      </c>
      <c r="D862" s="108" t="s">
        <v>2351</v>
      </c>
      <c r="E862" s="70" t="s">
        <v>599</v>
      </c>
      <c r="F862" s="155">
        <f t="shared" si="215"/>
        <v>14092</v>
      </c>
      <c r="G862" s="156">
        <f t="shared" si="216"/>
        <v>12895</v>
      </c>
      <c r="H862" s="156">
        <f t="shared" si="217"/>
        <v>13422</v>
      </c>
      <c r="I862" s="156">
        <v>13422</v>
      </c>
      <c r="J862" s="156">
        <f t="shared" si="218"/>
        <v>16402</v>
      </c>
      <c r="K862" s="156">
        <f t="shared" si="219"/>
        <v>14595</v>
      </c>
      <c r="P862" s="104"/>
      <c r="Q862" s="169"/>
      <c r="CI862" s="174">
        <v>13900.164</v>
      </c>
    </row>
    <row r="863" spans="2:87" ht="16.5">
      <c r="B863" s="39">
        <v>857</v>
      </c>
      <c r="C863" s="69" t="s">
        <v>1588</v>
      </c>
      <c r="D863" s="108" t="s">
        <v>1587</v>
      </c>
      <c r="E863" s="70" t="s">
        <v>599</v>
      </c>
      <c r="F863" s="155">
        <f t="shared" si="215"/>
        <v>18111</v>
      </c>
      <c r="G863" s="156">
        <f t="shared" si="216"/>
        <v>16573</v>
      </c>
      <c r="H863" s="156">
        <f t="shared" si="217"/>
        <v>17250</v>
      </c>
      <c r="I863" s="156">
        <v>17250</v>
      </c>
      <c r="J863" s="156">
        <f t="shared" si="218"/>
        <v>21081</v>
      </c>
      <c r="K863" s="156">
        <f t="shared" si="219"/>
        <v>18758</v>
      </c>
      <c r="P863" s="104"/>
      <c r="Q863" s="169"/>
      <c r="CI863" s="174">
        <v>17864.8932</v>
      </c>
    </row>
    <row r="864" spans="2:87" ht="16.5">
      <c r="B864" s="39">
        <v>858</v>
      </c>
      <c r="C864" s="69" t="s">
        <v>1590</v>
      </c>
      <c r="D864" s="108" t="s">
        <v>1589</v>
      </c>
      <c r="E864" s="70" t="s">
        <v>599</v>
      </c>
      <c r="F864" s="155">
        <f t="shared" si="215"/>
        <v>29320</v>
      </c>
      <c r="G864" s="156">
        <f t="shared" si="216"/>
        <v>26830</v>
      </c>
      <c r="H864" s="156">
        <f t="shared" si="217"/>
        <v>27926</v>
      </c>
      <c r="I864" s="156">
        <v>27926</v>
      </c>
      <c r="J864" s="156">
        <f t="shared" si="218"/>
        <v>34127</v>
      </c>
      <c r="K864" s="156">
        <f t="shared" si="219"/>
        <v>30367</v>
      </c>
      <c r="P864" s="104"/>
      <c r="Q864" s="169"/>
      <c r="CI864" s="174">
        <v>28921.3752</v>
      </c>
    </row>
    <row r="865" spans="2:87" ht="16.5">
      <c r="B865" s="39">
        <v>859</v>
      </c>
      <c r="C865" s="69" t="s">
        <v>1592</v>
      </c>
      <c r="D865" s="108" t="s">
        <v>1591</v>
      </c>
      <c r="E865" s="58" t="s">
        <v>633</v>
      </c>
      <c r="F865" s="155">
        <f t="shared" si="215"/>
        <v>42667</v>
      </c>
      <c r="G865" s="156">
        <f t="shared" si="216"/>
        <v>39044</v>
      </c>
      <c r="H865" s="156">
        <f t="shared" si="217"/>
        <v>40639</v>
      </c>
      <c r="I865" s="156">
        <v>40639</v>
      </c>
      <c r="J865" s="156">
        <f t="shared" si="218"/>
        <v>49662</v>
      </c>
      <c r="K865" s="156">
        <f t="shared" si="219"/>
        <v>44191</v>
      </c>
      <c r="P865" s="104"/>
      <c r="Q865" s="169"/>
      <c r="CI865" s="174">
        <v>42086.4936</v>
      </c>
    </row>
    <row r="866" spans="2:87" ht="16.5">
      <c r="B866" s="39">
        <v>860</v>
      </c>
      <c r="C866" s="69" t="s">
        <v>1594</v>
      </c>
      <c r="D866" s="108" t="s">
        <v>1593</v>
      </c>
      <c r="E866" s="58" t="s">
        <v>633</v>
      </c>
      <c r="F866" s="155">
        <f t="shared" si="215"/>
        <v>63099</v>
      </c>
      <c r="G866" s="156">
        <f t="shared" si="216"/>
        <v>57740</v>
      </c>
      <c r="H866" s="156">
        <f t="shared" si="217"/>
        <v>60099</v>
      </c>
      <c r="I866" s="156">
        <v>60099</v>
      </c>
      <c r="J866" s="156">
        <f t="shared" si="218"/>
        <v>73443</v>
      </c>
      <c r="K866" s="156">
        <f t="shared" si="219"/>
        <v>65352</v>
      </c>
      <c r="P866" s="104"/>
      <c r="Q866" s="169"/>
      <c r="CI866" s="174">
        <v>62239.6782</v>
      </c>
    </row>
    <row r="867" spans="2:87" ht="22.5">
      <c r="B867" s="39">
        <v>861</v>
      </c>
      <c r="C867" s="69" t="s">
        <v>1595</v>
      </c>
      <c r="D867" s="108" t="s">
        <v>2352</v>
      </c>
      <c r="E867" s="58" t="s">
        <v>633</v>
      </c>
      <c r="F867" s="155">
        <f t="shared" si="215"/>
        <v>52378</v>
      </c>
      <c r="G867" s="156">
        <f t="shared" si="216"/>
        <v>47929</v>
      </c>
      <c r="H867" s="156">
        <f t="shared" si="217"/>
        <v>49887</v>
      </c>
      <c r="I867" s="156">
        <v>49887</v>
      </c>
      <c r="J867" s="156">
        <f t="shared" si="218"/>
        <v>60964</v>
      </c>
      <c r="K867" s="156">
        <f t="shared" si="219"/>
        <v>54248</v>
      </c>
      <c r="P867" s="104"/>
      <c r="Q867" s="169"/>
      <c r="CI867" s="174">
        <v>51664.6716</v>
      </c>
    </row>
    <row r="868" spans="2:87" ht="16.5">
      <c r="B868" s="39">
        <v>862</v>
      </c>
      <c r="C868" s="69" t="s">
        <v>2353</v>
      </c>
      <c r="D868" s="109" t="s">
        <v>90</v>
      </c>
      <c r="E868" s="58" t="s">
        <v>633</v>
      </c>
      <c r="F868" s="155">
        <f t="shared" si="215"/>
        <v>28249</v>
      </c>
      <c r="G868" s="156">
        <f t="shared" si="216"/>
        <v>25849</v>
      </c>
      <c r="H868" s="156">
        <f t="shared" si="217"/>
        <v>26905</v>
      </c>
      <c r="I868" s="156">
        <v>26905</v>
      </c>
      <c r="J868" s="156">
        <f t="shared" si="218"/>
        <v>32879</v>
      </c>
      <c r="K868" s="156">
        <f t="shared" si="219"/>
        <v>29257</v>
      </c>
      <c r="P868" s="104"/>
      <c r="Q868" s="169"/>
      <c r="CI868" s="174">
        <v>27863.9772</v>
      </c>
    </row>
    <row r="869" spans="2:87" ht="16.5">
      <c r="B869" s="39">
        <v>863</v>
      </c>
      <c r="C869" s="89"/>
      <c r="D869" s="139"/>
      <c r="E869" s="94"/>
      <c r="F869" s="155"/>
      <c r="G869" s="156"/>
      <c r="H869" s="156"/>
      <c r="I869" s="156"/>
      <c r="J869" s="156"/>
      <c r="K869" s="156"/>
      <c r="P869" s="104"/>
      <c r="Q869" s="169"/>
      <c r="CI869" s="174">
        <v>0</v>
      </c>
    </row>
    <row r="870" spans="2:87" ht="16.5" customHeight="1">
      <c r="B870" s="39">
        <v>864</v>
      </c>
      <c r="C870" s="52">
        <v>12</v>
      </c>
      <c r="D870" s="127" t="s">
        <v>1596</v>
      </c>
      <c r="E870" s="53"/>
      <c r="F870" s="159"/>
      <c r="G870" s="157"/>
      <c r="H870" s="159"/>
      <c r="I870" s="159"/>
      <c r="J870" s="157"/>
      <c r="K870" s="159"/>
      <c r="P870" s="104"/>
      <c r="Q870" s="169"/>
      <c r="CI870" s="174">
        <v>0</v>
      </c>
    </row>
    <row r="871" spans="2:87" ht="16.5">
      <c r="B871" s="39">
        <v>865</v>
      </c>
      <c r="C871" s="91" t="s">
        <v>1597</v>
      </c>
      <c r="D871" s="137" t="s">
        <v>275</v>
      </c>
      <c r="E871" s="92"/>
      <c r="F871" s="155"/>
      <c r="G871" s="156"/>
      <c r="H871" s="156"/>
      <c r="I871" s="156"/>
      <c r="J871" s="156"/>
      <c r="K871" s="156"/>
      <c r="P871" s="104"/>
      <c r="Q871" s="169"/>
      <c r="CI871" s="174">
        <v>0</v>
      </c>
    </row>
    <row r="872" spans="2:87" ht="33.75">
      <c r="B872" s="39">
        <v>866</v>
      </c>
      <c r="C872" s="69" t="s">
        <v>1598</v>
      </c>
      <c r="D872" s="108" t="s">
        <v>2452</v>
      </c>
      <c r="E872" s="70" t="s">
        <v>153</v>
      </c>
      <c r="F872" s="155">
        <f aca="true" t="shared" si="220" ref="F872:F879">+ROUND($F$7*CI872,0)</f>
        <v>432145</v>
      </c>
      <c r="G872" s="156">
        <f aca="true" t="shared" si="221" ref="G872:G879">+ROUND(CI872*$G$7,0)</f>
        <v>395444</v>
      </c>
      <c r="H872" s="156">
        <f aca="true" t="shared" si="222" ref="H872:H879">+ROUND($H$7*CI872,0)</f>
        <v>411599</v>
      </c>
      <c r="I872" s="156">
        <v>411599</v>
      </c>
      <c r="J872" s="156">
        <f aca="true" t="shared" si="223" ref="J872:J879">+ROUND(CI872*$J$7,0)</f>
        <v>502990</v>
      </c>
      <c r="K872" s="156">
        <f aca="true" t="shared" si="224" ref="K872:K879">+ROUND(CI872*$K$7,0)</f>
        <v>447576</v>
      </c>
      <c r="O872" s="105"/>
      <c r="P872" s="104"/>
      <c r="Q872" s="169"/>
      <c r="CI872" s="174">
        <v>426262.7988</v>
      </c>
    </row>
    <row r="873" spans="2:87" ht="33.75">
      <c r="B873" s="39">
        <v>867</v>
      </c>
      <c r="C873" s="69" t="s">
        <v>1599</v>
      </c>
      <c r="D873" s="108" t="s">
        <v>2453</v>
      </c>
      <c r="E873" s="70" t="s">
        <v>153</v>
      </c>
      <c r="F873" s="155">
        <f t="shared" si="220"/>
        <v>448797</v>
      </c>
      <c r="G873" s="156">
        <f t="shared" si="221"/>
        <v>410682</v>
      </c>
      <c r="H873" s="156">
        <f t="shared" si="222"/>
        <v>427460</v>
      </c>
      <c r="I873" s="156">
        <v>427460</v>
      </c>
      <c r="J873" s="156">
        <f t="shared" si="223"/>
        <v>522372</v>
      </c>
      <c r="K873" s="156">
        <f t="shared" si="224"/>
        <v>464823</v>
      </c>
      <c r="O873" s="105"/>
      <c r="P873" s="104"/>
      <c r="Q873" s="169"/>
      <c r="CI873" s="174">
        <v>442688.3988</v>
      </c>
    </row>
    <row r="874" spans="2:87" ht="33.75">
      <c r="B874" s="39">
        <v>868</v>
      </c>
      <c r="C874" s="69" t="s">
        <v>276</v>
      </c>
      <c r="D874" s="108" t="s">
        <v>2454</v>
      </c>
      <c r="E874" s="70" t="s">
        <v>153</v>
      </c>
      <c r="F874" s="155">
        <f t="shared" si="220"/>
        <v>402418</v>
      </c>
      <c r="G874" s="156">
        <f t="shared" si="221"/>
        <v>368241</v>
      </c>
      <c r="H874" s="156">
        <f t="shared" si="222"/>
        <v>383285</v>
      </c>
      <c r="I874" s="156">
        <v>383285</v>
      </c>
      <c r="J874" s="156">
        <f t="shared" si="223"/>
        <v>468389</v>
      </c>
      <c r="K874" s="156">
        <f t="shared" si="224"/>
        <v>416787</v>
      </c>
      <c r="O874" s="105"/>
      <c r="P874" s="104"/>
      <c r="Q874" s="169"/>
      <c r="CI874" s="174">
        <v>396940.023</v>
      </c>
    </row>
    <row r="875" spans="2:87" ht="33.75">
      <c r="B875" s="39">
        <v>869</v>
      </c>
      <c r="C875" s="69" t="s">
        <v>277</v>
      </c>
      <c r="D875" s="108" t="s">
        <v>2455</v>
      </c>
      <c r="E875" s="70" t="s">
        <v>153</v>
      </c>
      <c r="F875" s="155">
        <f t="shared" si="220"/>
        <v>418132</v>
      </c>
      <c r="G875" s="156">
        <f t="shared" si="221"/>
        <v>382621</v>
      </c>
      <c r="H875" s="156">
        <f t="shared" si="222"/>
        <v>398253</v>
      </c>
      <c r="I875" s="156">
        <v>398253</v>
      </c>
      <c r="J875" s="156">
        <f t="shared" si="223"/>
        <v>486680</v>
      </c>
      <c r="K875" s="156">
        <f t="shared" si="224"/>
        <v>433063</v>
      </c>
      <c r="O875" s="105"/>
      <c r="P875" s="104"/>
      <c r="Q875" s="169"/>
      <c r="CI875" s="174">
        <v>412440.6564</v>
      </c>
    </row>
    <row r="876" spans="2:87" ht="16.5">
      <c r="B876" s="39">
        <v>870</v>
      </c>
      <c r="C876" s="69" t="s">
        <v>278</v>
      </c>
      <c r="D876" s="108" t="s">
        <v>1600</v>
      </c>
      <c r="E876" s="70" t="s">
        <v>153</v>
      </c>
      <c r="F876" s="155">
        <f t="shared" si="220"/>
        <v>310182</v>
      </c>
      <c r="G876" s="156">
        <f t="shared" si="221"/>
        <v>283839</v>
      </c>
      <c r="H876" s="156">
        <f t="shared" si="222"/>
        <v>295435</v>
      </c>
      <c r="I876" s="156">
        <v>295435</v>
      </c>
      <c r="J876" s="156">
        <f t="shared" si="223"/>
        <v>361032</v>
      </c>
      <c r="K876" s="156">
        <f t="shared" si="224"/>
        <v>321258</v>
      </c>
      <c r="O876" s="105"/>
      <c r="P876" s="104"/>
      <c r="Q876" s="169"/>
      <c r="CI876" s="174">
        <v>305959.6512</v>
      </c>
    </row>
    <row r="877" spans="2:87" ht="16.5">
      <c r="B877" s="39">
        <v>871</v>
      </c>
      <c r="C877" s="69" t="s">
        <v>280</v>
      </c>
      <c r="D877" s="108" t="s">
        <v>279</v>
      </c>
      <c r="E877" s="70" t="s">
        <v>153</v>
      </c>
      <c r="F877" s="155">
        <f t="shared" si="220"/>
        <v>310127</v>
      </c>
      <c r="G877" s="156">
        <f t="shared" si="221"/>
        <v>283788</v>
      </c>
      <c r="H877" s="156">
        <f t="shared" si="222"/>
        <v>295382</v>
      </c>
      <c r="I877" s="156">
        <v>295382</v>
      </c>
      <c r="J877" s="156">
        <f t="shared" si="223"/>
        <v>360968</v>
      </c>
      <c r="K877" s="156">
        <f t="shared" si="224"/>
        <v>321201</v>
      </c>
      <c r="O877" s="105"/>
      <c r="P877" s="104"/>
      <c r="Q877" s="169"/>
      <c r="CI877" s="174">
        <v>305905.2414</v>
      </c>
    </row>
    <row r="878" spans="2:87" ht="16.5">
      <c r="B878" s="39">
        <v>872</v>
      </c>
      <c r="C878" s="69" t="s">
        <v>283</v>
      </c>
      <c r="D878" s="118" t="s">
        <v>281</v>
      </c>
      <c r="E878" s="70" t="s">
        <v>153</v>
      </c>
      <c r="F878" s="155">
        <f t="shared" si="220"/>
        <v>325844</v>
      </c>
      <c r="G878" s="156">
        <f t="shared" si="221"/>
        <v>298171</v>
      </c>
      <c r="H878" s="156">
        <f t="shared" si="222"/>
        <v>310352</v>
      </c>
      <c r="I878" s="156">
        <v>310352</v>
      </c>
      <c r="J878" s="156">
        <f t="shared" si="223"/>
        <v>379263</v>
      </c>
      <c r="K878" s="156">
        <f t="shared" si="224"/>
        <v>337479</v>
      </c>
      <c r="O878" s="105"/>
      <c r="P878" s="104"/>
      <c r="Q878" s="169"/>
      <c r="CI878" s="174">
        <v>321408.9546</v>
      </c>
    </row>
    <row r="879" spans="2:87" ht="22.5">
      <c r="B879" s="39">
        <v>873</v>
      </c>
      <c r="C879" s="69" t="s">
        <v>282</v>
      </c>
      <c r="D879" s="108" t="s">
        <v>1601</v>
      </c>
      <c r="E879" s="70" t="s">
        <v>153</v>
      </c>
      <c r="F879" s="155">
        <f t="shared" si="220"/>
        <v>537346</v>
      </c>
      <c r="G879" s="156">
        <f t="shared" si="221"/>
        <v>491710</v>
      </c>
      <c r="H879" s="156">
        <f t="shared" si="222"/>
        <v>511798</v>
      </c>
      <c r="I879" s="156">
        <v>511798</v>
      </c>
      <c r="J879" s="156">
        <f t="shared" si="223"/>
        <v>625437</v>
      </c>
      <c r="K879" s="156">
        <f t="shared" si="224"/>
        <v>556533</v>
      </c>
      <c r="O879" s="105"/>
      <c r="P879" s="104"/>
      <c r="Q879" s="169"/>
      <c r="CI879" s="174">
        <v>530031.5268</v>
      </c>
    </row>
    <row r="880" spans="2:87" ht="16.5">
      <c r="B880" s="39">
        <v>874</v>
      </c>
      <c r="C880" s="72" t="s">
        <v>1602</v>
      </c>
      <c r="D880" s="116" t="s">
        <v>601</v>
      </c>
      <c r="E880" s="73"/>
      <c r="F880" s="155"/>
      <c r="G880" s="156"/>
      <c r="H880" s="156"/>
      <c r="I880" s="156"/>
      <c r="J880" s="156"/>
      <c r="K880" s="156"/>
      <c r="P880" s="104"/>
      <c r="Q880" s="169"/>
      <c r="CI880" s="174">
        <v>0</v>
      </c>
    </row>
    <row r="881" spans="2:87" ht="16.5">
      <c r="B881" s="39">
        <v>875</v>
      </c>
      <c r="C881" s="69" t="s">
        <v>1603</v>
      </c>
      <c r="D881" s="108" t="s">
        <v>1604</v>
      </c>
      <c r="E881" s="70" t="s">
        <v>599</v>
      </c>
      <c r="F881" s="155">
        <f aca="true" t="shared" si="225" ref="F881:F896">+ROUND($F$7*CI881,0)</f>
        <v>79784</v>
      </c>
      <c r="G881" s="156">
        <f aca="true" t="shared" si="226" ref="G881:G896">+ROUND(CI881*$G$7,0)</f>
        <v>73008</v>
      </c>
      <c r="H881" s="156">
        <f aca="true" t="shared" si="227" ref="H881:H896">+ROUND($H$7*CI881,0)</f>
        <v>75991</v>
      </c>
      <c r="I881" s="156">
        <v>75991</v>
      </c>
      <c r="J881" s="156">
        <f aca="true" t="shared" si="228" ref="J881:J896">+ROUND(CI881*$J$7,0)</f>
        <v>92864</v>
      </c>
      <c r="K881" s="156">
        <f aca="true" t="shared" si="229" ref="K881:K896">+ROUND(CI881*$K$7,0)</f>
        <v>82633</v>
      </c>
      <c r="P881" s="104"/>
      <c r="Q881" s="169"/>
      <c r="CI881" s="174">
        <v>78698.1294</v>
      </c>
    </row>
    <row r="882" spans="2:87" ht="33.75">
      <c r="B882" s="39">
        <v>876</v>
      </c>
      <c r="C882" s="69" t="s">
        <v>1605</v>
      </c>
      <c r="D882" s="108" t="s">
        <v>2456</v>
      </c>
      <c r="E882" s="70" t="s">
        <v>599</v>
      </c>
      <c r="F882" s="155">
        <f t="shared" si="225"/>
        <v>129474</v>
      </c>
      <c r="G882" s="156">
        <f t="shared" si="226"/>
        <v>118478</v>
      </c>
      <c r="H882" s="156">
        <f t="shared" si="227"/>
        <v>123318</v>
      </c>
      <c r="I882" s="156">
        <v>123318</v>
      </c>
      <c r="J882" s="156">
        <f t="shared" si="228"/>
        <v>150699</v>
      </c>
      <c r="K882" s="156">
        <f t="shared" si="229"/>
        <v>134097</v>
      </c>
      <c r="O882" s="105"/>
      <c r="P882" s="104"/>
      <c r="Q882" s="169"/>
      <c r="CI882" s="174">
        <v>127711.0932</v>
      </c>
    </row>
    <row r="883" spans="2:87" ht="33.75">
      <c r="B883" s="39">
        <v>877</v>
      </c>
      <c r="C883" s="69" t="s">
        <v>1606</v>
      </c>
      <c r="D883" s="108" t="s">
        <v>2457</v>
      </c>
      <c r="E883" s="70" t="s">
        <v>599</v>
      </c>
      <c r="F883" s="155">
        <f t="shared" si="225"/>
        <v>139881</v>
      </c>
      <c r="G883" s="156">
        <f t="shared" si="226"/>
        <v>128001</v>
      </c>
      <c r="H883" s="156">
        <f t="shared" si="227"/>
        <v>133231</v>
      </c>
      <c r="I883" s="156">
        <v>133231</v>
      </c>
      <c r="J883" s="156">
        <f t="shared" si="228"/>
        <v>162813</v>
      </c>
      <c r="K883" s="156">
        <f t="shared" si="229"/>
        <v>144876</v>
      </c>
      <c r="O883" s="105"/>
      <c r="P883" s="104"/>
      <c r="Q883" s="169"/>
      <c r="CI883" s="174">
        <v>137977.0932</v>
      </c>
    </row>
    <row r="884" spans="2:87" ht="33.75">
      <c r="B884" s="39">
        <v>878</v>
      </c>
      <c r="C884" s="69" t="s">
        <v>1607</v>
      </c>
      <c r="D884" s="108" t="s">
        <v>2458</v>
      </c>
      <c r="E884" s="70" t="s">
        <v>599</v>
      </c>
      <c r="F884" s="155">
        <f t="shared" si="225"/>
        <v>150289</v>
      </c>
      <c r="G884" s="156">
        <f t="shared" si="226"/>
        <v>137525</v>
      </c>
      <c r="H884" s="156">
        <f t="shared" si="227"/>
        <v>143144</v>
      </c>
      <c r="I884" s="156">
        <v>143144</v>
      </c>
      <c r="J884" s="156">
        <f t="shared" si="228"/>
        <v>174927</v>
      </c>
      <c r="K884" s="156">
        <f t="shared" si="229"/>
        <v>155655</v>
      </c>
      <c r="O884" s="105"/>
      <c r="P884" s="104"/>
      <c r="Q884" s="169"/>
      <c r="CI884" s="174">
        <v>148243.0932</v>
      </c>
    </row>
    <row r="885" spans="2:87" ht="22.5">
      <c r="B885" s="39">
        <v>879</v>
      </c>
      <c r="C885" s="69" t="s">
        <v>1608</v>
      </c>
      <c r="D885" s="108" t="s">
        <v>2459</v>
      </c>
      <c r="E885" s="70" t="s">
        <v>153</v>
      </c>
      <c r="F885" s="155">
        <f t="shared" si="225"/>
        <v>382714</v>
      </c>
      <c r="G885" s="156">
        <f t="shared" si="226"/>
        <v>350211</v>
      </c>
      <c r="H885" s="156">
        <f t="shared" si="227"/>
        <v>364518</v>
      </c>
      <c r="I885" s="156">
        <v>364518</v>
      </c>
      <c r="J885" s="156">
        <f t="shared" si="228"/>
        <v>445455</v>
      </c>
      <c r="K885" s="156">
        <f t="shared" si="229"/>
        <v>396380</v>
      </c>
      <c r="O885" s="105"/>
      <c r="P885" s="104"/>
      <c r="Q885" s="169"/>
      <c r="CI885" s="174">
        <v>377504.4318</v>
      </c>
    </row>
    <row r="886" spans="2:87" ht="22.5">
      <c r="B886" s="39">
        <v>880</v>
      </c>
      <c r="C886" s="69" t="s">
        <v>1609</v>
      </c>
      <c r="D886" s="108" t="s">
        <v>2460</v>
      </c>
      <c r="E886" s="70" t="s">
        <v>153</v>
      </c>
      <c r="F886" s="155">
        <f t="shared" si="225"/>
        <v>211792</v>
      </c>
      <c r="G886" s="156">
        <f t="shared" si="226"/>
        <v>193805</v>
      </c>
      <c r="H886" s="156">
        <f t="shared" si="227"/>
        <v>201723</v>
      </c>
      <c r="I886" s="156">
        <v>201723</v>
      </c>
      <c r="J886" s="156">
        <f t="shared" si="228"/>
        <v>246513</v>
      </c>
      <c r="K886" s="156">
        <f t="shared" si="229"/>
        <v>219354</v>
      </c>
      <c r="O886" s="105"/>
      <c r="P886" s="104"/>
      <c r="Q886" s="169"/>
      <c r="CI886" s="174">
        <v>208908.9936</v>
      </c>
    </row>
    <row r="887" spans="2:87" ht="16.5">
      <c r="B887" s="39">
        <v>881</v>
      </c>
      <c r="C887" s="69" t="s">
        <v>1611</v>
      </c>
      <c r="D887" s="108" t="s">
        <v>1610</v>
      </c>
      <c r="E887" s="70" t="s">
        <v>153</v>
      </c>
      <c r="F887" s="155">
        <f t="shared" si="225"/>
        <v>205080</v>
      </c>
      <c r="G887" s="156">
        <f t="shared" si="226"/>
        <v>187663</v>
      </c>
      <c r="H887" s="156">
        <f t="shared" si="227"/>
        <v>195330</v>
      </c>
      <c r="I887" s="156">
        <v>195330</v>
      </c>
      <c r="J887" s="156">
        <f t="shared" si="228"/>
        <v>238700</v>
      </c>
      <c r="K887" s="156">
        <f t="shared" si="229"/>
        <v>212403</v>
      </c>
      <c r="O887" s="105"/>
      <c r="P887" s="104"/>
      <c r="Q887" s="169"/>
      <c r="CI887" s="174">
        <v>202288.4502</v>
      </c>
    </row>
    <row r="888" spans="2:87" ht="16.5">
      <c r="B888" s="39">
        <v>882</v>
      </c>
      <c r="C888" s="69" t="s">
        <v>1612</v>
      </c>
      <c r="D888" s="108" t="s">
        <v>602</v>
      </c>
      <c r="E888" s="70" t="s">
        <v>153</v>
      </c>
      <c r="F888" s="155">
        <f t="shared" si="225"/>
        <v>102560</v>
      </c>
      <c r="G888" s="156">
        <f t="shared" si="226"/>
        <v>93850</v>
      </c>
      <c r="H888" s="156">
        <f t="shared" si="227"/>
        <v>97684</v>
      </c>
      <c r="I888" s="156">
        <v>97684</v>
      </c>
      <c r="J888" s="156">
        <f t="shared" si="228"/>
        <v>119374</v>
      </c>
      <c r="K888" s="156">
        <f t="shared" si="229"/>
        <v>106222</v>
      </c>
      <c r="O888" s="105"/>
      <c r="P888" s="104"/>
      <c r="Q888" s="169"/>
      <c r="CI888" s="174">
        <v>101164.2438</v>
      </c>
    </row>
    <row r="889" spans="2:87" ht="16.5">
      <c r="B889" s="39">
        <v>883</v>
      </c>
      <c r="C889" s="69" t="s">
        <v>1613</v>
      </c>
      <c r="D889" s="108" t="s">
        <v>603</v>
      </c>
      <c r="E889" s="70" t="s">
        <v>153</v>
      </c>
      <c r="F889" s="155">
        <f t="shared" si="225"/>
        <v>93689</v>
      </c>
      <c r="G889" s="156">
        <f t="shared" si="226"/>
        <v>85732</v>
      </c>
      <c r="H889" s="156">
        <f t="shared" si="227"/>
        <v>89234</v>
      </c>
      <c r="I889" s="156">
        <v>89234</v>
      </c>
      <c r="J889" s="156">
        <f t="shared" si="228"/>
        <v>109048</v>
      </c>
      <c r="K889" s="156">
        <f t="shared" si="229"/>
        <v>97034</v>
      </c>
      <c r="O889" s="105"/>
      <c r="P889" s="104"/>
      <c r="Q889" s="169"/>
      <c r="CI889" s="174">
        <v>92413.5054</v>
      </c>
    </row>
    <row r="890" spans="2:87" ht="16.5">
      <c r="B890" s="39">
        <v>884</v>
      </c>
      <c r="C890" s="69" t="s">
        <v>1615</v>
      </c>
      <c r="D890" s="108" t="s">
        <v>1614</v>
      </c>
      <c r="E890" s="58" t="s">
        <v>633</v>
      </c>
      <c r="F890" s="155">
        <f t="shared" si="225"/>
        <v>51073</v>
      </c>
      <c r="G890" s="156">
        <f t="shared" si="226"/>
        <v>46735</v>
      </c>
      <c r="H890" s="156">
        <f t="shared" si="227"/>
        <v>48644</v>
      </c>
      <c r="I890" s="156">
        <v>48644</v>
      </c>
      <c r="J890" s="156">
        <f t="shared" si="228"/>
        <v>59445</v>
      </c>
      <c r="K890" s="156">
        <f t="shared" si="229"/>
        <v>52896</v>
      </c>
      <c r="O890" s="105"/>
      <c r="P890" s="104"/>
      <c r="Q890" s="169"/>
      <c r="CI890" s="174">
        <v>50377.3152</v>
      </c>
    </row>
    <row r="891" spans="2:87" ht="16.5">
      <c r="B891" s="39">
        <v>885</v>
      </c>
      <c r="C891" s="69" t="s">
        <v>1617</v>
      </c>
      <c r="D891" s="108" t="s">
        <v>1616</v>
      </c>
      <c r="E891" s="70" t="s">
        <v>153</v>
      </c>
      <c r="F891" s="155">
        <f t="shared" si="225"/>
        <v>203570</v>
      </c>
      <c r="G891" s="156">
        <f t="shared" si="226"/>
        <v>186281</v>
      </c>
      <c r="H891" s="156">
        <f t="shared" si="227"/>
        <v>193891</v>
      </c>
      <c r="I891" s="156">
        <v>193891</v>
      </c>
      <c r="J891" s="156">
        <f t="shared" si="228"/>
        <v>236943</v>
      </c>
      <c r="K891" s="156">
        <f t="shared" si="229"/>
        <v>210839</v>
      </c>
      <c r="O891" s="105"/>
      <c r="P891" s="104"/>
      <c r="Q891" s="169"/>
      <c r="CI891" s="174">
        <v>200798.8536</v>
      </c>
    </row>
    <row r="892" spans="2:87" ht="22.5">
      <c r="B892" s="39">
        <v>886</v>
      </c>
      <c r="C892" s="69" t="s">
        <v>1619</v>
      </c>
      <c r="D892" s="108" t="s">
        <v>1618</v>
      </c>
      <c r="E892" s="70" t="s">
        <v>153</v>
      </c>
      <c r="F892" s="155">
        <f t="shared" si="225"/>
        <v>222217</v>
      </c>
      <c r="G892" s="156">
        <f t="shared" si="226"/>
        <v>203345</v>
      </c>
      <c r="H892" s="156">
        <f t="shared" si="227"/>
        <v>211652</v>
      </c>
      <c r="I892" s="156">
        <v>211652</v>
      </c>
      <c r="J892" s="156">
        <f t="shared" si="228"/>
        <v>258647</v>
      </c>
      <c r="K892" s="156">
        <f t="shared" si="229"/>
        <v>230152</v>
      </c>
      <c r="O892" s="105"/>
      <c r="P892" s="104"/>
      <c r="Q892" s="169"/>
      <c r="CI892" s="174">
        <v>219192.4458</v>
      </c>
    </row>
    <row r="893" spans="2:87" ht="16.5">
      <c r="B893" s="39">
        <v>887</v>
      </c>
      <c r="C893" s="69" t="s">
        <v>1620</v>
      </c>
      <c r="D893" s="108" t="s">
        <v>604</v>
      </c>
      <c r="E893" s="70" t="s">
        <v>153</v>
      </c>
      <c r="F893" s="155">
        <f t="shared" si="225"/>
        <v>28684</v>
      </c>
      <c r="G893" s="156">
        <f t="shared" si="226"/>
        <v>26248</v>
      </c>
      <c r="H893" s="156">
        <f t="shared" si="227"/>
        <v>27320</v>
      </c>
      <c r="I893" s="156">
        <v>27320</v>
      </c>
      <c r="J893" s="156">
        <f t="shared" si="228"/>
        <v>33386</v>
      </c>
      <c r="K893" s="156">
        <f t="shared" si="229"/>
        <v>29708</v>
      </c>
      <c r="O893" s="105"/>
      <c r="P893" s="104"/>
      <c r="Q893" s="169"/>
      <c r="CI893" s="174">
        <v>28293.096</v>
      </c>
    </row>
    <row r="894" spans="2:87" ht="16.5">
      <c r="B894" s="39">
        <v>888</v>
      </c>
      <c r="C894" s="69" t="s">
        <v>1622</v>
      </c>
      <c r="D894" s="108" t="s">
        <v>1621</v>
      </c>
      <c r="E894" s="70" t="s">
        <v>153</v>
      </c>
      <c r="F894" s="155">
        <f t="shared" si="225"/>
        <v>24498</v>
      </c>
      <c r="G894" s="156">
        <f t="shared" si="226"/>
        <v>22417</v>
      </c>
      <c r="H894" s="156">
        <f t="shared" si="227"/>
        <v>23333</v>
      </c>
      <c r="I894" s="156">
        <v>23333</v>
      </c>
      <c r="J894" s="156">
        <f t="shared" si="228"/>
        <v>28514</v>
      </c>
      <c r="K894" s="156">
        <f t="shared" si="229"/>
        <v>25372</v>
      </c>
      <c r="O894" s="105"/>
      <c r="P894" s="104"/>
      <c r="Q894" s="169"/>
      <c r="CI894" s="174">
        <v>24164.1108</v>
      </c>
    </row>
    <row r="895" spans="2:87" ht="67.5">
      <c r="B895" s="39">
        <v>889</v>
      </c>
      <c r="C895" s="69" t="s">
        <v>2354</v>
      </c>
      <c r="D895" s="108" t="s">
        <v>2355</v>
      </c>
      <c r="E895" s="58" t="s">
        <v>633</v>
      </c>
      <c r="F895" s="155">
        <f t="shared" si="225"/>
        <v>255821</v>
      </c>
      <c r="G895" s="156">
        <f t="shared" si="226"/>
        <v>234094</v>
      </c>
      <c r="H895" s="156">
        <f t="shared" si="227"/>
        <v>243658</v>
      </c>
      <c r="I895" s="156">
        <v>243658</v>
      </c>
      <c r="J895" s="156">
        <f t="shared" si="228"/>
        <v>297759</v>
      </c>
      <c r="K895" s="156">
        <f t="shared" si="229"/>
        <v>264955</v>
      </c>
      <c r="O895" s="105"/>
      <c r="P895" s="104"/>
      <c r="Q895" s="169"/>
      <c r="CI895" s="174">
        <v>252338.28</v>
      </c>
    </row>
    <row r="896" spans="2:87" ht="22.5">
      <c r="B896" s="39">
        <v>890</v>
      </c>
      <c r="C896" s="69" t="s">
        <v>2356</v>
      </c>
      <c r="D896" s="111" t="s">
        <v>2357</v>
      </c>
      <c r="E896" s="110" t="s">
        <v>633</v>
      </c>
      <c r="F896" s="155">
        <f t="shared" si="225"/>
        <v>89090</v>
      </c>
      <c r="G896" s="156">
        <f t="shared" si="226"/>
        <v>81523</v>
      </c>
      <c r="H896" s="156">
        <f t="shared" si="227"/>
        <v>84854</v>
      </c>
      <c r="I896" s="156">
        <v>84854</v>
      </c>
      <c r="J896" s="156">
        <f t="shared" si="228"/>
        <v>103695</v>
      </c>
      <c r="K896" s="156">
        <f t="shared" si="229"/>
        <v>92271</v>
      </c>
      <c r="O896" s="105"/>
      <c r="P896" s="104"/>
      <c r="Q896" s="169"/>
      <c r="CI896" s="174">
        <v>87876.96</v>
      </c>
    </row>
    <row r="897" spans="2:87" ht="16.5">
      <c r="B897" s="39">
        <v>891</v>
      </c>
      <c r="C897" s="89"/>
      <c r="D897" s="136"/>
      <c r="E897" s="94"/>
      <c r="F897" s="155"/>
      <c r="G897" s="156"/>
      <c r="H897" s="156"/>
      <c r="I897" s="156"/>
      <c r="J897" s="156"/>
      <c r="K897" s="156"/>
      <c r="P897" s="104"/>
      <c r="Q897" s="169"/>
      <c r="CI897" s="174">
        <v>0</v>
      </c>
    </row>
    <row r="898" spans="2:87" ht="16.5" customHeight="1">
      <c r="B898" s="39">
        <v>892</v>
      </c>
      <c r="C898" s="52">
        <v>13</v>
      </c>
      <c r="D898" s="130" t="s">
        <v>631</v>
      </c>
      <c r="E898" s="67"/>
      <c r="F898" s="157"/>
      <c r="G898" s="157"/>
      <c r="H898" s="157"/>
      <c r="I898" s="157"/>
      <c r="J898" s="157"/>
      <c r="K898" s="157"/>
      <c r="P898" s="104"/>
      <c r="Q898" s="169"/>
      <c r="CI898" s="174">
        <v>0</v>
      </c>
    </row>
    <row r="899" spans="2:87" ht="16.5">
      <c r="B899" s="39">
        <v>893</v>
      </c>
      <c r="C899" s="91" t="s">
        <v>1623</v>
      </c>
      <c r="D899" s="137" t="s">
        <v>605</v>
      </c>
      <c r="E899" s="92"/>
      <c r="F899" s="155"/>
      <c r="G899" s="156"/>
      <c r="H899" s="156"/>
      <c r="I899" s="156"/>
      <c r="J899" s="156"/>
      <c r="K899" s="156"/>
      <c r="P899" s="104"/>
      <c r="Q899" s="169"/>
      <c r="CI899" s="174">
        <v>0</v>
      </c>
    </row>
    <row r="900" spans="2:87" ht="16.5">
      <c r="B900" s="39">
        <v>894</v>
      </c>
      <c r="C900" s="69" t="s">
        <v>1624</v>
      </c>
      <c r="D900" s="108" t="s">
        <v>2185</v>
      </c>
      <c r="E900" s="70" t="s">
        <v>599</v>
      </c>
      <c r="F900" s="155">
        <f aca="true" t="shared" si="230" ref="F900:F908">+ROUND($F$7*CI900,0)</f>
        <v>160174</v>
      </c>
      <c r="G900" s="156">
        <f aca="true" t="shared" si="231" ref="G900:G908">+ROUND(CI900*$G$7,0)</f>
        <v>146571</v>
      </c>
      <c r="H900" s="156">
        <f aca="true" t="shared" si="232" ref="H900:H908">+ROUND($H$7*CI900,0)</f>
        <v>152559</v>
      </c>
      <c r="I900" s="156">
        <v>152559</v>
      </c>
      <c r="J900" s="156">
        <f aca="true" t="shared" si="233" ref="J900:J908">+ROUND(CI900*$J$7,0)</f>
        <v>186433</v>
      </c>
      <c r="K900" s="156">
        <f aca="true" t="shared" si="234" ref="K900:K908">+ROUND(CI900*$K$7,0)</f>
        <v>165893</v>
      </c>
      <c r="P900" s="104"/>
      <c r="Q900" s="169"/>
      <c r="CI900" s="174">
        <v>157993.74</v>
      </c>
    </row>
    <row r="901" spans="2:87" ht="16.5">
      <c r="B901" s="39">
        <v>895</v>
      </c>
      <c r="C901" s="69" t="s">
        <v>1625</v>
      </c>
      <c r="D901" s="108" t="s">
        <v>2186</v>
      </c>
      <c r="E901" s="70" t="s">
        <v>599</v>
      </c>
      <c r="F901" s="155">
        <f t="shared" si="230"/>
        <v>169717</v>
      </c>
      <c r="G901" s="156">
        <f t="shared" si="231"/>
        <v>155303</v>
      </c>
      <c r="H901" s="156">
        <f t="shared" si="232"/>
        <v>161648</v>
      </c>
      <c r="I901" s="156">
        <v>161648</v>
      </c>
      <c r="J901" s="156">
        <f t="shared" si="233"/>
        <v>197540</v>
      </c>
      <c r="K901" s="156">
        <f t="shared" si="234"/>
        <v>175777</v>
      </c>
      <c r="P901" s="104"/>
      <c r="Q901" s="169"/>
      <c r="CI901" s="174">
        <v>167406.6354</v>
      </c>
    </row>
    <row r="902" spans="2:87" ht="16.5">
      <c r="B902" s="39">
        <v>896</v>
      </c>
      <c r="C902" s="69" t="s">
        <v>1626</v>
      </c>
      <c r="D902" s="108" t="s">
        <v>2187</v>
      </c>
      <c r="E902" s="70" t="s">
        <v>599</v>
      </c>
      <c r="F902" s="155">
        <f t="shared" si="230"/>
        <v>172024</v>
      </c>
      <c r="G902" s="156">
        <f t="shared" si="231"/>
        <v>157415</v>
      </c>
      <c r="H902" s="156">
        <f t="shared" si="232"/>
        <v>163846</v>
      </c>
      <c r="I902" s="156">
        <v>163846</v>
      </c>
      <c r="J902" s="156">
        <f t="shared" si="233"/>
        <v>200225</v>
      </c>
      <c r="K902" s="156">
        <f t="shared" si="234"/>
        <v>178167</v>
      </c>
      <c r="P902" s="104"/>
      <c r="Q902" s="169"/>
      <c r="CI902" s="174">
        <v>169682.6076</v>
      </c>
    </row>
    <row r="903" spans="2:87" ht="16.5">
      <c r="B903" s="39">
        <v>897</v>
      </c>
      <c r="C903" s="69" t="s">
        <v>1627</v>
      </c>
      <c r="D903" s="108" t="s">
        <v>1628</v>
      </c>
      <c r="E903" s="70" t="s">
        <v>599</v>
      </c>
      <c r="F903" s="155">
        <f t="shared" si="230"/>
        <v>165485</v>
      </c>
      <c r="G903" s="156">
        <f t="shared" si="231"/>
        <v>151431</v>
      </c>
      <c r="H903" s="156">
        <f t="shared" si="232"/>
        <v>157617</v>
      </c>
      <c r="I903" s="156">
        <v>157617</v>
      </c>
      <c r="J903" s="156">
        <f t="shared" si="233"/>
        <v>192614</v>
      </c>
      <c r="K903" s="156">
        <f t="shared" si="234"/>
        <v>171394</v>
      </c>
      <c r="P903" s="104"/>
      <c r="Q903" s="169"/>
      <c r="CI903" s="174">
        <v>163232.4798</v>
      </c>
    </row>
    <row r="904" spans="2:87" ht="16.5">
      <c r="B904" s="39">
        <v>898</v>
      </c>
      <c r="C904" s="69" t="s">
        <v>1629</v>
      </c>
      <c r="D904" s="108" t="s">
        <v>1630</v>
      </c>
      <c r="E904" s="70" t="s">
        <v>599</v>
      </c>
      <c r="F904" s="155">
        <f t="shared" si="230"/>
        <v>189280</v>
      </c>
      <c r="G904" s="156">
        <f t="shared" si="231"/>
        <v>173205</v>
      </c>
      <c r="H904" s="156">
        <f t="shared" si="232"/>
        <v>180281</v>
      </c>
      <c r="I904" s="156">
        <v>180281</v>
      </c>
      <c r="J904" s="156">
        <f t="shared" si="233"/>
        <v>220310</v>
      </c>
      <c r="K904" s="156">
        <f t="shared" si="234"/>
        <v>196039</v>
      </c>
      <c r="P904" s="104"/>
      <c r="Q904" s="169"/>
      <c r="CI904" s="174">
        <v>186703.6356</v>
      </c>
    </row>
    <row r="905" spans="2:87" ht="16.5">
      <c r="B905" s="39">
        <v>899</v>
      </c>
      <c r="C905" s="69" t="s">
        <v>1631</v>
      </c>
      <c r="D905" s="108" t="s">
        <v>1632</v>
      </c>
      <c r="E905" s="70" t="s">
        <v>599</v>
      </c>
      <c r="F905" s="155">
        <f t="shared" si="230"/>
        <v>210741</v>
      </c>
      <c r="G905" s="156">
        <f t="shared" si="231"/>
        <v>192843</v>
      </c>
      <c r="H905" s="156">
        <f t="shared" si="232"/>
        <v>200721</v>
      </c>
      <c r="I905" s="156">
        <v>200721</v>
      </c>
      <c r="J905" s="156">
        <f t="shared" si="233"/>
        <v>245289</v>
      </c>
      <c r="K905" s="156">
        <f t="shared" si="234"/>
        <v>218266</v>
      </c>
      <c r="P905" s="104"/>
      <c r="Q905" s="169"/>
      <c r="CI905" s="174">
        <v>207872.1276</v>
      </c>
    </row>
    <row r="906" spans="2:87" ht="16.5">
      <c r="B906" s="39">
        <v>900</v>
      </c>
      <c r="C906" s="69" t="s">
        <v>1633</v>
      </c>
      <c r="D906" s="108" t="s">
        <v>1634</v>
      </c>
      <c r="E906" s="70" t="s">
        <v>599</v>
      </c>
      <c r="F906" s="155">
        <f t="shared" si="230"/>
        <v>185224</v>
      </c>
      <c r="G906" s="156">
        <f t="shared" si="231"/>
        <v>169494</v>
      </c>
      <c r="H906" s="156">
        <f t="shared" si="232"/>
        <v>176418</v>
      </c>
      <c r="I906" s="156">
        <v>176418</v>
      </c>
      <c r="J906" s="156">
        <f t="shared" si="233"/>
        <v>215590</v>
      </c>
      <c r="K906" s="156">
        <f t="shared" si="234"/>
        <v>191838</v>
      </c>
      <c r="P906" s="104"/>
      <c r="Q906" s="169"/>
      <c r="CI906" s="174">
        <v>182702.9754</v>
      </c>
    </row>
    <row r="907" spans="2:87" ht="16.5">
      <c r="B907" s="39">
        <v>901</v>
      </c>
      <c r="C907" s="69" t="s">
        <v>1635</v>
      </c>
      <c r="D907" s="108" t="s">
        <v>1636</v>
      </c>
      <c r="E907" s="70" t="s">
        <v>599</v>
      </c>
      <c r="F907" s="155">
        <f t="shared" si="230"/>
        <v>305335</v>
      </c>
      <c r="G907" s="156">
        <f t="shared" si="231"/>
        <v>279404</v>
      </c>
      <c r="H907" s="156">
        <f t="shared" si="232"/>
        <v>290818</v>
      </c>
      <c r="I907" s="156">
        <v>290818</v>
      </c>
      <c r="J907" s="156">
        <f t="shared" si="233"/>
        <v>355391</v>
      </c>
      <c r="K907" s="156">
        <f t="shared" si="234"/>
        <v>316238</v>
      </c>
      <c r="P907" s="104"/>
      <c r="Q907" s="169"/>
      <c r="CI907" s="174">
        <v>301178.775</v>
      </c>
    </row>
    <row r="908" spans="2:87" ht="16.5">
      <c r="B908" s="39">
        <v>902</v>
      </c>
      <c r="C908" s="69" t="s">
        <v>1637</v>
      </c>
      <c r="D908" s="108" t="s">
        <v>1638</v>
      </c>
      <c r="E908" s="70" t="s">
        <v>599</v>
      </c>
      <c r="F908" s="155">
        <f t="shared" si="230"/>
        <v>313446</v>
      </c>
      <c r="G908" s="156">
        <f t="shared" si="231"/>
        <v>286825</v>
      </c>
      <c r="H908" s="156">
        <f t="shared" si="232"/>
        <v>298543</v>
      </c>
      <c r="I908" s="156">
        <v>298543</v>
      </c>
      <c r="J908" s="156">
        <f t="shared" si="233"/>
        <v>364831</v>
      </c>
      <c r="K908" s="156">
        <f t="shared" si="234"/>
        <v>324638</v>
      </c>
      <c r="P908" s="104"/>
      <c r="Q908" s="169"/>
      <c r="CI908" s="174">
        <v>309179.0688</v>
      </c>
    </row>
    <row r="909" spans="2:87" ht="16.5">
      <c r="B909" s="39">
        <v>903</v>
      </c>
      <c r="C909" s="72" t="s">
        <v>1639</v>
      </c>
      <c r="D909" s="116" t="s">
        <v>1640</v>
      </c>
      <c r="E909" s="73"/>
      <c r="F909" s="155"/>
      <c r="G909" s="156"/>
      <c r="H909" s="156"/>
      <c r="I909" s="156"/>
      <c r="J909" s="156"/>
      <c r="K909" s="156"/>
      <c r="P909" s="104"/>
      <c r="Q909" s="169"/>
      <c r="CI909" s="174">
        <v>0</v>
      </c>
    </row>
    <row r="910" spans="2:87" ht="16.5">
      <c r="B910" s="39">
        <v>904</v>
      </c>
      <c r="C910" s="69" t="s">
        <v>1641</v>
      </c>
      <c r="D910" s="108" t="s">
        <v>1642</v>
      </c>
      <c r="E910" s="70" t="s">
        <v>153</v>
      </c>
      <c r="F910" s="155">
        <f>+ROUND($F$7*CI910,0)</f>
        <v>56341</v>
      </c>
      <c r="G910" s="156">
        <f>+ROUND(CI910*$G$7,0)</f>
        <v>51556</v>
      </c>
      <c r="H910" s="156">
        <f>+ROUND($H$7*CI910,0)</f>
        <v>53662</v>
      </c>
      <c r="I910" s="156">
        <v>53662</v>
      </c>
      <c r="J910" s="156">
        <f>+ROUND(CI910*$J$7,0)</f>
        <v>65577</v>
      </c>
      <c r="K910" s="156">
        <f>+ROUND(CI910*$K$7,0)</f>
        <v>58353</v>
      </c>
      <c r="P910" s="104"/>
      <c r="Q910" s="169"/>
      <c r="CI910" s="174">
        <v>55573.9644</v>
      </c>
    </row>
    <row r="911" spans="2:87" ht="16.5">
      <c r="B911" s="39">
        <v>905</v>
      </c>
      <c r="C911" s="69" t="s">
        <v>1643</v>
      </c>
      <c r="D911" s="108" t="s">
        <v>1644</v>
      </c>
      <c r="E911" s="70" t="s">
        <v>153</v>
      </c>
      <c r="F911" s="155">
        <f>+ROUND($F$7*CI911,0)</f>
        <v>86925</v>
      </c>
      <c r="G911" s="156">
        <f>+ROUND(CI911*$G$7,0)</f>
        <v>79543</v>
      </c>
      <c r="H911" s="156">
        <f>+ROUND($H$7*CI911,0)</f>
        <v>82792</v>
      </c>
      <c r="I911" s="156">
        <v>82792</v>
      </c>
      <c r="J911" s="156">
        <f>+ROUND(CI911*$J$7,0)</f>
        <v>101175</v>
      </c>
      <c r="K911" s="156">
        <f>+ROUND(CI911*$K$7,0)</f>
        <v>90029</v>
      </c>
      <c r="P911" s="104"/>
      <c r="Q911" s="169"/>
      <c r="CI911" s="174">
        <v>85741.632</v>
      </c>
    </row>
    <row r="912" spans="2:87" ht="16.5">
      <c r="B912" s="39">
        <v>906</v>
      </c>
      <c r="C912" s="69" t="s">
        <v>1645</v>
      </c>
      <c r="D912" s="108" t="s">
        <v>1646</v>
      </c>
      <c r="E912" s="58" t="s">
        <v>633</v>
      </c>
      <c r="F912" s="155">
        <f>+ROUND($F$7*CI912,0)</f>
        <v>59075</v>
      </c>
      <c r="G912" s="156">
        <f>+ROUND(CI912*$G$7,0)</f>
        <v>54058</v>
      </c>
      <c r="H912" s="156">
        <f>+ROUND($H$7*CI912,0)</f>
        <v>56266</v>
      </c>
      <c r="I912" s="156">
        <v>56266</v>
      </c>
      <c r="J912" s="156">
        <f>+ROUND(CI912*$J$7,0)</f>
        <v>68760</v>
      </c>
      <c r="K912" s="156">
        <f>+ROUND(CI912*$K$7,0)</f>
        <v>61184</v>
      </c>
      <c r="P912" s="104"/>
      <c r="Q912" s="169"/>
      <c r="CI912" s="174">
        <v>58270.8426</v>
      </c>
    </row>
    <row r="913" spans="2:87" ht="16.5">
      <c r="B913" s="39">
        <v>907</v>
      </c>
      <c r="C913" s="69" t="s">
        <v>1647</v>
      </c>
      <c r="D913" s="108" t="s">
        <v>1648</v>
      </c>
      <c r="E913" s="58" t="s">
        <v>633</v>
      </c>
      <c r="F913" s="155">
        <f>+ROUND($F$7*CI913,0)</f>
        <v>59075</v>
      </c>
      <c r="G913" s="156">
        <f>+ROUND(CI913*$G$7,0)</f>
        <v>54058</v>
      </c>
      <c r="H913" s="156">
        <f>+ROUND($H$7*CI913,0)</f>
        <v>56266</v>
      </c>
      <c r="I913" s="156">
        <v>56266</v>
      </c>
      <c r="J913" s="156">
        <f>+ROUND(CI913*$J$7,0)</f>
        <v>68760</v>
      </c>
      <c r="K913" s="156">
        <f>+ROUND(CI913*$K$7,0)</f>
        <v>61184</v>
      </c>
      <c r="P913" s="104"/>
      <c r="Q913" s="169"/>
      <c r="CI913" s="174">
        <v>58270.8426</v>
      </c>
    </row>
    <row r="914" spans="2:87" ht="16.5">
      <c r="B914" s="39">
        <v>908</v>
      </c>
      <c r="C914" s="69" t="s">
        <v>1649</v>
      </c>
      <c r="D914" s="108" t="s">
        <v>1650</v>
      </c>
      <c r="E914" s="70" t="s">
        <v>153</v>
      </c>
      <c r="F914" s="155">
        <f>+ROUND($F$7*CI914,0)</f>
        <v>226820</v>
      </c>
      <c r="G914" s="156">
        <f>+ROUND(CI914*$G$7,0)</f>
        <v>207556</v>
      </c>
      <c r="H914" s="156">
        <f>+ROUND($H$7*CI914,0)</f>
        <v>216036</v>
      </c>
      <c r="I914" s="156">
        <v>216036</v>
      </c>
      <c r="J914" s="156">
        <f>+ROUND(CI914*$J$7,0)</f>
        <v>264004</v>
      </c>
      <c r="K914" s="156">
        <f>+ROUND(CI914*$K$7,0)</f>
        <v>234919</v>
      </c>
      <c r="P914" s="104"/>
      <c r="Q914" s="169"/>
      <c r="CI914" s="174">
        <v>223732.071</v>
      </c>
    </row>
    <row r="915" spans="2:87" ht="16.5">
      <c r="B915" s="39">
        <v>909</v>
      </c>
      <c r="C915" s="65"/>
      <c r="D915" s="131"/>
      <c r="E915" s="68"/>
      <c r="F915" s="155"/>
      <c r="G915" s="156"/>
      <c r="H915" s="156"/>
      <c r="I915" s="156"/>
      <c r="J915" s="156"/>
      <c r="K915" s="156"/>
      <c r="P915" s="104"/>
      <c r="Q915" s="169"/>
      <c r="CI915" s="174">
        <v>0</v>
      </c>
    </row>
    <row r="916" spans="2:87" ht="16.5" customHeight="1">
      <c r="B916" s="39">
        <v>910</v>
      </c>
      <c r="C916" s="52">
        <v>14</v>
      </c>
      <c r="D916" s="130" t="s">
        <v>1651</v>
      </c>
      <c r="E916" s="67"/>
      <c r="F916" s="157"/>
      <c r="G916" s="157"/>
      <c r="H916" s="157"/>
      <c r="I916" s="157"/>
      <c r="J916" s="157"/>
      <c r="K916" s="157"/>
      <c r="P916" s="104"/>
      <c r="Q916" s="169"/>
      <c r="CI916" s="174">
        <v>0</v>
      </c>
    </row>
    <row r="917" spans="2:87" ht="16.5">
      <c r="B917" s="39">
        <v>911</v>
      </c>
      <c r="C917" s="91" t="s">
        <v>1652</v>
      </c>
      <c r="D917" s="137" t="s">
        <v>2</v>
      </c>
      <c r="E917" s="92"/>
      <c r="F917" s="155"/>
      <c r="G917" s="156"/>
      <c r="H917" s="156"/>
      <c r="I917" s="156"/>
      <c r="J917" s="156"/>
      <c r="K917" s="156"/>
      <c r="P917" s="104"/>
      <c r="Q917" s="169"/>
      <c r="CI917" s="174">
        <v>0</v>
      </c>
    </row>
    <row r="918" spans="2:87" ht="16.5">
      <c r="B918" s="39">
        <v>912</v>
      </c>
      <c r="C918" s="69" t="s">
        <v>1653</v>
      </c>
      <c r="D918" s="117" t="s">
        <v>1654</v>
      </c>
      <c r="E918" s="70" t="s">
        <v>153</v>
      </c>
      <c r="F918" s="155">
        <f aca="true" t="shared" si="235" ref="F918:F927">+ROUND($F$7*CI918,0)</f>
        <v>48849</v>
      </c>
      <c r="G918" s="156">
        <f aca="true" t="shared" si="236" ref="G918:G927">+ROUND(CI918*$G$7,0)</f>
        <v>44701</v>
      </c>
      <c r="H918" s="156">
        <f aca="true" t="shared" si="237" ref="H918:H927">+ROUND($H$7*CI918,0)</f>
        <v>46527</v>
      </c>
      <c r="I918" s="156">
        <v>46527</v>
      </c>
      <c r="J918" s="156">
        <f aca="true" t="shared" si="238" ref="J918:J927">+ROUND(CI918*$J$7,0)</f>
        <v>56858</v>
      </c>
      <c r="K918" s="156">
        <f aca="true" t="shared" si="239" ref="K918:K927">+ROUND(CI918*$K$7,0)</f>
        <v>50594</v>
      </c>
      <c r="P918" s="104"/>
      <c r="Q918" s="169"/>
      <c r="CI918" s="174">
        <v>48184.4976</v>
      </c>
    </row>
    <row r="919" spans="2:87" ht="16.5">
      <c r="B919" s="39">
        <v>913</v>
      </c>
      <c r="C919" s="69" t="s">
        <v>1655</v>
      </c>
      <c r="D919" s="108" t="s">
        <v>1656</v>
      </c>
      <c r="E919" s="70" t="s">
        <v>153</v>
      </c>
      <c r="F919" s="155">
        <f t="shared" si="235"/>
        <v>48846</v>
      </c>
      <c r="G919" s="156">
        <f t="shared" si="236"/>
        <v>44698</v>
      </c>
      <c r="H919" s="156">
        <f t="shared" si="237"/>
        <v>46524</v>
      </c>
      <c r="I919" s="156">
        <v>46524</v>
      </c>
      <c r="J919" s="156">
        <f t="shared" si="238"/>
        <v>56854</v>
      </c>
      <c r="K919" s="156">
        <f t="shared" si="239"/>
        <v>50590</v>
      </c>
      <c r="P919" s="104"/>
      <c r="Q919" s="169"/>
      <c r="CI919" s="174">
        <v>48181.4178</v>
      </c>
    </row>
    <row r="920" spans="2:87" ht="16.5">
      <c r="B920" s="39">
        <v>914</v>
      </c>
      <c r="C920" s="69" t="s">
        <v>1657</v>
      </c>
      <c r="D920" s="108" t="s">
        <v>1658</v>
      </c>
      <c r="E920" s="70" t="s">
        <v>153</v>
      </c>
      <c r="F920" s="155">
        <f t="shared" si="235"/>
        <v>56670</v>
      </c>
      <c r="G920" s="156">
        <f t="shared" si="236"/>
        <v>51857</v>
      </c>
      <c r="H920" s="156">
        <f t="shared" si="237"/>
        <v>53975</v>
      </c>
      <c r="I920" s="156">
        <v>53975</v>
      </c>
      <c r="J920" s="156">
        <f t="shared" si="238"/>
        <v>65960</v>
      </c>
      <c r="K920" s="156">
        <f t="shared" si="239"/>
        <v>58693</v>
      </c>
      <c r="P920" s="104"/>
      <c r="Q920" s="169"/>
      <c r="CI920" s="174">
        <v>55898.37</v>
      </c>
    </row>
    <row r="921" spans="2:87" ht="16.5">
      <c r="B921" s="39">
        <v>915</v>
      </c>
      <c r="C921" s="69" t="s">
        <v>1659</v>
      </c>
      <c r="D921" s="108" t="s">
        <v>1660</v>
      </c>
      <c r="E921" s="70" t="s">
        <v>153</v>
      </c>
      <c r="F921" s="155">
        <f t="shared" si="235"/>
        <v>62513</v>
      </c>
      <c r="G921" s="156">
        <f t="shared" si="236"/>
        <v>57204</v>
      </c>
      <c r="H921" s="156">
        <f t="shared" si="237"/>
        <v>59541</v>
      </c>
      <c r="I921" s="156">
        <v>59541</v>
      </c>
      <c r="J921" s="156">
        <f t="shared" si="238"/>
        <v>72761</v>
      </c>
      <c r="K921" s="156">
        <f t="shared" si="239"/>
        <v>64745</v>
      </c>
      <c r="P921" s="104"/>
      <c r="Q921" s="169"/>
      <c r="CI921" s="174">
        <v>61661.7024</v>
      </c>
    </row>
    <row r="922" spans="2:87" ht="16.5">
      <c r="B922" s="39">
        <v>916</v>
      </c>
      <c r="C922" s="69" t="s">
        <v>1661</v>
      </c>
      <c r="D922" s="108" t="s">
        <v>1662</v>
      </c>
      <c r="E922" s="70" t="s">
        <v>153</v>
      </c>
      <c r="F922" s="155">
        <f t="shared" si="235"/>
        <v>64356</v>
      </c>
      <c r="G922" s="156">
        <f t="shared" si="236"/>
        <v>58890</v>
      </c>
      <c r="H922" s="156">
        <f t="shared" si="237"/>
        <v>61296</v>
      </c>
      <c r="I922" s="156">
        <v>61296</v>
      </c>
      <c r="J922" s="156">
        <f t="shared" si="238"/>
        <v>74906</v>
      </c>
      <c r="K922" s="156">
        <f t="shared" si="239"/>
        <v>66654</v>
      </c>
      <c r="P922" s="104"/>
      <c r="Q922" s="169"/>
      <c r="CI922" s="174">
        <v>63479.811</v>
      </c>
    </row>
    <row r="923" spans="2:87" ht="16.5">
      <c r="B923" s="39">
        <v>917</v>
      </c>
      <c r="C923" s="69" t="s">
        <v>1663</v>
      </c>
      <c r="D923" s="108" t="s">
        <v>1664</v>
      </c>
      <c r="E923" s="70" t="s">
        <v>153</v>
      </c>
      <c r="F923" s="155">
        <f t="shared" si="235"/>
        <v>67201</v>
      </c>
      <c r="G923" s="156">
        <f t="shared" si="236"/>
        <v>61494</v>
      </c>
      <c r="H923" s="156">
        <f t="shared" si="237"/>
        <v>64006</v>
      </c>
      <c r="I923" s="156">
        <v>64006</v>
      </c>
      <c r="J923" s="156">
        <f t="shared" si="238"/>
        <v>78218</v>
      </c>
      <c r="K923" s="156">
        <f t="shared" si="239"/>
        <v>69601</v>
      </c>
      <c r="P923" s="104"/>
      <c r="Q923" s="169"/>
      <c r="CI923" s="174">
        <v>66286.5354</v>
      </c>
    </row>
    <row r="924" spans="2:87" ht="16.5">
      <c r="B924" s="39">
        <v>918</v>
      </c>
      <c r="C924" s="69" t="s">
        <v>1665</v>
      </c>
      <c r="D924" s="108" t="s">
        <v>1666</v>
      </c>
      <c r="E924" s="70" t="s">
        <v>599</v>
      </c>
      <c r="F924" s="155">
        <f t="shared" si="235"/>
        <v>74114</v>
      </c>
      <c r="G924" s="156">
        <f t="shared" si="236"/>
        <v>67820</v>
      </c>
      <c r="H924" s="156">
        <f t="shared" si="237"/>
        <v>70590</v>
      </c>
      <c r="I924" s="156">
        <v>70590</v>
      </c>
      <c r="J924" s="156">
        <f t="shared" si="238"/>
        <v>86264</v>
      </c>
      <c r="K924" s="156">
        <f t="shared" si="239"/>
        <v>76760</v>
      </c>
      <c r="P924" s="104"/>
      <c r="Q924" s="169"/>
      <c r="CI924" s="174">
        <v>73105.2126</v>
      </c>
    </row>
    <row r="925" spans="2:87" ht="16.5">
      <c r="B925" s="39">
        <v>919</v>
      </c>
      <c r="C925" s="69" t="s">
        <v>1667</v>
      </c>
      <c r="D925" s="108" t="s">
        <v>1668</v>
      </c>
      <c r="E925" s="70" t="s">
        <v>599</v>
      </c>
      <c r="F925" s="155">
        <f t="shared" si="235"/>
        <v>145956</v>
      </c>
      <c r="G925" s="156">
        <f t="shared" si="236"/>
        <v>133560</v>
      </c>
      <c r="H925" s="156">
        <f t="shared" si="237"/>
        <v>139017</v>
      </c>
      <c r="I925" s="156">
        <v>139017</v>
      </c>
      <c r="J925" s="156">
        <f t="shared" si="238"/>
        <v>169884</v>
      </c>
      <c r="K925" s="156">
        <f t="shared" si="239"/>
        <v>151168</v>
      </c>
      <c r="P925" s="104"/>
      <c r="Q925" s="169"/>
      <c r="CI925" s="174">
        <v>143969.3574</v>
      </c>
    </row>
    <row r="926" spans="2:87" ht="16.5">
      <c r="B926" s="39">
        <v>920</v>
      </c>
      <c r="C926" s="69" t="s">
        <v>1669</v>
      </c>
      <c r="D926" s="108" t="s">
        <v>1670</v>
      </c>
      <c r="E926" s="70" t="s">
        <v>599</v>
      </c>
      <c r="F926" s="155">
        <f t="shared" si="235"/>
        <v>210684</v>
      </c>
      <c r="G926" s="156">
        <f t="shared" si="236"/>
        <v>192791</v>
      </c>
      <c r="H926" s="156">
        <f t="shared" si="237"/>
        <v>200667</v>
      </c>
      <c r="I926" s="156">
        <v>200667</v>
      </c>
      <c r="J926" s="156">
        <f t="shared" si="238"/>
        <v>245222</v>
      </c>
      <c r="K926" s="156">
        <f t="shared" si="239"/>
        <v>218206</v>
      </c>
      <c r="P926" s="104"/>
      <c r="Q926" s="169"/>
      <c r="CI926" s="174">
        <v>207815.6646</v>
      </c>
    </row>
    <row r="927" spans="2:87" ht="16.5">
      <c r="B927" s="39">
        <v>921</v>
      </c>
      <c r="C927" s="69" t="s">
        <v>2188</v>
      </c>
      <c r="D927" s="108" t="s">
        <v>2189</v>
      </c>
      <c r="E927" s="70" t="s">
        <v>153</v>
      </c>
      <c r="F927" s="155">
        <f t="shared" si="235"/>
        <v>80742</v>
      </c>
      <c r="G927" s="156">
        <f t="shared" si="236"/>
        <v>73884</v>
      </c>
      <c r="H927" s="156">
        <f t="shared" si="237"/>
        <v>76903</v>
      </c>
      <c r="I927" s="156">
        <v>76903</v>
      </c>
      <c r="J927" s="156">
        <f t="shared" si="238"/>
        <v>93978</v>
      </c>
      <c r="K927" s="156">
        <f t="shared" si="239"/>
        <v>83625</v>
      </c>
      <c r="P927" s="104"/>
      <c r="Q927" s="169"/>
      <c r="CI927" s="174">
        <v>79642.6014</v>
      </c>
    </row>
    <row r="928" spans="2:87" ht="16.5">
      <c r="B928" s="39">
        <v>922</v>
      </c>
      <c r="C928" s="72" t="s">
        <v>1671</v>
      </c>
      <c r="D928" s="116" t="s">
        <v>1672</v>
      </c>
      <c r="E928" s="73"/>
      <c r="F928" s="155"/>
      <c r="G928" s="156"/>
      <c r="H928" s="156"/>
      <c r="I928" s="156"/>
      <c r="J928" s="156"/>
      <c r="K928" s="156"/>
      <c r="P928" s="104"/>
      <c r="Q928" s="169"/>
      <c r="CI928" s="174">
        <v>0</v>
      </c>
    </row>
    <row r="929" spans="2:87" ht="16.5">
      <c r="B929" s="39">
        <v>923</v>
      </c>
      <c r="C929" s="69" t="s">
        <v>1673</v>
      </c>
      <c r="D929" s="117" t="s">
        <v>1674</v>
      </c>
      <c r="E929" s="58" t="s">
        <v>633</v>
      </c>
      <c r="F929" s="155">
        <f aca="true" t="shared" si="240" ref="F929:F934">+ROUND($F$7*CI929,0)</f>
        <v>33384</v>
      </c>
      <c r="G929" s="156">
        <f aca="true" t="shared" si="241" ref="G929:G934">+ROUND(CI929*$G$7,0)</f>
        <v>30548</v>
      </c>
      <c r="H929" s="156">
        <f aca="true" t="shared" si="242" ref="H929:H934">+ROUND($H$7*CI929,0)</f>
        <v>31796</v>
      </c>
      <c r="I929" s="156">
        <v>31796</v>
      </c>
      <c r="J929" s="156">
        <f aca="true" t="shared" si="243" ref="J929:J934">+ROUND(CI929*$J$7,0)</f>
        <v>38856</v>
      </c>
      <c r="K929" s="156">
        <f aca="true" t="shared" si="244" ref="K929:K934">+ROUND(CI929*$K$7,0)</f>
        <v>34576</v>
      </c>
      <c r="P929" s="104"/>
      <c r="Q929" s="169"/>
      <c r="CI929" s="174">
        <v>32929.2216</v>
      </c>
    </row>
    <row r="930" spans="2:87" ht="16.5">
      <c r="B930" s="39">
        <v>924</v>
      </c>
      <c r="C930" s="69" t="s">
        <v>1675</v>
      </c>
      <c r="D930" s="108" t="s">
        <v>1676</v>
      </c>
      <c r="E930" s="58" t="s">
        <v>633</v>
      </c>
      <c r="F930" s="155">
        <f t="shared" si="240"/>
        <v>53240</v>
      </c>
      <c r="G930" s="156">
        <f t="shared" si="241"/>
        <v>48719</v>
      </c>
      <c r="H930" s="156">
        <f t="shared" si="242"/>
        <v>50709</v>
      </c>
      <c r="I930" s="156">
        <v>50709</v>
      </c>
      <c r="J930" s="156">
        <f t="shared" si="243"/>
        <v>61969</v>
      </c>
      <c r="K930" s="156">
        <f t="shared" si="244"/>
        <v>55142</v>
      </c>
      <c r="P930" s="104"/>
      <c r="Q930" s="169"/>
      <c r="CI930" s="174">
        <v>52515.723</v>
      </c>
    </row>
    <row r="931" spans="2:87" ht="16.5">
      <c r="B931" s="39">
        <v>925</v>
      </c>
      <c r="C931" s="69" t="s">
        <v>1677</v>
      </c>
      <c r="D931" s="108" t="s">
        <v>1678</v>
      </c>
      <c r="E931" s="58" t="s">
        <v>633</v>
      </c>
      <c r="F931" s="155">
        <f t="shared" si="240"/>
        <v>67417</v>
      </c>
      <c r="G931" s="156">
        <f t="shared" si="241"/>
        <v>61691</v>
      </c>
      <c r="H931" s="156">
        <f t="shared" si="242"/>
        <v>64211</v>
      </c>
      <c r="I931" s="156">
        <v>64211</v>
      </c>
      <c r="J931" s="156">
        <f t="shared" si="243"/>
        <v>78469</v>
      </c>
      <c r="K931" s="156">
        <f t="shared" si="244"/>
        <v>69824</v>
      </c>
      <c r="P931" s="104"/>
      <c r="Q931" s="169"/>
      <c r="CI931" s="174">
        <v>66499.0416</v>
      </c>
    </row>
    <row r="932" spans="2:87" ht="16.5">
      <c r="B932" s="39">
        <v>926</v>
      </c>
      <c r="C932" s="69" t="s">
        <v>1679</v>
      </c>
      <c r="D932" s="108" t="s">
        <v>1680</v>
      </c>
      <c r="E932" s="58" t="s">
        <v>633</v>
      </c>
      <c r="F932" s="155">
        <f t="shared" si="240"/>
        <v>65758</v>
      </c>
      <c r="G932" s="156">
        <f t="shared" si="241"/>
        <v>60173</v>
      </c>
      <c r="H932" s="156">
        <f t="shared" si="242"/>
        <v>62631</v>
      </c>
      <c r="I932" s="156">
        <v>62631</v>
      </c>
      <c r="J932" s="156">
        <f t="shared" si="243"/>
        <v>76538</v>
      </c>
      <c r="K932" s="156">
        <f t="shared" si="244"/>
        <v>68106</v>
      </c>
      <c r="P932" s="104"/>
      <c r="Q932" s="169"/>
      <c r="CI932" s="174">
        <v>64862.6412</v>
      </c>
    </row>
    <row r="933" spans="2:87" ht="16.5">
      <c r="B933" s="39">
        <v>927</v>
      </c>
      <c r="C933" s="69" t="s">
        <v>1681</v>
      </c>
      <c r="D933" s="108" t="s">
        <v>1682</v>
      </c>
      <c r="E933" s="58" t="s">
        <v>633</v>
      </c>
      <c r="F933" s="155">
        <f t="shared" si="240"/>
        <v>77337</v>
      </c>
      <c r="G933" s="156">
        <f t="shared" si="241"/>
        <v>70769</v>
      </c>
      <c r="H933" s="156">
        <f t="shared" si="242"/>
        <v>73660</v>
      </c>
      <c r="I933" s="156">
        <v>73660</v>
      </c>
      <c r="J933" s="156">
        <f t="shared" si="243"/>
        <v>90016</v>
      </c>
      <c r="K933" s="156">
        <f t="shared" si="244"/>
        <v>80099</v>
      </c>
      <c r="P933" s="104"/>
      <c r="Q933" s="169"/>
      <c r="CI933" s="174">
        <v>76284.5928</v>
      </c>
    </row>
    <row r="934" spans="2:87" ht="16.5">
      <c r="B934" s="39">
        <v>928</v>
      </c>
      <c r="C934" s="69" t="s">
        <v>1683</v>
      </c>
      <c r="D934" s="108" t="s">
        <v>1684</v>
      </c>
      <c r="E934" s="58" t="s">
        <v>633</v>
      </c>
      <c r="F934" s="155">
        <f t="shared" si="240"/>
        <v>76236</v>
      </c>
      <c r="G934" s="156">
        <f t="shared" si="241"/>
        <v>69762</v>
      </c>
      <c r="H934" s="156">
        <f t="shared" si="242"/>
        <v>72612</v>
      </c>
      <c r="I934" s="156">
        <v>72612</v>
      </c>
      <c r="J934" s="156">
        <f t="shared" si="243"/>
        <v>88734</v>
      </c>
      <c r="K934" s="156">
        <f t="shared" si="244"/>
        <v>78958</v>
      </c>
      <c r="P934" s="104"/>
      <c r="Q934" s="169"/>
      <c r="CI934" s="174">
        <v>75198.45</v>
      </c>
    </row>
    <row r="935" spans="2:87" ht="16.5">
      <c r="B935" s="39">
        <v>929</v>
      </c>
      <c r="C935" s="72" t="s">
        <v>1685</v>
      </c>
      <c r="D935" s="116" t="s">
        <v>1686</v>
      </c>
      <c r="E935" s="73"/>
      <c r="F935" s="155"/>
      <c r="G935" s="156"/>
      <c r="H935" s="156"/>
      <c r="I935" s="156"/>
      <c r="J935" s="156"/>
      <c r="K935" s="156"/>
      <c r="P935" s="104"/>
      <c r="Q935" s="169"/>
      <c r="CI935" s="174">
        <v>0</v>
      </c>
    </row>
    <row r="936" spans="2:87" ht="16.5">
      <c r="B936" s="39">
        <v>930</v>
      </c>
      <c r="C936" s="69" t="s">
        <v>1687</v>
      </c>
      <c r="D936" s="108" t="s">
        <v>1688</v>
      </c>
      <c r="E936" s="70" t="s">
        <v>153</v>
      </c>
      <c r="F936" s="155">
        <f aca="true" t="shared" si="245" ref="F936:F943">+ROUND($F$7*CI936,0)</f>
        <v>211580</v>
      </c>
      <c r="G936" s="156">
        <f aca="true" t="shared" si="246" ref="G936:G943">+ROUND(CI936*$G$7,0)</f>
        <v>193611</v>
      </c>
      <c r="H936" s="156">
        <f aca="true" t="shared" si="247" ref="H936:H943">+ROUND($H$7*CI936,0)</f>
        <v>201520</v>
      </c>
      <c r="I936" s="156">
        <v>201520</v>
      </c>
      <c r="J936" s="156">
        <f aca="true" t="shared" si="248" ref="J936:J943">+ROUND(CI936*$J$7,0)</f>
        <v>246265</v>
      </c>
      <c r="K936" s="156">
        <f aca="true" t="shared" si="249" ref="K936:K943">+ROUND(CI936*$K$7,0)</f>
        <v>219135</v>
      </c>
      <c r="P936" s="104"/>
      <c r="Q936" s="169"/>
      <c r="CI936" s="174">
        <v>208699.5672</v>
      </c>
    </row>
    <row r="937" spans="2:87" ht="16.5">
      <c r="B937" s="39">
        <v>931</v>
      </c>
      <c r="C937" s="69" t="s">
        <v>1689</v>
      </c>
      <c r="D937" s="108" t="s">
        <v>1690</v>
      </c>
      <c r="E937" s="70" t="s">
        <v>153</v>
      </c>
      <c r="F937" s="155">
        <f t="shared" si="245"/>
        <v>196151</v>
      </c>
      <c r="G937" s="156">
        <f t="shared" si="246"/>
        <v>179493</v>
      </c>
      <c r="H937" s="156">
        <f t="shared" si="247"/>
        <v>186825</v>
      </c>
      <c r="I937" s="156">
        <v>186825</v>
      </c>
      <c r="J937" s="156">
        <f t="shared" si="248"/>
        <v>228308</v>
      </c>
      <c r="K937" s="156">
        <f t="shared" si="249"/>
        <v>203155</v>
      </c>
      <c r="P937" s="104"/>
      <c r="Q937" s="169"/>
      <c r="CI937" s="174">
        <v>193481.2488</v>
      </c>
    </row>
    <row r="938" spans="2:87" ht="16.5">
      <c r="B938" s="39">
        <v>932</v>
      </c>
      <c r="C938" s="69" t="s">
        <v>1691</v>
      </c>
      <c r="D938" s="108" t="s">
        <v>1692</v>
      </c>
      <c r="E938" s="58" t="s">
        <v>633</v>
      </c>
      <c r="F938" s="155">
        <f t="shared" si="245"/>
        <v>17699</v>
      </c>
      <c r="G938" s="156">
        <f t="shared" si="246"/>
        <v>16196</v>
      </c>
      <c r="H938" s="156">
        <f t="shared" si="247"/>
        <v>16858</v>
      </c>
      <c r="I938" s="156">
        <v>16858</v>
      </c>
      <c r="J938" s="156">
        <f t="shared" si="248"/>
        <v>20601</v>
      </c>
      <c r="K938" s="156">
        <f t="shared" si="249"/>
        <v>18331</v>
      </c>
      <c r="P938" s="104"/>
      <c r="Q938" s="169"/>
      <c r="CI938" s="174">
        <v>17458.3596</v>
      </c>
    </row>
    <row r="939" spans="2:87" ht="16.5">
      <c r="B939" s="39">
        <v>933</v>
      </c>
      <c r="C939" s="69" t="s">
        <v>1693</v>
      </c>
      <c r="D939" s="108" t="s">
        <v>1694</v>
      </c>
      <c r="E939" s="58" t="s">
        <v>633</v>
      </c>
      <c r="F939" s="155">
        <f t="shared" si="245"/>
        <v>14671</v>
      </c>
      <c r="G939" s="156">
        <f t="shared" si="246"/>
        <v>13425</v>
      </c>
      <c r="H939" s="156">
        <f t="shared" si="247"/>
        <v>13973</v>
      </c>
      <c r="I939" s="156">
        <v>13973</v>
      </c>
      <c r="J939" s="156">
        <f t="shared" si="248"/>
        <v>17076</v>
      </c>
      <c r="K939" s="156">
        <f t="shared" si="249"/>
        <v>15195</v>
      </c>
      <c r="P939" s="104"/>
      <c r="Q939" s="169"/>
      <c r="CI939" s="174">
        <v>14470.9536</v>
      </c>
    </row>
    <row r="940" spans="2:87" ht="16.5">
      <c r="B940" s="39">
        <v>934</v>
      </c>
      <c r="C940" s="69" t="s">
        <v>1695</v>
      </c>
      <c r="D940" s="108" t="s">
        <v>1696</v>
      </c>
      <c r="E940" s="70" t="s">
        <v>153</v>
      </c>
      <c r="F940" s="155">
        <f t="shared" si="245"/>
        <v>331594</v>
      </c>
      <c r="G940" s="156">
        <f t="shared" si="246"/>
        <v>303432</v>
      </c>
      <c r="H940" s="156">
        <f t="shared" si="247"/>
        <v>315828</v>
      </c>
      <c r="I940" s="156">
        <v>315828</v>
      </c>
      <c r="J940" s="156">
        <f t="shared" si="248"/>
        <v>385954</v>
      </c>
      <c r="K940" s="156">
        <f t="shared" si="249"/>
        <v>343434</v>
      </c>
      <c r="P940" s="104"/>
      <c r="Q940" s="169"/>
      <c r="CI940" s="174">
        <v>327079.893</v>
      </c>
    </row>
    <row r="941" spans="2:87" ht="16.5">
      <c r="B941" s="39">
        <v>935</v>
      </c>
      <c r="C941" s="69" t="s">
        <v>1697</v>
      </c>
      <c r="D941" s="108" t="s">
        <v>1698</v>
      </c>
      <c r="E941" s="70" t="s">
        <v>153</v>
      </c>
      <c r="F941" s="155">
        <f t="shared" si="245"/>
        <v>181117</v>
      </c>
      <c r="G941" s="156">
        <f t="shared" si="246"/>
        <v>165735</v>
      </c>
      <c r="H941" s="156">
        <f t="shared" si="247"/>
        <v>172506</v>
      </c>
      <c r="I941" s="156">
        <v>172506</v>
      </c>
      <c r="J941" s="156">
        <f t="shared" si="248"/>
        <v>210809</v>
      </c>
      <c r="K941" s="156">
        <f t="shared" si="249"/>
        <v>187585</v>
      </c>
      <c r="P941" s="104"/>
      <c r="Q941" s="169"/>
      <c r="CI941" s="174">
        <v>178652.0118</v>
      </c>
    </row>
    <row r="942" spans="2:87" ht="16.5">
      <c r="B942" s="39">
        <v>936</v>
      </c>
      <c r="C942" s="69" t="s">
        <v>1699</v>
      </c>
      <c r="D942" s="108" t="s">
        <v>1700</v>
      </c>
      <c r="E942" s="58" t="s">
        <v>633</v>
      </c>
      <c r="F942" s="155">
        <f t="shared" si="245"/>
        <v>4883</v>
      </c>
      <c r="G942" s="156">
        <f t="shared" si="246"/>
        <v>4469</v>
      </c>
      <c r="H942" s="156">
        <f t="shared" si="247"/>
        <v>4651</v>
      </c>
      <c r="I942" s="156">
        <v>4651</v>
      </c>
      <c r="J942" s="156">
        <f t="shared" si="248"/>
        <v>5684</v>
      </c>
      <c r="K942" s="156">
        <f t="shared" si="249"/>
        <v>5058</v>
      </c>
      <c r="P942" s="104"/>
      <c r="Q942" s="169"/>
      <c r="CI942" s="174">
        <v>4816.8072</v>
      </c>
    </row>
    <row r="943" spans="2:87" ht="16.5">
      <c r="B943" s="39">
        <v>937</v>
      </c>
      <c r="C943" s="69" t="s">
        <v>1701</v>
      </c>
      <c r="D943" s="108" t="s">
        <v>1702</v>
      </c>
      <c r="E943" s="70" t="s">
        <v>153</v>
      </c>
      <c r="F943" s="155">
        <f t="shared" si="245"/>
        <v>597643</v>
      </c>
      <c r="G943" s="156">
        <f t="shared" si="246"/>
        <v>546886</v>
      </c>
      <c r="H943" s="156">
        <f t="shared" si="247"/>
        <v>569229</v>
      </c>
      <c r="I943" s="156">
        <v>569229</v>
      </c>
      <c r="J943" s="156">
        <f t="shared" si="248"/>
        <v>695619</v>
      </c>
      <c r="K943" s="156">
        <f t="shared" si="249"/>
        <v>618983</v>
      </c>
      <c r="P943" s="104"/>
      <c r="Q943" s="169"/>
      <c r="CI943" s="174">
        <v>589507.5978</v>
      </c>
    </row>
    <row r="944" spans="2:87" ht="16.5">
      <c r="B944" s="39">
        <v>938</v>
      </c>
      <c r="C944" s="65"/>
      <c r="D944" s="129"/>
      <c r="E944" s="55"/>
      <c r="F944" s="155"/>
      <c r="G944" s="156"/>
      <c r="H944" s="156"/>
      <c r="I944" s="156"/>
      <c r="J944" s="156"/>
      <c r="K944" s="156"/>
      <c r="P944" s="104"/>
      <c r="Q944" s="169"/>
      <c r="CI944" s="174">
        <v>0</v>
      </c>
    </row>
    <row r="945" spans="2:87" ht="16.5" customHeight="1">
      <c r="B945" s="39">
        <v>939</v>
      </c>
      <c r="C945" s="85">
        <v>15</v>
      </c>
      <c r="D945" s="130" t="s">
        <v>1703</v>
      </c>
      <c r="E945" s="95"/>
      <c r="F945" s="161"/>
      <c r="G945" s="157"/>
      <c r="H945" s="161"/>
      <c r="I945" s="161"/>
      <c r="J945" s="157"/>
      <c r="K945" s="161"/>
      <c r="P945" s="104"/>
      <c r="Q945" s="169"/>
      <c r="CI945" s="174">
        <v>0</v>
      </c>
    </row>
    <row r="946" spans="2:87" ht="16.5">
      <c r="B946" s="39">
        <v>940</v>
      </c>
      <c r="C946" s="87" t="s">
        <v>1704</v>
      </c>
      <c r="D946" s="140" t="s">
        <v>1705</v>
      </c>
      <c r="E946" s="96"/>
      <c r="F946" s="155"/>
      <c r="G946" s="156"/>
      <c r="H946" s="156"/>
      <c r="I946" s="156"/>
      <c r="J946" s="156"/>
      <c r="K946" s="156"/>
      <c r="P946" s="104"/>
      <c r="Q946" s="169"/>
      <c r="CI946" s="174">
        <v>0</v>
      </c>
    </row>
    <row r="947" spans="2:87" ht="45">
      <c r="B947" s="39">
        <v>941</v>
      </c>
      <c r="C947" s="69" t="s">
        <v>311</v>
      </c>
      <c r="D947" s="112" t="s">
        <v>2358</v>
      </c>
      <c r="E947" s="70" t="s">
        <v>599</v>
      </c>
      <c r="F947" s="155">
        <f aca="true" t="shared" si="250" ref="F947:F961">+ROUND($F$7*CI947,0)</f>
        <v>137763</v>
      </c>
      <c r="G947" s="156">
        <f aca="true" t="shared" si="251" ref="G947:G961">+ROUND(CI947*$G$7,0)</f>
        <v>126063</v>
      </c>
      <c r="H947" s="156">
        <f aca="true" t="shared" si="252" ref="H947:H961">+ROUND($H$7*CI947,0)</f>
        <v>131213</v>
      </c>
      <c r="I947" s="156">
        <v>131213</v>
      </c>
      <c r="J947" s="156">
        <f aca="true" t="shared" si="253" ref="J947:J961">+ROUND(CI947*$J$7,0)</f>
        <v>160348</v>
      </c>
      <c r="K947" s="156">
        <f aca="true" t="shared" si="254" ref="K947:K961">+ROUND(CI947*$K$7,0)</f>
        <v>142682</v>
      </c>
      <c r="O947" s="43"/>
      <c r="P947" s="104"/>
      <c r="Q947" s="169"/>
      <c r="CI947" s="176">
        <v>135887.9622</v>
      </c>
    </row>
    <row r="948" spans="2:87" ht="56.25">
      <c r="B948" s="39">
        <v>942</v>
      </c>
      <c r="C948" s="69" t="s">
        <v>312</v>
      </c>
      <c r="D948" s="112" t="s">
        <v>2359</v>
      </c>
      <c r="E948" s="70" t="s">
        <v>599</v>
      </c>
      <c r="F948" s="155">
        <f t="shared" si="250"/>
        <v>215260</v>
      </c>
      <c r="G948" s="156">
        <f t="shared" si="251"/>
        <v>196978</v>
      </c>
      <c r="H948" s="156">
        <f t="shared" si="252"/>
        <v>205025</v>
      </c>
      <c r="I948" s="156">
        <v>205025</v>
      </c>
      <c r="J948" s="156">
        <f t="shared" si="253"/>
        <v>250549</v>
      </c>
      <c r="K948" s="156">
        <f t="shared" si="254"/>
        <v>222946</v>
      </c>
      <c r="O948" s="43"/>
      <c r="P948" s="104"/>
      <c r="Q948" s="169"/>
      <c r="CI948" s="176">
        <v>212329.6248</v>
      </c>
    </row>
    <row r="949" spans="2:87" ht="56.25">
      <c r="B949" s="39">
        <v>943</v>
      </c>
      <c r="C949" s="69" t="s">
        <v>313</v>
      </c>
      <c r="D949" s="112" t="s">
        <v>2360</v>
      </c>
      <c r="E949" s="70" t="s">
        <v>599</v>
      </c>
      <c r="F949" s="155">
        <f t="shared" si="250"/>
        <v>68501</v>
      </c>
      <c r="G949" s="156">
        <f t="shared" si="251"/>
        <v>62684</v>
      </c>
      <c r="H949" s="156">
        <f t="shared" si="252"/>
        <v>65244</v>
      </c>
      <c r="I949" s="156">
        <v>65244</v>
      </c>
      <c r="J949" s="156">
        <f t="shared" si="253"/>
        <v>79731</v>
      </c>
      <c r="K949" s="156">
        <f t="shared" si="254"/>
        <v>70947</v>
      </c>
      <c r="O949" s="43"/>
      <c r="P949" s="104"/>
      <c r="Q949" s="169"/>
      <c r="CI949" s="176">
        <v>67568.7588</v>
      </c>
    </row>
    <row r="950" spans="2:87" ht="56.25">
      <c r="B950" s="39">
        <v>944</v>
      </c>
      <c r="C950" s="69" t="s">
        <v>314</v>
      </c>
      <c r="D950" s="112" t="s">
        <v>2361</v>
      </c>
      <c r="E950" s="70" t="s">
        <v>599</v>
      </c>
      <c r="F950" s="155">
        <f t="shared" si="250"/>
        <v>53885</v>
      </c>
      <c r="G950" s="156">
        <f t="shared" si="251"/>
        <v>49308</v>
      </c>
      <c r="H950" s="156">
        <f t="shared" si="252"/>
        <v>51323</v>
      </c>
      <c r="I950" s="156">
        <v>51323</v>
      </c>
      <c r="J950" s="156">
        <f t="shared" si="253"/>
        <v>62718</v>
      </c>
      <c r="K950" s="156">
        <f t="shared" si="254"/>
        <v>55809</v>
      </c>
      <c r="O950" s="43"/>
      <c r="P950" s="104"/>
      <c r="Q950" s="169"/>
      <c r="CI950" s="176">
        <v>53151.1884</v>
      </c>
    </row>
    <row r="951" spans="2:87" ht="45">
      <c r="B951" s="39">
        <v>945</v>
      </c>
      <c r="C951" s="69" t="s">
        <v>315</v>
      </c>
      <c r="D951" s="112" t="s">
        <v>2362</v>
      </c>
      <c r="E951" s="70" t="s">
        <v>599</v>
      </c>
      <c r="F951" s="155">
        <f t="shared" si="250"/>
        <v>264733</v>
      </c>
      <c r="G951" s="156">
        <f t="shared" si="251"/>
        <v>242249</v>
      </c>
      <c r="H951" s="156">
        <f t="shared" si="252"/>
        <v>252146</v>
      </c>
      <c r="I951" s="156">
        <v>252146</v>
      </c>
      <c r="J951" s="156">
        <f t="shared" si="253"/>
        <v>308132</v>
      </c>
      <c r="K951" s="156">
        <f t="shared" si="254"/>
        <v>274186</v>
      </c>
      <c r="O951" s="43"/>
      <c r="P951" s="104"/>
      <c r="Q951" s="169"/>
      <c r="CI951" s="176">
        <v>261129.0558</v>
      </c>
    </row>
    <row r="952" spans="2:87" ht="45">
      <c r="B952" s="39">
        <v>946</v>
      </c>
      <c r="C952" s="69" t="s">
        <v>316</v>
      </c>
      <c r="D952" s="113" t="s">
        <v>2363</v>
      </c>
      <c r="E952" s="70" t="s">
        <v>599</v>
      </c>
      <c r="F952" s="155">
        <f t="shared" si="250"/>
        <v>597429</v>
      </c>
      <c r="G952" s="156">
        <f t="shared" si="251"/>
        <v>546691</v>
      </c>
      <c r="H952" s="156">
        <f t="shared" si="252"/>
        <v>569025</v>
      </c>
      <c r="I952" s="156">
        <v>569025</v>
      </c>
      <c r="J952" s="156">
        <f t="shared" si="253"/>
        <v>695371</v>
      </c>
      <c r="K952" s="156">
        <f t="shared" si="254"/>
        <v>618762</v>
      </c>
      <c r="O952" s="43"/>
      <c r="P952" s="104"/>
      <c r="Q952" s="169"/>
      <c r="CI952" s="176">
        <v>589297.1448</v>
      </c>
    </row>
    <row r="953" spans="2:87" ht="45">
      <c r="B953" s="39">
        <v>947</v>
      </c>
      <c r="C953" s="69" t="s">
        <v>317</v>
      </c>
      <c r="D953" s="113" t="s">
        <v>2364</v>
      </c>
      <c r="E953" s="70" t="s">
        <v>599</v>
      </c>
      <c r="F953" s="155">
        <f t="shared" si="250"/>
        <v>1891637</v>
      </c>
      <c r="G953" s="156">
        <f t="shared" si="251"/>
        <v>1730984</v>
      </c>
      <c r="H953" s="156">
        <f t="shared" si="252"/>
        <v>1801701</v>
      </c>
      <c r="I953" s="156">
        <v>1801701</v>
      </c>
      <c r="J953" s="156">
        <f t="shared" si="253"/>
        <v>2201747</v>
      </c>
      <c r="K953" s="156">
        <f t="shared" si="254"/>
        <v>1959182</v>
      </c>
      <c r="O953" s="43"/>
      <c r="P953" s="104"/>
      <c r="Q953" s="169"/>
      <c r="CI953" s="176">
        <v>1865887.5906</v>
      </c>
    </row>
    <row r="954" spans="2:87" ht="56.25">
      <c r="B954" s="39">
        <v>948</v>
      </c>
      <c r="C954" s="69" t="s">
        <v>318</v>
      </c>
      <c r="D954" s="112" t="s">
        <v>2365</v>
      </c>
      <c r="E954" s="70" t="s">
        <v>599</v>
      </c>
      <c r="F954" s="155">
        <f t="shared" si="250"/>
        <v>257863</v>
      </c>
      <c r="G954" s="156">
        <f t="shared" si="251"/>
        <v>235963</v>
      </c>
      <c r="H954" s="156">
        <f t="shared" si="252"/>
        <v>245603</v>
      </c>
      <c r="I954" s="156">
        <v>245603</v>
      </c>
      <c r="J954" s="156">
        <f t="shared" si="253"/>
        <v>300136</v>
      </c>
      <c r="K954" s="156">
        <f t="shared" si="254"/>
        <v>267070</v>
      </c>
      <c r="O954" s="43"/>
      <c r="P954" s="104"/>
      <c r="Q954" s="169"/>
      <c r="CI954" s="176">
        <v>254352.4692</v>
      </c>
    </row>
    <row r="955" spans="2:87" ht="45">
      <c r="B955" s="39">
        <v>949</v>
      </c>
      <c r="C955" s="69" t="s">
        <v>319</v>
      </c>
      <c r="D955" s="112" t="s">
        <v>2366</v>
      </c>
      <c r="E955" s="70" t="s">
        <v>599</v>
      </c>
      <c r="F955" s="155">
        <f t="shared" si="250"/>
        <v>1169491</v>
      </c>
      <c r="G955" s="156">
        <f t="shared" si="251"/>
        <v>1070169</v>
      </c>
      <c r="H955" s="156">
        <f t="shared" si="252"/>
        <v>1113889</v>
      </c>
      <c r="I955" s="156">
        <v>1113889</v>
      </c>
      <c r="J955" s="156">
        <f t="shared" si="253"/>
        <v>1361215</v>
      </c>
      <c r="K955" s="156">
        <f t="shared" si="254"/>
        <v>1211251</v>
      </c>
      <c r="O955" s="43"/>
      <c r="P955" s="104"/>
      <c r="Q955" s="169"/>
      <c r="CI955" s="176">
        <v>1153571.9412</v>
      </c>
    </row>
    <row r="956" spans="2:87" ht="45">
      <c r="B956" s="39">
        <v>950</v>
      </c>
      <c r="C956" s="69" t="s">
        <v>320</v>
      </c>
      <c r="D956" s="112" t="s">
        <v>2367</v>
      </c>
      <c r="E956" s="70" t="s">
        <v>599</v>
      </c>
      <c r="F956" s="155">
        <f t="shared" si="250"/>
        <v>1299730</v>
      </c>
      <c r="G956" s="156">
        <f t="shared" si="251"/>
        <v>1189346</v>
      </c>
      <c r="H956" s="156">
        <f t="shared" si="252"/>
        <v>1237935</v>
      </c>
      <c r="I956" s="156">
        <v>1237935</v>
      </c>
      <c r="J956" s="156">
        <f t="shared" si="253"/>
        <v>1512804</v>
      </c>
      <c r="K956" s="156">
        <f t="shared" si="254"/>
        <v>1346139</v>
      </c>
      <c r="O956" s="43"/>
      <c r="P956" s="104"/>
      <c r="Q956" s="169"/>
      <c r="CI956" s="176">
        <v>1282037.5854</v>
      </c>
    </row>
    <row r="957" spans="2:87" ht="45">
      <c r="B957" s="39">
        <v>951</v>
      </c>
      <c r="C957" s="69" t="s">
        <v>321</v>
      </c>
      <c r="D957" s="112" t="s">
        <v>2368</v>
      </c>
      <c r="E957" s="70" t="s">
        <v>599</v>
      </c>
      <c r="F957" s="155">
        <f t="shared" si="250"/>
        <v>118490</v>
      </c>
      <c r="G957" s="156">
        <f t="shared" si="251"/>
        <v>108427</v>
      </c>
      <c r="H957" s="156">
        <f t="shared" si="252"/>
        <v>112857</v>
      </c>
      <c r="I957" s="156">
        <v>112857</v>
      </c>
      <c r="J957" s="156">
        <f t="shared" si="253"/>
        <v>137915</v>
      </c>
      <c r="K957" s="156">
        <f t="shared" si="254"/>
        <v>122721</v>
      </c>
      <c r="O957" s="43"/>
      <c r="P957" s="104"/>
      <c r="Q957" s="169"/>
      <c r="CI957" s="176">
        <v>116877.3834</v>
      </c>
    </row>
    <row r="958" spans="2:87" ht="45">
      <c r="B958" s="39">
        <v>952</v>
      </c>
      <c r="C958" s="69" t="s">
        <v>322</v>
      </c>
      <c r="D958" s="113" t="s">
        <v>2369</v>
      </c>
      <c r="E958" s="70" t="s">
        <v>599</v>
      </c>
      <c r="F958" s="155">
        <f t="shared" si="250"/>
        <v>121456</v>
      </c>
      <c r="G958" s="156">
        <f t="shared" si="251"/>
        <v>111141</v>
      </c>
      <c r="H958" s="156">
        <f t="shared" si="252"/>
        <v>115682</v>
      </c>
      <c r="I958" s="156">
        <v>115682</v>
      </c>
      <c r="J958" s="156">
        <f t="shared" si="253"/>
        <v>141368</v>
      </c>
      <c r="K958" s="156">
        <f t="shared" si="254"/>
        <v>125793</v>
      </c>
      <c r="O958" s="43"/>
      <c r="P958" s="104"/>
      <c r="Q958" s="169"/>
      <c r="CI958" s="176">
        <v>119803.1934</v>
      </c>
    </row>
    <row r="959" spans="2:87" ht="45">
      <c r="B959" s="39">
        <v>953</v>
      </c>
      <c r="C959" s="69" t="s">
        <v>323</v>
      </c>
      <c r="D959" s="113" t="s">
        <v>2370</v>
      </c>
      <c r="E959" s="70" t="s">
        <v>599</v>
      </c>
      <c r="F959" s="155">
        <f t="shared" si="250"/>
        <v>1041025</v>
      </c>
      <c r="G959" s="156">
        <f t="shared" si="251"/>
        <v>952613</v>
      </c>
      <c r="H959" s="156">
        <f t="shared" si="252"/>
        <v>991531</v>
      </c>
      <c r="I959" s="156">
        <v>991531</v>
      </c>
      <c r="J959" s="156">
        <f t="shared" si="253"/>
        <v>1211688</v>
      </c>
      <c r="K959" s="156">
        <f t="shared" si="254"/>
        <v>1078197</v>
      </c>
      <c r="O959" s="43"/>
      <c r="P959" s="104"/>
      <c r="Q959" s="169"/>
      <c r="CI959" s="176">
        <v>1026854.5967999999</v>
      </c>
    </row>
    <row r="960" spans="2:87" ht="45">
      <c r="B960" s="39">
        <v>954</v>
      </c>
      <c r="C960" s="69" t="s">
        <v>324</v>
      </c>
      <c r="D960" s="113" t="s">
        <v>2371</v>
      </c>
      <c r="E960" s="70" t="s">
        <v>599</v>
      </c>
      <c r="F960" s="155">
        <f t="shared" si="250"/>
        <v>62056</v>
      </c>
      <c r="G960" s="156">
        <f t="shared" si="251"/>
        <v>56785</v>
      </c>
      <c r="H960" s="156">
        <f t="shared" si="252"/>
        <v>59105</v>
      </c>
      <c r="I960" s="156">
        <v>59105</v>
      </c>
      <c r="J960" s="156">
        <f t="shared" si="253"/>
        <v>72229</v>
      </c>
      <c r="K960" s="156">
        <f t="shared" si="254"/>
        <v>64272</v>
      </c>
      <c r="O960" s="43"/>
      <c r="P960" s="104"/>
      <c r="Q960" s="169"/>
      <c r="CI960" s="176">
        <v>61211.025</v>
      </c>
    </row>
    <row r="961" spans="2:87" ht="45">
      <c r="B961" s="39">
        <v>955</v>
      </c>
      <c r="C961" s="69" t="s">
        <v>17</v>
      </c>
      <c r="D961" s="113" t="s">
        <v>2372</v>
      </c>
      <c r="E961" s="70" t="s">
        <v>599</v>
      </c>
      <c r="F961" s="155">
        <f t="shared" si="250"/>
        <v>139225</v>
      </c>
      <c r="G961" s="156">
        <f t="shared" si="251"/>
        <v>127401</v>
      </c>
      <c r="H961" s="156">
        <f t="shared" si="252"/>
        <v>132606</v>
      </c>
      <c r="I961" s="156">
        <v>132606</v>
      </c>
      <c r="J961" s="156">
        <f t="shared" si="253"/>
        <v>162050</v>
      </c>
      <c r="K961" s="156">
        <f t="shared" si="254"/>
        <v>144197</v>
      </c>
      <c r="O961" s="43"/>
      <c r="P961" s="104"/>
      <c r="Q961" s="169"/>
      <c r="CI961" s="176">
        <v>137330.3352</v>
      </c>
    </row>
    <row r="962" spans="2:87" ht="16.5">
      <c r="B962" s="39">
        <v>956</v>
      </c>
      <c r="C962" s="72" t="s">
        <v>1706</v>
      </c>
      <c r="D962" s="114" t="s">
        <v>1707</v>
      </c>
      <c r="E962" s="73"/>
      <c r="F962" s="155"/>
      <c r="G962" s="156"/>
      <c r="H962" s="156"/>
      <c r="I962" s="156"/>
      <c r="J962" s="156"/>
      <c r="K962" s="156"/>
      <c r="O962" s="43"/>
      <c r="P962" s="104"/>
      <c r="Q962" s="169"/>
      <c r="CI962" s="176">
        <v>0</v>
      </c>
    </row>
    <row r="963" spans="2:87" ht="16.5">
      <c r="B963" s="39">
        <v>957</v>
      </c>
      <c r="C963" s="69" t="s">
        <v>329</v>
      </c>
      <c r="D963" s="108" t="s">
        <v>330</v>
      </c>
      <c r="E963" s="70" t="s">
        <v>599</v>
      </c>
      <c r="F963" s="155">
        <f>+ROUND($F$7*CI963,0)</f>
        <v>135060</v>
      </c>
      <c r="G963" s="156">
        <f>+ROUND(CI963*$G$7,0)</f>
        <v>123590</v>
      </c>
      <c r="H963" s="156">
        <f>+ROUND($H$7*CI963,0)</f>
        <v>128639</v>
      </c>
      <c r="I963" s="156">
        <v>128639</v>
      </c>
      <c r="J963" s="156">
        <f>+ROUND(CI963*$J$7,0)</f>
        <v>157202</v>
      </c>
      <c r="K963" s="156">
        <f>+ROUND(CI963*$K$7,0)</f>
        <v>139883</v>
      </c>
      <c r="O963" s="43"/>
      <c r="P963" s="104"/>
      <c r="Q963" s="169"/>
      <c r="CI963" s="176">
        <v>133221.882</v>
      </c>
    </row>
    <row r="964" spans="2:87" ht="22.5">
      <c r="B964" s="39">
        <v>958</v>
      </c>
      <c r="C964" s="69" t="s">
        <v>331</v>
      </c>
      <c r="D964" s="108" t="s">
        <v>332</v>
      </c>
      <c r="E964" s="70" t="s">
        <v>599</v>
      </c>
      <c r="F964" s="155">
        <f>+ROUND($F$7*CI964,0)</f>
        <v>148860</v>
      </c>
      <c r="G964" s="156">
        <f>+ROUND(CI964*$G$7,0)</f>
        <v>136218</v>
      </c>
      <c r="H964" s="156">
        <f>+ROUND($H$7*CI964,0)</f>
        <v>141782</v>
      </c>
      <c r="I964" s="156">
        <v>141782</v>
      </c>
      <c r="J964" s="156">
        <f>+ROUND(CI964*$J$7,0)</f>
        <v>173264</v>
      </c>
      <c r="K964" s="156">
        <f>+ROUND(CI964*$K$7,0)</f>
        <v>154175</v>
      </c>
      <c r="O964" s="43"/>
      <c r="P964" s="104"/>
      <c r="Q964" s="169"/>
      <c r="CI964" s="176">
        <v>146833.5714</v>
      </c>
    </row>
    <row r="965" spans="2:87" ht="22.5">
      <c r="B965" s="39">
        <v>959</v>
      </c>
      <c r="C965" s="69" t="s">
        <v>333</v>
      </c>
      <c r="D965" s="108" t="s">
        <v>325</v>
      </c>
      <c r="E965" s="70" t="s">
        <v>599</v>
      </c>
      <c r="F965" s="155">
        <f>+ROUND($F$7*CI965,0)</f>
        <v>1711525</v>
      </c>
      <c r="G965" s="156">
        <f>+ROUND(CI965*$G$7,0)</f>
        <v>1566168</v>
      </c>
      <c r="H965" s="156">
        <f>+ROUND($H$7*CI965,0)</f>
        <v>1630152</v>
      </c>
      <c r="I965" s="156">
        <v>1630152</v>
      </c>
      <c r="J965" s="156">
        <f>+ROUND(CI965*$J$7,0)</f>
        <v>1992108</v>
      </c>
      <c r="K965" s="156">
        <f>+ROUND(CI965*$K$7,0)</f>
        <v>1772639</v>
      </c>
      <c r="O965" s="43"/>
      <c r="P965" s="104"/>
      <c r="Q965" s="169"/>
      <c r="CI965" s="176">
        <v>1688227.2744</v>
      </c>
    </row>
    <row r="966" spans="2:87" ht="22.5">
      <c r="B966" s="39">
        <v>960</v>
      </c>
      <c r="C966" s="69" t="s">
        <v>334</v>
      </c>
      <c r="D966" s="108" t="s">
        <v>326</v>
      </c>
      <c r="E966" s="70" t="s">
        <v>599</v>
      </c>
      <c r="F966" s="155">
        <f>+ROUND($F$7*CI966,0)</f>
        <v>915340</v>
      </c>
      <c r="G966" s="156">
        <f>+ROUND(CI966*$G$7,0)</f>
        <v>837602</v>
      </c>
      <c r="H966" s="156">
        <f>+ROUND($H$7*CI966,0)</f>
        <v>871821</v>
      </c>
      <c r="I966" s="156">
        <v>871821</v>
      </c>
      <c r="J966" s="156">
        <f>+ROUND(CI966*$J$7,0)</f>
        <v>1065399</v>
      </c>
      <c r="K966" s="156">
        <f>+ROUND(CI966*$K$7,0)</f>
        <v>948024</v>
      </c>
      <c r="O966" s="43"/>
      <c r="P966" s="104"/>
      <c r="Q966" s="169"/>
      <c r="CI966" s="176">
        <v>902880.3276</v>
      </c>
    </row>
    <row r="967" spans="2:87" ht="16.5">
      <c r="B967" s="39">
        <v>961</v>
      </c>
      <c r="C967" s="65"/>
      <c r="D967" s="129"/>
      <c r="E967" s="55"/>
      <c r="F967" s="155"/>
      <c r="G967" s="156"/>
      <c r="H967" s="156"/>
      <c r="I967" s="156"/>
      <c r="J967" s="156"/>
      <c r="K967" s="156"/>
      <c r="P967" s="104"/>
      <c r="Q967" s="169"/>
      <c r="CI967" s="174">
        <v>0</v>
      </c>
    </row>
    <row r="968" spans="2:87" ht="16.5" customHeight="1">
      <c r="B968" s="39">
        <v>962</v>
      </c>
      <c r="C968" s="52">
        <v>16</v>
      </c>
      <c r="D968" s="130" t="s">
        <v>327</v>
      </c>
      <c r="E968" s="97"/>
      <c r="F968" s="162"/>
      <c r="G968" s="157"/>
      <c r="H968" s="162"/>
      <c r="I968" s="162"/>
      <c r="J968" s="157"/>
      <c r="K968" s="162"/>
      <c r="P968" s="104"/>
      <c r="Q968" s="169"/>
      <c r="CI968" s="174">
        <v>0</v>
      </c>
    </row>
    <row r="969" spans="2:87" ht="16.5">
      <c r="B969" s="39">
        <v>963</v>
      </c>
      <c r="C969" s="91" t="s">
        <v>1708</v>
      </c>
      <c r="D969" s="137" t="s">
        <v>328</v>
      </c>
      <c r="E969" s="92"/>
      <c r="F969" s="155"/>
      <c r="G969" s="156"/>
      <c r="H969" s="156"/>
      <c r="I969" s="156"/>
      <c r="J969" s="156"/>
      <c r="K969" s="156"/>
      <c r="P969" s="104"/>
      <c r="Q969" s="169"/>
      <c r="CI969" s="174">
        <v>0</v>
      </c>
    </row>
    <row r="970" spans="2:87" ht="16.5">
      <c r="B970" s="39">
        <v>964</v>
      </c>
      <c r="C970" s="69" t="s">
        <v>1709</v>
      </c>
      <c r="D970" s="108" t="s">
        <v>2190</v>
      </c>
      <c r="E970" s="70" t="s">
        <v>599</v>
      </c>
      <c r="F970" s="155">
        <f aca="true" t="shared" si="255" ref="F970:F1015">+ROUND($F$7*CI970,0)</f>
        <v>34764</v>
      </c>
      <c r="G970" s="156">
        <f aca="true" t="shared" si="256" ref="G970:G1015">+ROUND(CI970*$G$7,0)</f>
        <v>31811</v>
      </c>
      <c r="H970" s="156">
        <f aca="true" t="shared" si="257" ref="H970:H1015">+ROUND($H$7*CI970,0)</f>
        <v>33111</v>
      </c>
      <c r="I970" s="156">
        <v>33111</v>
      </c>
      <c r="J970" s="156">
        <f aca="true" t="shared" si="258" ref="J970:J1015">+ROUND(CI970*$J$7,0)</f>
        <v>40463</v>
      </c>
      <c r="K970" s="156">
        <f aca="true" t="shared" si="259" ref="K970:K1015">+ROUND(CI970*$K$7,0)</f>
        <v>36005</v>
      </c>
      <c r="P970" s="104"/>
      <c r="Q970" s="169"/>
      <c r="CI970" s="174">
        <v>34290.4932</v>
      </c>
    </row>
    <row r="971" spans="2:87" ht="16.5">
      <c r="B971" s="39">
        <v>965</v>
      </c>
      <c r="C971" s="69" t="s">
        <v>1710</v>
      </c>
      <c r="D971" s="108" t="s">
        <v>1711</v>
      </c>
      <c r="E971" s="70" t="s">
        <v>599</v>
      </c>
      <c r="F971" s="155">
        <f t="shared" si="255"/>
        <v>90627</v>
      </c>
      <c r="G971" s="156">
        <f t="shared" si="256"/>
        <v>82930</v>
      </c>
      <c r="H971" s="156">
        <f t="shared" si="257"/>
        <v>86318</v>
      </c>
      <c r="I971" s="156">
        <v>86318</v>
      </c>
      <c r="J971" s="156">
        <f t="shared" si="258"/>
        <v>105484</v>
      </c>
      <c r="K971" s="156">
        <f t="shared" si="259"/>
        <v>93863</v>
      </c>
      <c r="P971" s="104"/>
      <c r="Q971" s="169"/>
      <c r="CI971" s="174">
        <v>89393.2482</v>
      </c>
    </row>
    <row r="972" spans="2:87" ht="22.5">
      <c r="B972" s="39">
        <v>966</v>
      </c>
      <c r="C972" s="69" t="s">
        <v>1712</v>
      </c>
      <c r="D972" s="108" t="s">
        <v>1713</v>
      </c>
      <c r="E972" s="70" t="s">
        <v>599</v>
      </c>
      <c r="F972" s="155">
        <f t="shared" si="255"/>
        <v>302496</v>
      </c>
      <c r="G972" s="156">
        <f t="shared" si="256"/>
        <v>276805</v>
      </c>
      <c r="H972" s="156">
        <f t="shared" si="257"/>
        <v>288114</v>
      </c>
      <c r="I972" s="156">
        <v>288114</v>
      </c>
      <c r="J972" s="156">
        <f t="shared" si="258"/>
        <v>352086</v>
      </c>
      <c r="K972" s="156">
        <f t="shared" si="259"/>
        <v>313297</v>
      </c>
      <c r="P972" s="104"/>
      <c r="Q972" s="169"/>
      <c r="CI972" s="174">
        <v>298378.2102</v>
      </c>
    </row>
    <row r="973" spans="2:87" ht="22.5">
      <c r="B973" s="39">
        <v>967</v>
      </c>
      <c r="C973" s="69" t="s">
        <v>1714</v>
      </c>
      <c r="D973" s="108" t="s">
        <v>1715</v>
      </c>
      <c r="E973" s="70" t="s">
        <v>599</v>
      </c>
      <c r="F973" s="155">
        <f t="shared" si="255"/>
        <v>177013</v>
      </c>
      <c r="G973" s="156">
        <f t="shared" si="256"/>
        <v>161979</v>
      </c>
      <c r="H973" s="156">
        <f t="shared" si="257"/>
        <v>168597</v>
      </c>
      <c r="I973" s="156">
        <v>168597</v>
      </c>
      <c r="J973" s="156">
        <f t="shared" si="258"/>
        <v>206032</v>
      </c>
      <c r="K973" s="156">
        <f t="shared" si="259"/>
        <v>183333</v>
      </c>
      <c r="P973" s="104"/>
      <c r="Q973" s="169"/>
      <c r="CI973" s="174">
        <v>174603.10139999999</v>
      </c>
    </row>
    <row r="974" spans="2:87" ht="16.5">
      <c r="B974" s="39">
        <v>968</v>
      </c>
      <c r="C974" s="69" t="s">
        <v>1716</v>
      </c>
      <c r="D974" s="108" t="s">
        <v>1717</v>
      </c>
      <c r="E974" s="70" t="s">
        <v>599</v>
      </c>
      <c r="F974" s="155">
        <f t="shared" si="255"/>
        <v>117637</v>
      </c>
      <c r="G974" s="156">
        <f t="shared" si="256"/>
        <v>107646</v>
      </c>
      <c r="H974" s="156">
        <f t="shared" si="257"/>
        <v>112044</v>
      </c>
      <c r="I974" s="156">
        <v>112044</v>
      </c>
      <c r="J974" s="156">
        <f t="shared" si="258"/>
        <v>136922</v>
      </c>
      <c r="K974" s="156">
        <f t="shared" si="259"/>
        <v>121837</v>
      </c>
      <c r="P974" s="104"/>
      <c r="Q974" s="169"/>
      <c r="CI974" s="174">
        <v>116035.5714</v>
      </c>
    </row>
    <row r="975" spans="2:87" ht="16.5">
      <c r="B975" s="39">
        <v>969</v>
      </c>
      <c r="C975" s="69" t="s">
        <v>1718</v>
      </c>
      <c r="D975" s="108" t="s">
        <v>1719</v>
      </c>
      <c r="E975" s="70" t="s">
        <v>599</v>
      </c>
      <c r="F975" s="155">
        <f t="shared" si="255"/>
        <v>130953</v>
      </c>
      <c r="G975" s="156">
        <f t="shared" si="256"/>
        <v>119832</v>
      </c>
      <c r="H975" s="156">
        <f t="shared" si="257"/>
        <v>124727</v>
      </c>
      <c r="I975" s="156">
        <v>124727</v>
      </c>
      <c r="J975" s="156">
        <f t="shared" si="258"/>
        <v>152422</v>
      </c>
      <c r="K975" s="156">
        <f t="shared" si="259"/>
        <v>135629</v>
      </c>
      <c r="P975" s="104"/>
      <c r="Q975" s="169"/>
      <c r="CI975" s="174">
        <v>129170.9184</v>
      </c>
    </row>
    <row r="976" spans="2:87" ht="16.5">
      <c r="B976" s="39">
        <v>970</v>
      </c>
      <c r="C976" s="69" t="s">
        <v>1720</v>
      </c>
      <c r="D976" s="108" t="s">
        <v>1721</v>
      </c>
      <c r="E976" s="70" t="s">
        <v>599</v>
      </c>
      <c r="F976" s="155">
        <f t="shared" si="255"/>
        <v>127471</v>
      </c>
      <c r="G976" s="156">
        <f t="shared" si="256"/>
        <v>116645</v>
      </c>
      <c r="H976" s="156">
        <f t="shared" si="257"/>
        <v>121411</v>
      </c>
      <c r="I976" s="156">
        <v>121411</v>
      </c>
      <c r="J976" s="156">
        <f t="shared" si="258"/>
        <v>148368</v>
      </c>
      <c r="K976" s="156">
        <f t="shared" si="259"/>
        <v>132023</v>
      </c>
      <c r="P976" s="104"/>
      <c r="Q976" s="169"/>
      <c r="CI976" s="174">
        <v>125735.9148</v>
      </c>
    </row>
    <row r="977" spans="2:87" ht="16.5">
      <c r="B977" s="39">
        <v>971</v>
      </c>
      <c r="C977" s="69" t="s">
        <v>1722</v>
      </c>
      <c r="D977" s="108" t="s">
        <v>1723</v>
      </c>
      <c r="E977" s="70" t="s">
        <v>599</v>
      </c>
      <c r="F977" s="155">
        <f t="shared" si="255"/>
        <v>119500</v>
      </c>
      <c r="G977" s="156">
        <f t="shared" si="256"/>
        <v>109351</v>
      </c>
      <c r="H977" s="156">
        <f t="shared" si="257"/>
        <v>113818</v>
      </c>
      <c r="I977" s="156">
        <v>113818</v>
      </c>
      <c r="J977" s="156">
        <f t="shared" si="258"/>
        <v>139090</v>
      </c>
      <c r="K977" s="156">
        <f t="shared" si="259"/>
        <v>123767</v>
      </c>
      <c r="P977" s="104"/>
      <c r="Q977" s="169"/>
      <c r="CI977" s="174">
        <v>117873.1854</v>
      </c>
    </row>
    <row r="978" spans="2:87" ht="16.5">
      <c r="B978" s="39">
        <v>972</v>
      </c>
      <c r="C978" s="69" t="s">
        <v>1724</v>
      </c>
      <c r="D978" s="108" t="s">
        <v>1725</v>
      </c>
      <c r="E978" s="70" t="s">
        <v>599</v>
      </c>
      <c r="F978" s="155">
        <f t="shared" si="255"/>
        <v>156733</v>
      </c>
      <c r="G978" s="156">
        <f t="shared" si="256"/>
        <v>143422</v>
      </c>
      <c r="H978" s="156">
        <f t="shared" si="257"/>
        <v>149282</v>
      </c>
      <c r="I978" s="156">
        <v>149282</v>
      </c>
      <c r="J978" s="156">
        <f t="shared" si="258"/>
        <v>182428</v>
      </c>
      <c r="K978" s="156">
        <f t="shared" si="259"/>
        <v>162330</v>
      </c>
      <c r="P978" s="104"/>
      <c r="Q978" s="169"/>
      <c r="CI978" s="174">
        <v>154599.8004</v>
      </c>
    </row>
    <row r="979" spans="2:87" ht="16.5">
      <c r="B979" s="39">
        <v>973</v>
      </c>
      <c r="C979" s="69" t="s">
        <v>1726</v>
      </c>
      <c r="D979" s="108" t="s">
        <v>1727</v>
      </c>
      <c r="E979" s="70" t="s">
        <v>599</v>
      </c>
      <c r="F979" s="155">
        <f t="shared" si="255"/>
        <v>65449</v>
      </c>
      <c r="G979" s="156">
        <f t="shared" si="256"/>
        <v>59890</v>
      </c>
      <c r="H979" s="156">
        <f t="shared" si="257"/>
        <v>62337</v>
      </c>
      <c r="I979" s="156">
        <v>62337</v>
      </c>
      <c r="J979" s="156">
        <f t="shared" si="258"/>
        <v>76178</v>
      </c>
      <c r="K979" s="156">
        <f t="shared" si="259"/>
        <v>67786</v>
      </c>
      <c r="P979" s="104"/>
      <c r="Q979" s="169"/>
      <c r="CI979" s="174">
        <v>64557.741</v>
      </c>
    </row>
    <row r="980" spans="2:87" ht="16.5">
      <c r="B980" s="39">
        <v>974</v>
      </c>
      <c r="C980" s="69" t="s">
        <v>1728</v>
      </c>
      <c r="D980" s="108" t="s">
        <v>1729</v>
      </c>
      <c r="E980" s="70" t="s">
        <v>599</v>
      </c>
      <c r="F980" s="155">
        <f t="shared" si="255"/>
        <v>16980</v>
      </c>
      <c r="G980" s="156">
        <f t="shared" si="256"/>
        <v>15538</v>
      </c>
      <c r="H980" s="156">
        <f t="shared" si="257"/>
        <v>16173</v>
      </c>
      <c r="I980" s="156">
        <v>16173</v>
      </c>
      <c r="J980" s="156">
        <f t="shared" si="258"/>
        <v>19764</v>
      </c>
      <c r="K980" s="156">
        <f t="shared" si="259"/>
        <v>17586</v>
      </c>
      <c r="P980" s="104"/>
      <c r="Q980" s="169"/>
      <c r="CI980" s="174">
        <v>16748.979</v>
      </c>
    </row>
    <row r="981" spans="2:87" ht="16.5">
      <c r="B981" s="39">
        <v>975</v>
      </c>
      <c r="C981" s="69" t="s">
        <v>1730</v>
      </c>
      <c r="D981" s="108" t="s">
        <v>1731</v>
      </c>
      <c r="E981" s="70" t="s">
        <v>599</v>
      </c>
      <c r="F981" s="155">
        <f t="shared" si="255"/>
        <v>25147</v>
      </c>
      <c r="G981" s="156">
        <f t="shared" si="256"/>
        <v>23011</v>
      </c>
      <c r="H981" s="156">
        <f t="shared" si="257"/>
        <v>23951</v>
      </c>
      <c r="I981" s="156">
        <v>23951</v>
      </c>
      <c r="J981" s="156">
        <f t="shared" si="258"/>
        <v>29270</v>
      </c>
      <c r="K981" s="156">
        <f t="shared" si="259"/>
        <v>26045</v>
      </c>
      <c r="P981" s="104"/>
      <c r="Q981" s="169"/>
      <c r="CI981" s="174">
        <v>24804.7092</v>
      </c>
    </row>
    <row r="982" spans="2:87" ht="16.5">
      <c r="B982" s="39">
        <v>976</v>
      </c>
      <c r="C982" s="69" t="s">
        <v>1732</v>
      </c>
      <c r="D982" s="108" t="s">
        <v>1733</v>
      </c>
      <c r="E982" s="70" t="s">
        <v>599</v>
      </c>
      <c r="F982" s="155">
        <f t="shared" si="255"/>
        <v>25147</v>
      </c>
      <c r="G982" s="156">
        <f t="shared" si="256"/>
        <v>23011</v>
      </c>
      <c r="H982" s="156">
        <f t="shared" si="257"/>
        <v>23951</v>
      </c>
      <c r="I982" s="156">
        <v>23951</v>
      </c>
      <c r="J982" s="156">
        <f t="shared" si="258"/>
        <v>29270</v>
      </c>
      <c r="K982" s="156">
        <f t="shared" si="259"/>
        <v>26045</v>
      </c>
      <c r="P982" s="104"/>
      <c r="Q982" s="169"/>
      <c r="CI982" s="174">
        <v>24804.7092</v>
      </c>
    </row>
    <row r="983" spans="2:87" ht="16.5">
      <c r="B983" s="39">
        <v>977</v>
      </c>
      <c r="C983" s="69" t="s">
        <v>1734</v>
      </c>
      <c r="D983" s="108" t="s">
        <v>1735</v>
      </c>
      <c r="E983" s="70" t="s">
        <v>599</v>
      </c>
      <c r="F983" s="155">
        <f t="shared" si="255"/>
        <v>25147</v>
      </c>
      <c r="G983" s="156">
        <f t="shared" si="256"/>
        <v>23011</v>
      </c>
      <c r="H983" s="156">
        <f t="shared" si="257"/>
        <v>23951</v>
      </c>
      <c r="I983" s="156">
        <v>23951</v>
      </c>
      <c r="J983" s="156">
        <f t="shared" si="258"/>
        <v>29270</v>
      </c>
      <c r="K983" s="156">
        <f t="shared" si="259"/>
        <v>26045</v>
      </c>
      <c r="P983" s="104"/>
      <c r="Q983" s="169"/>
      <c r="CI983" s="174">
        <v>24804.7092</v>
      </c>
    </row>
    <row r="984" spans="2:87" ht="16.5">
      <c r="B984" s="39">
        <v>978</v>
      </c>
      <c r="C984" s="69" t="s">
        <v>1736</v>
      </c>
      <c r="D984" s="108" t="s">
        <v>1737</v>
      </c>
      <c r="E984" s="70" t="s">
        <v>599</v>
      </c>
      <c r="F984" s="155">
        <f t="shared" si="255"/>
        <v>25147</v>
      </c>
      <c r="G984" s="156">
        <f t="shared" si="256"/>
        <v>23011</v>
      </c>
      <c r="H984" s="156">
        <f t="shared" si="257"/>
        <v>23951</v>
      </c>
      <c r="I984" s="156">
        <v>23951</v>
      </c>
      <c r="J984" s="156">
        <f t="shared" si="258"/>
        <v>29270</v>
      </c>
      <c r="K984" s="156">
        <f t="shared" si="259"/>
        <v>26045</v>
      </c>
      <c r="P984" s="104"/>
      <c r="Q984" s="169"/>
      <c r="CI984" s="174">
        <v>24804.7092</v>
      </c>
    </row>
    <row r="985" spans="2:87" ht="16.5">
      <c r="B985" s="39">
        <v>979</v>
      </c>
      <c r="C985" s="69" t="s">
        <v>1738</v>
      </c>
      <c r="D985" s="108" t="s">
        <v>1739</v>
      </c>
      <c r="E985" s="70" t="s">
        <v>599</v>
      </c>
      <c r="F985" s="155">
        <f t="shared" si="255"/>
        <v>6716</v>
      </c>
      <c r="G985" s="156">
        <f t="shared" si="256"/>
        <v>6146</v>
      </c>
      <c r="H985" s="156">
        <f t="shared" si="257"/>
        <v>6397</v>
      </c>
      <c r="I985" s="156">
        <v>6397</v>
      </c>
      <c r="J985" s="156">
        <f t="shared" si="258"/>
        <v>7817</v>
      </c>
      <c r="K985" s="156">
        <f t="shared" si="259"/>
        <v>6956</v>
      </c>
      <c r="P985" s="104"/>
      <c r="Q985" s="169"/>
      <c r="CI985" s="174">
        <v>6624.6498</v>
      </c>
    </row>
    <row r="986" spans="2:87" ht="22.5">
      <c r="B986" s="39">
        <v>980</v>
      </c>
      <c r="C986" s="69" t="s">
        <v>1740</v>
      </c>
      <c r="D986" s="108" t="s">
        <v>1741</v>
      </c>
      <c r="E986" s="70" t="s">
        <v>599</v>
      </c>
      <c r="F986" s="155">
        <f t="shared" si="255"/>
        <v>41193</v>
      </c>
      <c r="G986" s="156">
        <f t="shared" si="256"/>
        <v>37694</v>
      </c>
      <c r="H986" s="156">
        <f t="shared" si="257"/>
        <v>39234</v>
      </c>
      <c r="I986" s="156">
        <v>39234</v>
      </c>
      <c r="J986" s="156">
        <f t="shared" si="258"/>
        <v>47946</v>
      </c>
      <c r="K986" s="156">
        <f t="shared" si="259"/>
        <v>42663</v>
      </c>
      <c r="P986" s="104"/>
      <c r="Q986" s="169"/>
      <c r="CI986" s="174">
        <v>40631.8014</v>
      </c>
    </row>
    <row r="987" spans="2:87" ht="16.5">
      <c r="B987" s="39">
        <v>981</v>
      </c>
      <c r="C987" s="69" t="s">
        <v>1742</v>
      </c>
      <c r="D987" s="108" t="s">
        <v>1743</v>
      </c>
      <c r="E987" s="70" t="s">
        <v>599</v>
      </c>
      <c r="F987" s="155">
        <f t="shared" si="255"/>
        <v>196366</v>
      </c>
      <c r="G987" s="156">
        <f t="shared" si="256"/>
        <v>179689</v>
      </c>
      <c r="H987" s="156">
        <f t="shared" si="257"/>
        <v>187030</v>
      </c>
      <c r="I987" s="156">
        <v>187030</v>
      </c>
      <c r="J987" s="156">
        <f t="shared" si="258"/>
        <v>228557</v>
      </c>
      <c r="K987" s="156">
        <f t="shared" si="259"/>
        <v>203377</v>
      </c>
      <c r="P987" s="104"/>
      <c r="Q987" s="169"/>
      <c r="CI987" s="174">
        <v>193692.7284</v>
      </c>
    </row>
    <row r="988" spans="2:87" ht="16.5">
      <c r="B988" s="39">
        <v>982</v>
      </c>
      <c r="C988" s="69" t="s">
        <v>1744</v>
      </c>
      <c r="D988" s="108" t="s">
        <v>1745</v>
      </c>
      <c r="E988" s="70" t="s">
        <v>599</v>
      </c>
      <c r="F988" s="155">
        <f t="shared" si="255"/>
        <v>97987</v>
      </c>
      <c r="G988" s="156">
        <f t="shared" si="256"/>
        <v>89665</v>
      </c>
      <c r="H988" s="156">
        <f t="shared" si="257"/>
        <v>93328</v>
      </c>
      <c r="I988" s="156">
        <v>93328</v>
      </c>
      <c r="J988" s="156">
        <f t="shared" si="258"/>
        <v>114051</v>
      </c>
      <c r="K988" s="156">
        <f t="shared" si="259"/>
        <v>101486</v>
      </c>
      <c r="P988" s="104"/>
      <c r="Q988" s="169"/>
      <c r="CI988" s="174">
        <v>96653.3634</v>
      </c>
    </row>
    <row r="989" spans="2:87" ht="16.5">
      <c r="B989" s="39">
        <v>983</v>
      </c>
      <c r="C989" s="69" t="s">
        <v>1746</v>
      </c>
      <c r="D989" s="108" t="s">
        <v>1747</v>
      </c>
      <c r="E989" s="70" t="s">
        <v>599</v>
      </c>
      <c r="F989" s="155">
        <f t="shared" si="255"/>
        <v>266796</v>
      </c>
      <c r="G989" s="156">
        <f t="shared" si="256"/>
        <v>244138</v>
      </c>
      <c r="H989" s="156">
        <f t="shared" si="257"/>
        <v>254112</v>
      </c>
      <c r="I989" s="156">
        <v>254112</v>
      </c>
      <c r="J989" s="156">
        <f t="shared" si="258"/>
        <v>310534</v>
      </c>
      <c r="K989" s="156">
        <f t="shared" si="259"/>
        <v>276323</v>
      </c>
      <c r="P989" s="104"/>
      <c r="Q989" s="169"/>
      <c r="CI989" s="174">
        <v>263164.8036</v>
      </c>
    </row>
    <row r="990" spans="2:87" ht="16.5">
      <c r="B990" s="39">
        <v>984</v>
      </c>
      <c r="C990" s="69" t="s">
        <v>1748</v>
      </c>
      <c r="D990" s="108" t="s">
        <v>1749</v>
      </c>
      <c r="E990" s="70" t="s">
        <v>599</v>
      </c>
      <c r="F990" s="155">
        <f t="shared" si="255"/>
        <v>137387</v>
      </c>
      <c r="G990" s="156">
        <f t="shared" si="256"/>
        <v>125719</v>
      </c>
      <c r="H990" s="156">
        <f t="shared" si="257"/>
        <v>130856</v>
      </c>
      <c r="I990" s="156">
        <v>130856</v>
      </c>
      <c r="J990" s="156">
        <f t="shared" si="258"/>
        <v>159910</v>
      </c>
      <c r="K990" s="156">
        <f t="shared" si="259"/>
        <v>142293</v>
      </c>
      <c r="P990" s="104"/>
      <c r="Q990" s="169"/>
      <c r="CI990" s="174">
        <v>135517.3596</v>
      </c>
    </row>
    <row r="991" spans="2:87" ht="16.5">
      <c r="B991" s="39">
        <v>985</v>
      </c>
      <c r="C991" s="69" t="s">
        <v>1750</v>
      </c>
      <c r="D991" s="108" t="s">
        <v>1751</v>
      </c>
      <c r="E991" s="70" t="s">
        <v>599</v>
      </c>
      <c r="F991" s="155">
        <f t="shared" si="255"/>
        <v>144167</v>
      </c>
      <c r="G991" s="156">
        <f t="shared" si="256"/>
        <v>131923</v>
      </c>
      <c r="H991" s="156">
        <f t="shared" si="257"/>
        <v>137313</v>
      </c>
      <c r="I991" s="156">
        <v>137313</v>
      </c>
      <c r="J991" s="156">
        <f t="shared" si="258"/>
        <v>167801</v>
      </c>
      <c r="K991" s="156">
        <f t="shared" si="259"/>
        <v>149315</v>
      </c>
      <c r="P991" s="104"/>
      <c r="Q991" s="169"/>
      <c r="CI991" s="174">
        <v>142204.632</v>
      </c>
    </row>
    <row r="992" spans="2:87" ht="16.5">
      <c r="B992" s="39">
        <v>986</v>
      </c>
      <c r="C992" s="69" t="s">
        <v>1752</v>
      </c>
      <c r="D992" s="108" t="s">
        <v>1753</v>
      </c>
      <c r="E992" s="70" t="s">
        <v>599</v>
      </c>
      <c r="F992" s="155">
        <f t="shared" si="255"/>
        <v>113458</v>
      </c>
      <c r="G992" s="156">
        <f t="shared" si="256"/>
        <v>103822</v>
      </c>
      <c r="H992" s="156">
        <f t="shared" si="257"/>
        <v>108064</v>
      </c>
      <c r="I992" s="156">
        <v>108064</v>
      </c>
      <c r="J992" s="156">
        <f t="shared" si="258"/>
        <v>132058</v>
      </c>
      <c r="K992" s="156">
        <f t="shared" si="259"/>
        <v>117509</v>
      </c>
      <c r="P992" s="104"/>
      <c r="Q992" s="169"/>
      <c r="CI992" s="174">
        <v>111913.7724</v>
      </c>
    </row>
    <row r="993" spans="2:87" ht="16.5">
      <c r="B993" s="39">
        <v>987</v>
      </c>
      <c r="C993" s="69" t="s">
        <v>1754</v>
      </c>
      <c r="D993" s="106" t="s">
        <v>1755</v>
      </c>
      <c r="E993" s="70" t="s">
        <v>599</v>
      </c>
      <c r="F993" s="155">
        <f t="shared" si="255"/>
        <v>174984</v>
      </c>
      <c r="G993" s="156">
        <f t="shared" si="256"/>
        <v>160123</v>
      </c>
      <c r="H993" s="156">
        <f t="shared" si="257"/>
        <v>166665</v>
      </c>
      <c r="I993" s="156">
        <v>166665</v>
      </c>
      <c r="J993" s="156">
        <f t="shared" si="258"/>
        <v>203671</v>
      </c>
      <c r="K993" s="156">
        <f t="shared" si="259"/>
        <v>181232</v>
      </c>
      <c r="P993" s="104"/>
      <c r="Q993" s="169"/>
      <c r="CI993" s="174">
        <v>172602.258</v>
      </c>
    </row>
    <row r="994" spans="2:87" ht="22.5">
      <c r="B994" s="39">
        <v>988</v>
      </c>
      <c r="C994" s="69" t="s">
        <v>1756</v>
      </c>
      <c r="D994" s="108" t="s">
        <v>1757</v>
      </c>
      <c r="E994" s="70" t="s">
        <v>599</v>
      </c>
      <c r="F994" s="155">
        <f t="shared" si="255"/>
        <v>306297</v>
      </c>
      <c r="G994" s="156">
        <f t="shared" si="256"/>
        <v>280284</v>
      </c>
      <c r="H994" s="156">
        <f t="shared" si="257"/>
        <v>291734</v>
      </c>
      <c r="I994" s="156">
        <v>291734</v>
      </c>
      <c r="J994" s="156">
        <f t="shared" si="258"/>
        <v>356510</v>
      </c>
      <c r="K994" s="156">
        <f t="shared" si="259"/>
        <v>317234</v>
      </c>
      <c r="P994" s="104"/>
      <c r="Q994" s="169"/>
      <c r="CI994" s="174">
        <v>302127.3534</v>
      </c>
    </row>
    <row r="995" spans="2:87" ht="22.5">
      <c r="B995" s="39">
        <v>989</v>
      </c>
      <c r="C995" s="69" t="s">
        <v>1758</v>
      </c>
      <c r="D995" s="108" t="s">
        <v>1715</v>
      </c>
      <c r="E995" s="70" t="s">
        <v>599</v>
      </c>
      <c r="F995" s="155">
        <f t="shared" si="255"/>
        <v>192855</v>
      </c>
      <c r="G995" s="156">
        <f t="shared" si="256"/>
        <v>176476</v>
      </c>
      <c r="H995" s="156">
        <f t="shared" si="257"/>
        <v>183686</v>
      </c>
      <c r="I995" s="156">
        <v>183686</v>
      </c>
      <c r="J995" s="156">
        <f t="shared" si="258"/>
        <v>224471</v>
      </c>
      <c r="K995" s="156">
        <f t="shared" si="259"/>
        <v>199742</v>
      </c>
      <c r="P995" s="104"/>
      <c r="Q995" s="169"/>
      <c r="CI995" s="174">
        <v>190230.0066</v>
      </c>
    </row>
    <row r="996" spans="2:87" ht="45">
      <c r="B996" s="39">
        <v>990</v>
      </c>
      <c r="C996" s="69" t="s">
        <v>1759</v>
      </c>
      <c r="D996" s="108" t="s">
        <v>1760</v>
      </c>
      <c r="E996" s="70" t="s">
        <v>599</v>
      </c>
      <c r="F996" s="155">
        <f t="shared" si="255"/>
        <v>515826</v>
      </c>
      <c r="G996" s="156">
        <f t="shared" si="256"/>
        <v>472018</v>
      </c>
      <c r="H996" s="156">
        <f t="shared" si="257"/>
        <v>491302</v>
      </c>
      <c r="I996" s="156">
        <v>491302</v>
      </c>
      <c r="J996" s="156">
        <f t="shared" si="258"/>
        <v>600389</v>
      </c>
      <c r="K996" s="156">
        <f t="shared" si="259"/>
        <v>534245</v>
      </c>
      <c r="P996" s="104"/>
      <c r="Q996" s="169"/>
      <c r="CI996" s="174">
        <v>508804.5186</v>
      </c>
    </row>
    <row r="997" spans="2:87" ht="33.75">
      <c r="B997" s="39">
        <v>991</v>
      </c>
      <c r="C997" s="69" t="s">
        <v>1761</v>
      </c>
      <c r="D997" s="108" t="s">
        <v>1762</v>
      </c>
      <c r="E997" s="70" t="s">
        <v>599</v>
      </c>
      <c r="F997" s="155">
        <f t="shared" si="255"/>
        <v>507080</v>
      </c>
      <c r="G997" s="156">
        <f t="shared" si="256"/>
        <v>464015</v>
      </c>
      <c r="H997" s="156">
        <f t="shared" si="257"/>
        <v>482972</v>
      </c>
      <c r="I997" s="156">
        <v>482972</v>
      </c>
      <c r="J997" s="156">
        <f t="shared" si="258"/>
        <v>590210</v>
      </c>
      <c r="K997" s="156">
        <f t="shared" si="259"/>
        <v>525187</v>
      </c>
      <c r="P997" s="104"/>
      <c r="Q997" s="169"/>
      <c r="CI997" s="174">
        <v>500177.9988</v>
      </c>
    </row>
    <row r="998" spans="2:87" ht="16.5">
      <c r="B998" s="39">
        <v>992</v>
      </c>
      <c r="C998" s="69" t="s">
        <v>1763</v>
      </c>
      <c r="D998" s="108" t="s">
        <v>1764</v>
      </c>
      <c r="E998" s="70" t="s">
        <v>599</v>
      </c>
      <c r="F998" s="155">
        <f t="shared" si="255"/>
        <v>269704</v>
      </c>
      <c r="G998" s="156">
        <f t="shared" si="256"/>
        <v>246799</v>
      </c>
      <c r="H998" s="156">
        <f t="shared" si="257"/>
        <v>256882</v>
      </c>
      <c r="I998" s="156">
        <v>256882</v>
      </c>
      <c r="J998" s="156">
        <f t="shared" si="258"/>
        <v>313919</v>
      </c>
      <c r="K998" s="156">
        <f t="shared" si="259"/>
        <v>279335</v>
      </c>
      <c r="P998" s="104"/>
      <c r="Q998" s="169"/>
      <c r="CI998" s="174">
        <v>266033.124</v>
      </c>
    </row>
    <row r="999" spans="2:87" ht="16.5">
      <c r="B999" s="39">
        <v>993</v>
      </c>
      <c r="C999" s="69" t="s">
        <v>1765</v>
      </c>
      <c r="D999" s="108" t="s">
        <v>1766</v>
      </c>
      <c r="E999" s="70" t="s">
        <v>599</v>
      </c>
      <c r="F999" s="155">
        <f t="shared" si="255"/>
        <v>332248</v>
      </c>
      <c r="G999" s="156">
        <f t="shared" si="256"/>
        <v>304031</v>
      </c>
      <c r="H999" s="156">
        <f t="shared" si="257"/>
        <v>316452</v>
      </c>
      <c r="I999" s="156">
        <v>316452</v>
      </c>
      <c r="J999" s="156">
        <f t="shared" si="258"/>
        <v>386716</v>
      </c>
      <c r="K999" s="156">
        <f t="shared" si="259"/>
        <v>344112</v>
      </c>
      <c r="P999" s="104"/>
      <c r="Q999" s="169"/>
      <c r="CI999" s="174">
        <v>327725.6244</v>
      </c>
    </row>
    <row r="1000" spans="2:87" ht="16.5">
      <c r="B1000" s="39">
        <v>994</v>
      </c>
      <c r="C1000" s="69" t="s">
        <v>1767</v>
      </c>
      <c r="D1000" s="106" t="s">
        <v>1768</v>
      </c>
      <c r="E1000" s="70" t="s">
        <v>599</v>
      </c>
      <c r="F1000" s="155">
        <f t="shared" si="255"/>
        <v>380229</v>
      </c>
      <c r="G1000" s="156">
        <f t="shared" si="256"/>
        <v>347937</v>
      </c>
      <c r="H1000" s="156">
        <f t="shared" si="257"/>
        <v>362151</v>
      </c>
      <c r="I1000" s="156">
        <v>362151</v>
      </c>
      <c r="J1000" s="156">
        <f t="shared" si="258"/>
        <v>442562</v>
      </c>
      <c r="K1000" s="156">
        <f t="shared" si="259"/>
        <v>393806</v>
      </c>
      <c r="P1000" s="104"/>
      <c r="Q1000" s="169"/>
      <c r="CI1000" s="174">
        <v>375052.911</v>
      </c>
    </row>
    <row r="1001" spans="2:87" ht="16.5">
      <c r="B1001" s="39">
        <v>995</v>
      </c>
      <c r="C1001" s="69" t="s">
        <v>1769</v>
      </c>
      <c r="D1001" s="108" t="s">
        <v>1770</v>
      </c>
      <c r="E1001" s="70" t="s">
        <v>599</v>
      </c>
      <c r="F1001" s="155">
        <f t="shared" si="255"/>
        <v>516976</v>
      </c>
      <c r="G1001" s="156">
        <f t="shared" si="256"/>
        <v>473070</v>
      </c>
      <c r="H1001" s="156">
        <f t="shared" si="257"/>
        <v>492397</v>
      </c>
      <c r="I1001" s="156">
        <v>492397</v>
      </c>
      <c r="J1001" s="156">
        <f t="shared" si="258"/>
        <v>601728</v>
      </c>
      <c r="K1001" s="156">
        <f t="shared" si="259"/>
        <v>535436</v>
      </c>
      <c r="P1001" s="104"/>
      <c r="Q1001" s="169"/>
      <c r="CI1001" s="174">
        <v>509938.9116</v>
      </c>
    </row>
    <row r="1002" spans="2:87" ht="16.5">
      <c r="B1002" s="39">
        <v>996</v>
      </c>
      <c r="C1002" s="69" t="s">
        <v>1771</v>
      </c>
      <c r="D1002" s="108" t="s">
        <v>1772</v>
      </c>
      <c r="E1002" s="70" t="s">
        <v>599</v>
      </c>
      <c r="F1002" s="155">
        <f t="shared" si="255"/>
        <v>147556</v>
      </c>
      <c r="G1002" s="156">
        <f t="shared" si="256"/>
        <v>135024</v>
      </c>
      <c r="H1002" s="156">
        <f t="shared" si="257"/>
        <v>140540</v>
      </c>
      <c r="I1002" s="156">
        <v>140540</v>
      </c>
      <c r="J1002" s="156">
        <f t="shared" si="258"/>
        <v>171746</v>
      </c>
      <c r="K1002" s="156">
        <f t="shared" si="259"/>
        <v>152825</v>
      </c>
      <c r="P1002" s="104"/>
      <c r="Q1002" s="169"/>
      <c r="CI1002" s="174">
        <v>145547.2416</v>
      </c>
    </row>
    <row r="1003" spans="2:87" ht="22.5">
      <c r="B1003" s="39">
        <v>997</v>
      </c>
      <c r="C1003" s="69" t="s">
        <v>1773</v>
      </c>
      <c r="D1003" s="119" t="s">
        <v>1774</v>
      </c>
      <c r="E1003" s="70" t="s">
        <v>599</v>
      </c>
      <c r="F1003" s="155">
        <f t="shared" si="255"/>
        <v>471598</v>
      </c>
      <c r="G1003" s="156">
        <f t="shared" si="256"/>
        <v>431546</v>
      </c>
      <c r="H1003" s="156">
        <f t="shared" si="257"/>
        <v>449176</v>
      </c>
      <c r="I1003" s="156">
        <v>449176</v>
      </c>
      <c r="J1003" s="156">
        <f t="shared" si="258"/>
        <v>548910</v>
      </c>
      <c r="K1003" s="156">
        <f t="shared" si="259"/>
        <v>488437</v>
      </c>
      <c r="P1003" s="104"/>
      <c r="Q1003" s="169"/>
      <c r="CI1003" s="174">
        <v>465178.125</v>
      </c>
    </row>
    <row r="1004" spans="2:87" ht="16.5">
      <c r="B1004" s="39">
        <v>998</v>
      </c>
      <c r="C1004" s="69" t="s">
        <v>1775</v>
      </c>
      <c r="D1004" s="108" t="s">
        <v>1776</v>
      </c>
      <c r="E1004" s="70" t="s">
        <v>599</v>
      </c>
      <c r="F1004" s="155">
        <f t="shared" si="255"/>
        <v>312845</v>
      </c>
      <c r="G1004" s="156">
        <f t="shared" si="256"/>
        <v>286276</v>
      </c>
      <c r="H1004" s="156">
        <f t="shared" si="257"/>
        <v>297971</v>
      </c>
      <c r="I1004" s="156">
        <v>297971</v>
      </c>
      <c r="J1004" s="156">
        <f t="shared" si="258"/>
        <v>364132</v>
      </c>
      <c r="K1004" s="156">
        <f t="shared" si="259"/>
        <v>324016</v>
      </c>
      <c r="P1004" s="104"/>
      <c r="Q1004" s="169"/>
      <c r="CI1004" s="174">
        <v>308586.7206</v>
      </c>
    </row>
    <row r="1005" spans="2:87" ht="16.5">
      <c r="B1005" s="39">
        <v>999</v>
      </c>
      <c r="C1005" s="69" t="s">
        <v>1777</v>
      </c>
      <c r="D1005" s="108" t="s">
        <v>1778</v>
      </c>
      <c r="E1005" s="70" t="s">
        <v>599</v>
      </c>
      <c r="F1005" s="155">
        <f t="shared" si="255"/>
        <v>102483</v>
      </c>
      <c r="G1005" s="156">
        <f t="shared" si="256"/>
        <v>93780</v>
      </c>
      <c r="H1005" s="156">
        <f t="shared" si="257"/>
        <v>97611</v>
      </c>
      <c r="I1005" s="156">
        <v>97611</v>
      </c>
      <c r="J1005" s="156">
        <f t="shared" si="258"/>
        <v>119284</v>
      </c>
      <c r="K1005" s="156">
        <f t="shared" si="259"/>
        <v>106143</v>
      </c>
      <c r="P1005" s="104"/>
      <c r="Q1005" s="169"/>
      <c r="CI1005" s="174">
        <v>101088.2754</v>
      </c>
    </row>
    <row r="1006" spans="2:87" ht="16.5">
      <c r="B1006" s="39">
        <v>1000</v>
      </c>
      <c r="C1006" s="69" t="s">
        <v>1779</v>
      </c>
      <c r="D1006" s="108" t="s">
        <v>1780</v>
      </c>
      <c r="E1006" s="70" t="s">
        <v>599</v>
      </c>
      <c r="F1006" s="155">
        <f t="shared" si="255"/>
        <v>521663</v>
      </c>
      <c r="G1006" s="156">
        <f t="shared" si="256"/>
        <v>477359</v>
      </c>
      <c r="H1006" s="156">
        <f t="shared" si="257"/>
        <v>496861</v>
      </c>
      <c r="I1006" s="156">
        <v>496861</v>
      </c>
      <c r="J1006" s="156">
        <f t="shared" si="258"/>
        <v>607183</v>
      </c>
      <c r="K1006" s="156">
        <f t="shared" si="259"/>
        <v>540290</v>
      </c>
      <c r="P1006" s="104"/>
      <c r="Q1006" s="169"/>
      <c r="CI1006" s="174">
        <v>514561.6914</v>
      </c>
    </row>
    <row r="1007" spans="2:87" ht="16.5">
      <c r="B1007" s="39">
        <v>1001</v>
      </c>
      <c r="C1007" s="69" t="s">
        <v>1781</v>
      </c>
      <c r="D1007" s="108" t="s">
        <v>1782</v>
      </c>
      <c r="E1007" s="70" t="s">
        <v>599</v>
      </c>
      <c r="F1007" s="155">
        <f t="shared" si="255"/>
        <v>298040</v>
      </c>
      <c r="G1007" s="156">
        <f t="shared" si="256"/>
        <v>272728</v>
      </c>
      <c r="H1007" s="156">
        <f t="shared" si="257"/>
        <v>283870</v>
      </c>
      <c r="I1007" s="156">
        <v>283870</v>
      </c>
      <c r="J1007" s="156">
        <f t="shared" si="258"/>
        <v>346900</v>
      </c>
      <c r="K1007" s="156">
        <f t="shared" si="259"/>
        <v>308683</v>
      </c>
      <c r="P1007" s="104"/>
      <c r="Q1007" s="169"/>
      <c r="CI1007" s="174">
        <v>293983.3356</v>
      </c>
    </row>
    <row r="1008" spans="2:87" ht="16.5">
      <c r="B1008" s="39">
        <v>1002</v>
      </c>
      <c r="C1008" s="69" t="s">
        <v>1783</v>
      </c>
      <c r="D1008" s="108" t="s">
        <v>1784</v>
      </c>
      <c r="E1008" s="70" t="s">
        <v>599</v>
      </c>
      <c r="F1008" s="155">
        <f t="shared" si="255"/>
        <v>629081</v>
      </c>
      <c r="G1008" s="156">
        <f t="shared" si="256"/>
        <v>575655</v>
      </c>
      <c r="H1008" s="156">
        <f t="shared" si="257"/>
        <v>599172</v>
      </c>
      <c r="I1008" s="156">
        <v>599172</v>
      </c>
      <c r="J1008" s="156">
        <f t="shared" si="258"/>
        <v>732211</v>
      </c>
      <c r="K1008" s="156">
        <f t="shared" si="259"/>
        <v>651544</v>
      </c>
      <c r="P1008" s="104"/>
      <c r="Q1008" s="169"/>
      <c r="CI1008" s="174">
        <v>620518.104</v>
      </c>
    </row>
    <row r="1009" spans="2:87" ht="16.5">
      <c r="B1009" s="39">
        <v>1003</v>
      </c>
      <c r="C1009" s="69" t="s">
        <v>1785</v>
      </c>
      <c r="D1009" s="108" t="s">
        <v>1786</v>
      </c>
      <c r="E1009" s="70" t="s">
        <v>599</v>
      </c>
      <c r="F1009" s="155">
        <f t="shared" si="255"/>
        <v>774904</v>
      </c>
      <c r="G1009" s="156">
        <f t="shared" si="256"/>
        <v>709093</v>
      </c>
      <c r="H1009" s="156">
        <f t="shared" si="257"/>
        <v>738062</v>
      </c>
      <c r="I1009" s="156">
        <v>738062</v>
      </c>
      <c r="J1009" s="156">
        <f t="shared" si="258"/>
        <v>901940</v>
      </c>
      <c r="K1009" s="156">
        <f t="shared" si="259"/>
        <v>802574</v>
      </c>
      <c r="P1009" s="104"/>
      <c r="Q1009" s="169"/>
      <c r="CI1009" s="174">
        <v>764356.0566</v>
      </c>
    </row>
    <row r="1010" spans="2:87" ht="16.5">
      <c r="B1010" s="39">
        <v>1004</v>
      </c>
      <c r="C1010" s="69" t="s">
        <v>1787</v>
      </c>
      <c r="D1010" s="108" t="s">
        <v>1788</v>
      </c>
      <c r="E1010" s="70" t="s">
        <v>599</v>
      </c>
      <c r="F1010" s="155">
        <f t="shared" si="255"/>
        <v>237469</v>
      </c>
      <c r="G1010" s="156">
        <f t="shared" si="256"/>
        <v>217301</v>
      </c>
      <c r="H1010" s="156">
        <f t="shared" si="257"/>
        <v>226179</v>
      </c>
      <c r="I1010" s="156">
        <v>226179</v>
      </c>
      <c r="J1010" s="156">
        <f t="shared" si="258"/>
        <v>276399</v>
      </c>
      <c r="K1010" s="156">
        <f t="shared" si="259"/>
        <v>245948</v>
      </c>
      <c r="P1010" s="104"/>
      <c r="Q1010" s="169"/>
      <c r="CI1010" s="174">
        <v>234236.2422</v>
      </c>
    </row>
    <row r="1011" spans="2:87" ht="16.5">
      <c r="B1011" s="39">
        <v>1005</v>
      </c>
      <c r="C1011" s="69" t="s">
        <v>1789</v>
      </c>
      <c r="D1011" s="108" t="s">
        <v>1766</v>
      </c>
      <c r="E1011" s="70" t="s">
        <v>599</v>
      </c>
      <c r="F1011" s="155">
        <f t="shared" si="255"/>
        <v>342917</v>
      </c>
      <c r="G1011" s="156">
        <f t="shared" si="256"/>
        <v>313794</v>
      </c>
      <c r="H1011" s="156">
        <f t="shared" si="257"/>
        <v>326614</v>
      </c>
      <c r="I1011" s="156">
        <v>326614</v>
      </c>
      <c r="J1011" s="156">
        <f t="shared" si="258"/>
        <v>399134</v>
      </c>
      <c r="K1011" s="156">
        <f t="shared" si="259"/>
        <v>355162</v>
      </c>
      <c r="P1011" s="104"/>
      <c r="Q1011" s="169"/>
      <c r="CI1011" s="174">
        <v>338249.301</v>
      </c>
    </row>
    <row r="1012" spans="2:87" ht="22.5">
      <c r="B1012" s="39">
        <v>1006</v>
      </c>
      <c r="C1012" s="69" t="s">
        <v>1790</v>
      </c>
      <c r="D1012" s="119" t="s">
        <v>1791</v>
      </c>
      <c r="E1012" s="70" t="s">
        <v>599</v>
      </c>
      <c r="F1012" s="155">
        <f t="shared" si="255"/>
        <v>473620</v>
      </c>
      <c r="G1012" s="156">
        <f t="shared" si="256"/>
        <v>433396</v>
      </c>
      <c r="H1012" s="156">
        <f t="shared" si="257"/>
        <v>451102</v>
      </c>
      <c r="I1012" s="156">
        <v>451102</v>
      </c>
      <c r="J1012" s="156">
        <f t="shared" si="258"/>
        <v>551264</v>
      </c>
      <c r="K1012" s="156">
        <f t="shared" si="259"/>
        <v>490531</v>
      </c>
      <c r="P1012" s="104"/>
      <c r="Q1012" s="169"/>
      <c r="CI1012" s="174">
        <v>467172.8088</v>
      </c>
    </row>
    <row r="1013" spans="2:87" ht="16.5">
      <c r="B1013" s="39">
        <v>1007</v>
      </c>
      <c r="C1013" s="69" t="s">
        <v>1792</v>
      </c>
      <c r="D1013" s="119" t="s">
        <v>1768</v>
      </c>
      <c r="E1013" s="70" t="s">
        <v>599</v>
      </c>
      <c r="F1013" s="155">
        <f t="shared" si="255"/>
        <v>367178</v>
      </c>
      <c r="G1013" s="156">
        <f t="shared" si="256"/>
        <v>335995</v>
      </c>
      <c r="H1013" s="156">
        <f t="shared" si="257"/>
        <v>349721</v>
      </c>
      <c r="I1013" s="156">
        <v>349721</v>
      </c>
      <c r="J1013" s="156">
        <f t="shared" si="258"/>
        <v>427373</v>
      </c>
      <c r="K1013" s="156">
        <f t="shared" si="259"/>
        <v>380289</v>
      </c>
      <c r="P1013" s="104"/>
      <c r="Q1013" s="169"/>
      <c r="CI1013" s="174">
        <v>362180.3736</v>
      </c>
    </row>
    <row r="1014" spans="2:87" ht="16.5">
      <c r="B1014" s="39">
        <v>1008</v>
      </c>
      <c r="C1014" s="69" t="s">
        <v>1793</v>
      </c>
      <c r="D1014" s="119" t="s">
        <v>1794</v>
      </c>
      <c r="E1014" s="70" t="s">
        <v>599</v>
      </c>
      <c r="F1014" s="155">
        <f t="shared" si="255"/>
        <v>498385</v>
      </c>
      <c r="G1014" s="156">
        <f t="shared" si="256"/>
        <v>456058</v>
      </c>
      <c r="H1014" s="156">
        <f t="shared" si="257"/>
        <v>474690</v>
      </c>
      <c r="I1014" s="156">
        <v>474690</v>
      </c>
      <c r="J1014" s="156">
        <f t="shared" si="258"/>
        <v>580089</v>
      </c>
      <c r="K1014" s="156">
        <f t="shared" si="259"/>
        <v>516181</v>
      </c>
      <c r="P1014" s="104"/>
      <c r="Q1014" s="169"/>
      <c r="CI1014" s="174">
        <v>491600.7558</v>
      </c>
    </row>
    <row r="1015" spans="2:87" ht="56.25">
      <c r="B1015" s="39">
        <v>1009</v>
      </c>
      <c r="C1015" s="69" t="s">
        <v>1795</v>
      </c>
      <c r="D1015" s="119" t="s">
        <v>1796</v>
      </c>
      <c r="E1015" s="70" t="s">
        <v>599</v>
      </c>
      <c r="F1015" s="155">
        <f t="shared" si="255"/>
        <v>556798</v>
      </c>
      <c r="G1015" s="156">
        <f t="shared" si="256"/>
        <v>509510</v>
      </c>
      <c r="H1015" s="156">
        <f t="shared" si="257"/>
        <v>530326</v>
      </c>
      <c r="I1015" s="156">
        <v>530326</v>
      </c>
      <c r="J1015" s="156">
        <f t="shared" si="258"/>
        <v>648078</v>
      </c>
      <c r="K1015" s="156">
        <f t="shared" si="259"/>
        <v>576680</v>
      </c>
      <c r="P1015" s="104"/>
      <c r="Q1015" s="169"/>
      <c r="CI1015" s="174">
        <v>549218.6808</v>
      </c>
    </row>
    <row r="1016" spans="2:87" ht="16.5">
      <c r="B1016" s="39">
        <v>1010</v>
      </c>
      <c r="C1016" s="72" t="s">
        <v>1797</v>
      </c>
      <c r="D1016" s="116" t="s">
        <v>1798</v>
      </c>
      <c r="E1016" s="73"/>
      <c r="F1016" s="155"/>
      <c r="G1016" s="156"/>
      <c r="H1016" s="156"/>
      <c r="I1016" s="156"/>
      <c r="J1016" s="156"/>
      <c r="K1016" s="156"/>
      <c r="P1016" s="104"/>
      <c r="Q1016" s="169"/>
      <c r="CI1016" s="174">
        <v>0</v>
      </c>
    </row>
    <row r="1017" spans="2:87" ht="16.5">
      <c r="B1017" s="39">
        <v>1011</v>
      </c>
      <c r="C1017" s="69" t="s">
        <v>1799</v>
      </c>
      <c r="D1017" s="108" t="s">
        <v>1800</v>
      </c>
      <c r="E1017" s="70" t="s">
        <v>599</v>
      </c>
      <c r="F1017" s="155">
        <f aca="true" t="shared" si="260" ref="F1017:F1034">+ROUND($F$7*CI1017,0)</f>
        <v>457781</v>
      </c>
      <c r="G1017" s="156">
        <f aca="true" t="shared" si="261" ref="G1017:G1034">+ROUND(CI1017*$G$7,0)</f>
        <v>418903</v>
      </c>
      <c r="H1017" s="156">
        <f aca="true" t="shared" si="262" ref="H1017:H1034">+ROUND($H$7*CI1017,0)</f>
        <v>436017</v>
      </c>
      <c r="I1017" s="156">
        <v>436017</v>
      </c>
      <c r="J1017" s="156">
        <f aca="true" t="shared" si="263" ref="J1017:J1034">+ROUND(CI1017*$J$7,0)</f>
        <v>532829</v>
      </c>
      <c r="K1017" s="156">
        <f aca="true" t="shared" si="264" ref="K1017:K1034">+ROUND(CI1017*$K$7,0)</f>
        <v>474128</v>
      </c>
      <c r="P1017" s="104"/>
      <c r="Q1017" s="169"/>
      <c r="CI1017" s="174">
        <v>451550.01</v>
      </c>
    </row>
    <row r="1018" spans="2:87" ht="16.5">
      <c r="B1018" s="39">
        <v>1012</v>
      </c>
      <c r="C1018" s="69" t="s">
        <v>1801</v>
      </c>
      <c r="D1018" s="108" t="s">
        <v>1802</v>
      </c>
      <c r="E1018" s="70" t="s">
        <v>599</v>
      </c>
      <c r="F1018" s="155">
        <f t="shared" si="260"/>
        <v>115940</v>
      </c>
      <c r="G1018" s="156">
        <f t="shared" si="261"/>
        <v>106094</v>
      </c>
      <c r="H1018" s="156">
        <f t="shared" si="262"/>
        <v>110428</v>
      </c>
      <c r="I1018" s="156">
        <v>110428</v>
      </c>
      <c r="J1018" s="156">
        <f t="shared" si="263"/>
        <v>134947</v>
      </c>
      <c r="K1018" s="156">
        <f t="shared" si="264"/>
        <v>120080</v>
      </c>
      <c r="P1018" s="104"/>
      <c r="Q1018" s="169"/>
      <c r="CI1018" s="174">
        <v>114362.2134</v>
      </c>
    </row>
    <row r="1019" spans="2:87" ht="16.5">
      <c r="B1019" s="39">
        <v>1013</v>
      </c>
      <c r="C1019" s="69" t="s">
        <v>1803</v>
      </c>
      <c r="D1019" s="108" t="s">
        <v>1804</v>
      </c>
      <c r="E1019" s="70" t="s">
        <v>599</v>
      </c>
      <c r="F1019" s="155">
        <f t="shared" si="260"/>
        <v>132916</v>
      </c>
      <c r="G1019" s="156">
        <f t="shared" si="261"/>
        <v>121628</v>
      </c>
      <c r="H1019" s="156">
        <f t="shared" si="262"/>
        <v>126597</v>
      </c>
      <c r="I1019" s="156">
        <v>126597</v>
      </c>
      <c r="J1019" s="156">
        <f t="shared" si="263"/>
        <v>154706</v>
      </c>
      <c r="K1019" s="156">
        <f t="shared" si="264"/>
        <v>137662</v>
      </c>
      <c r="P1019" s="104"/>
      <c r="Q1019" s="169"/>
      <c r="CI1019" s="174">
        <v>131107.086</v>
      </c>
    </row>
    <row r="1020" spans="2:87" ht="16.5">
      <c r="B1020" s="39">
        <v>1014</v>
      </c>
      <c r="C1020" s="69" t="s">
        <v>1805</v>
      </c>
      <c r="D1020" s="108" t="s">
        <v>1806</v>
      </c>
      <c r="E1020" s="70" t="s">
        <v>599</v>
      </c>
      <c r="F1020" s="155">
        <f t="shared" si="260"/>
        <v>115940</v>
      </c>
      <c r="G1020" s="156">
        <f t="shared" si="261"/>
        <v>106094</v>
      </c>
      <c r="H1020" s="156">
        <f t="shared" si="262"/>
        <v>110428</v>
      </c>
      <c r="I1020" s="156">
        <v>110428</v>
      </c>
      <c r="J1020" s="156">
        <f t="shared" si="263"/>
        <v>134947</v>
      </c>
      <c r="K1020" s="156">
        <f t="shared" si="264"/>
        <v>120080</v>
      </c>
      <c r="P1020" s="104"/>
      <c r="Q1020" s="169"/>
      <c r="CI1020" s="174">
        <v>114362.2134</v>
      </c>
    </row>
    <row r="1021" spans="2:87" ht="16.5">
      <c r="B1021" s="39">
        <v>1015</v>
      </c>
      <c r="C1021" s="69" t="s">
        <v>1807</v>
      </c>
      <c r="D1021" s="108" t="s">
        <v>1808</v>
      </c>
      <c r="E1021" s="70" t="s">
        <v>599</v>
      </c>
      <c r="F1021" s="155">
        <f t="shared" si="260"/>
        <v>98448</v>
      </c>
      <c r="G1021" s="156">
        <f t="shared" si="261"/>
        <v>90087</v>
      </c>
      <c r="H1021" s="156">
        <f t="shared" si="262"/>
        <v>93768</v>
      </c>
      <c r="I1021" s="156">
        <v>93768</v>
      </c>
      <c r="J1021" s="156">
        <f t="shared" si="263"/>
        <v>114588</v>
      </c>
      <c r="K1021" s="156">
        <f t="shared" si="264"/>
        <v>101964</v>
      </c>
      <c r="P1021" s="104"/>
      <c r="Q1021" s="169"/>
      <c r="CI1021" s="174">
        <v>97108.1472</v>
      </c>
    </row>
    <row r="1022" spans="2:87" ht="16.5">
      <c r="B1022" s="39">
        <v>1016</v>
      </c>
      <c r="C1022" s="69" t="s">
        <v>1809</v>
      </c>
      <c r="D1022" s="108" t="s">
        <v>1810</v>
      </c>
      <c r="E1022" s="70" t="s">
        <v>599</v>
      </c>
      <c r="F1022" s="155">
        <f t="shared" si="260"/>
        <v>133342</v>
      </c>
      <c r="G1022" s="156">
        <f t="shared" si="261"/>
        <v>122018</v>
      </c>
      <c r="H1022" s="156">
        <f t="shared" si="262"/>
        <v>127002</v>
      </c>
      <c r="I1022" s="156">
        <v>127002</v>
      </c>
      <c r="J1022" s="156">
        <f t="shared" si="263"/>
        <v>155202</v>
      </c>
      <c r="K1022" s="156">
        <f t="shared" si="264"/>
        <v>138103</v>
      </c>
      <c r="P1022" s="104"/>
      <c r="Q1022" s="169"/>
      <c r="CI1022" s="174">
        <v>131526.9654</v>
      </c>
    </row>
    <row r="1023" spans="2:87" ht="16.5">
      <c r="B1023" s="39">
        <v>1017</v>
      </c>
      <c r="C1023" s="69" t="s">
        <v>1811</v>
      </c>
      <c r="D1023" s="108" t="s">
        <v>1812</v>
      </c>
      <c r="E1023" s="70" t="s">
        <v>599</v>
      </c>
      <c r="F1023" s="155">
        <f t="shared" si="260"/>
        <v>137829</v>
      </c>
      <c r="G1023" s="156">
        <f t="shared" si="261"/>
        <v>126123</v>
      </c>
      <c r="H1023" s="156">
        <f t="shared" si="262"/>
        <v>131276</v>
      </c>
      <c r="I1023" s="156">
        <v>131276</v>
      </c>
      <c r="J1023" s="156">
        <f t="shared" si="263"/>
        <v>160424</v>
      </c>
      <c r="K1023" s="156">
        <f t="shared" si="264"/>
        <v>142750</v>
      </c>
      <c r="P1023" s="104"/>
      <c r="Q1023" s="169"/>
      <c r="CI1023" s="174">
        <v>135952.638</v>
      </c>
    </row>
    <row r="1024" spans="2:87" ht="16.5">
      <c r="B1024" s="39">
        <v>1018</v>
      </c>
      <c r="C1024" s="69" t="s">
        <v>1813</v>
      </c>
      <c r="D1024" s="108" t="s">
        <v>1814</v>
      </c>
      <c r="E1024" s="70" t="s">
        <v>599</v>
      </c>
      <c r="F1024" s="155">
        <f t="shared" si="260"/>
        <v>136289</v>
      </c>
      <c r="G1024" s="156">
        <f t="shared" si="261"/>
        <v>124715</v>
      </c>
      <c r="H1024" s="156">
        <f t="shared" si="262"/>
        <v>129810</v>
      </c>
      <c r="I1024" s="156">
        <v>129810</v>
      </c>
      <c r="J1024" s="156">
        <f t="shared" si="263"/>
        <v>158632</v>
      </c>
      <c r="K1024" s="156">
        <f t="shared" si="264"/>
        <v>141156</v>
      </c>
      <c r="P1024" s="104"/>
      <c r="Q1024" s="169"/>
      <c r="CI1024" s="174">
        <v>134434.2966</v>
      </c>
    </row>
    <row r="1025" spans="2:87" ht="16.5">
      <c r="B1025" s="39">
        <v>1019</v>
      </c>
      <c r="C1025" s="69" t="s">
        <v>1815</v>
      </c>
      <c r="D1025" s="108" t="s">
        <v>1816</v>
      </c>
      <c r="E1025" s="70" t="s">
        <v>599</v>
      </c>
      <c r="F1025" s="155">
        <f t="shared" si="260"/>
        <v>18086</v>
      </c>
      <c r="G1025" s="156">
        <f t="shared" si="261"/>
        <v>16550</v>
      </c>
      <c r="H1025" s="156">
        <f t="shared" si="262"/>
        <v>17227</v>
      </c>
      <c r="I1025" s="156">
        <v>17227</v>
      </c>
      <c r="J1025" s="156">
        <f t="shared" si="263"/>
        <v>21052</v>
      </c>
      <c r="K1025" s="156">
        <f t="shared" si="264"/>
        <v>18732</v>
      </c>
      <c r="P1025" s="104"/>
      <c r="Q1025" s="169"/>
      <c r="CI1025" s="174">
        <v>17840.2548</v>
      </c>
    </row>
    <row r="1026" spans="2:87" ht="16.5">
      <c r="B1026" s="39">
        <v>1020</v>
      </c>
      <c r="C1026" s="69" t="s">
        <v>1817</v>
      </c>
      <c r="D1026" s="108" t="s">
        <v>1818</v>
      </c>
      <c r="E1026" s="70" t="s">
        <v>599</v>
      </c>
      <c r="F1026" s="155">
        <f t="shared" si="260"/>
        <v>7750</v>
      </c>
      <c r="G1026" s="156">
        <f t="shared" si="261"/>
        <v>7091</v>
      </c>
      <c r="H1026" s="156">
        <f t="shared" si="262"/>
        <v>7381</v>
      </c>
      <c r="I1026" s="156">
        <v>7381</v>
      </c>
      <c r="J1026" s="156">
        <f t="shared" si="263"/>
        <v>9020</v>
      </c>
      <c r="K1026" s="156">
        <f t="shared" si="264"/>
        <v>8026</v>
      </c>
      <c r="P1026" s="104"/>
      <c r="Q1026" s="169"/>
      <c r="CI1026" s="174">
        <v>7644.0636</v>
      </c>
    </row>
    <row r="1027" spans="2:87" ht="16.5">
      <c r="B1027" s="39">
        <v>1021</v>
      </c>
      <c r="C1027" s="69" t="s">
        <v>1819</v>
      </c>
      <c r="D1027" s="108" t="s">
        <v>1820</v>
      </c>
      <c r="E1027" s="70" t="s">
        <v>599</v>
      </c>
      <c r="F1027" s="155">
        <f t="shared" si="260"/>
        <v>7602</v>
      </c>
      <c r="G1027" s="156">
        <f t="shared" si="261"/>
        <v>6956</v>
      </c>
      <c r="H1027" s="156">
        <f t="shared" si="262"/>
        <v>7240</v>
      </c>
      <c r="I1027" s="156">
        <v>7240</v>
      </c>
      <c r="J1027" s="156">
        <f t="shared" si="263"/>
        <v>8848</v>
      </c>
      <c r="K1027" s="156">
        <f t="shared" si="264"/>
        <v>7873</v>
      </c>
      <c r="P1027" s="104"/>
      <c r="Q1027" s="169"/>
      <c r="CI1027" s="174">
        <v>7498.2864</v>
      </c>
    </row>
    <row r="1028" spans="2:87" ht="16.5">
      <c r="B1028" s="39">
        <v>1022</v>
      </c>
      <c r="C1028" s="69" t="s">
        <v>1821</v>
      </c>
      <c r="D1028" s="108" t="s">
        <v>1822</v>
      </c>
      <c r="E1028" s="70" t="s">
        <v>599</v>
      </c>
      <c r="F1028" s="155">
        <f t="shared" si="260"/>
        <v>33486</v>
      </c>
      <c r="G1028" s="156">
        <f t="shared" si="261"/>
        <v>30642</v>
      </c>
      <c r="H1028" s="156">
        <f t="shared" si="262"/>
        <v>31894</v>
      </c>
      <c r="I1028" s="156">
        <v>31894</v>
      </c>
      <c r="J1028" s="156">
        <f t="shared" si="263"/>
        <v>38975</v>
      </c>
      <c r="K1028" s="156">
        <f t="shared" si="264"/>
        <v>34681</v>
      </c>
      <c r="P1028" s="104"/>
      <c r="Q1028" s="169"/>
      <c r="CI1028" s="174">
        <v>33029.8284</v>
      </c>
    </row>
    <row r="1029" spans="2:87" ht="16.5">
      <c r="B1029" s="39">
        <v>1023</v>
      </c>
      <c r="C1029" s="69" t="s">
        <v>1823</v>
      </c>
      <c r="D1029" s="108" t="s">
        <v>1824</v>
      </c>
      <c r="E1029" s="70" t="s">
        <v>599</v>
      </c>
      <c r="F1029" s="155">
        <f t="shared" si="260"/>
        <v>20205</v>
      </c>
      <c r="G1029" s="156">
        <f t="shared" si="261"/>
        <v>18489</v>
      </c>
      <c r="H1029" s="156">
        <f t="shared" si="262"/>
        <v>19245</v>
      </c>
      <c r="I1029" s="156">
        <v>19245</v>
      </c>
      <c r="J1029" s="156">
        <f t="shared" si="263"/>
        <v>23518</v>
      </c>
      <c r="K1029" s="156">
        <f t="shared" si="264"/>
        <v>20927</v>
      </c>
      <c r="P1029" s="104"/>
      <c r="Q1029" s="169"/>
      <c r="CI1029" s="174">
        <v>19930.4124</v>
      </c>
    </row>
    <row r="1030" spans="2:87" ht="16.5">
      <c r="B1030" s="39">
        <v>1024</v>
      </c>
      <c r="C1030" s="69" t="s">
        <v>1825</v>
      </c>
      <c r="D1030" s="108" t="s">
        <v>1826</v>
      </c>
      <c r="E1030" s="70" t="s">
        <v>599</v>
      </c>
      <c r="F1030" s="155">
        <f t="shared" si="260"/>
        <v>15223</v>
      </c>
      <c r="G1030" s="156">
        <f t="shared" si="261"/>
        <v>13930</v>
      </c>
      <c r="H1030" s="156">
        <f t="shared" si="262"/>
        <v>14500</v>
      </c>
      <c r="I1030" s="156">
        <v>14500</v>
      </c>
      <c r="J1030" s="156">
        <f t="shared" si="263"/>
        <v>17719</v>
      </c>
      <c r="K1030" s="156">
        <f t="shared" si="264"/>
        <v>15767</v>
      </c>
      <c r="P1030" s="104"/>
      <c r="Q1030" s="169"/>
      <c r="CI1030" s="174">
        <v>15016.0782</v>
      </c>
    </row>
    <row r="1031" spans="2:87" ht="16.5">
      <c r="B1031" s="39">
        <v>1025</v>
      </c>
      <c r="C1031" s="69" t="s">
        <v>1827</v>
      </c>
      <c r="D1031" s="108" t="s">
        <v>1828</v>
      </c>
      <c r="E1031" s="70" t="s">
        <v>599</v>
      </c>
      <c r="F1031" s="155">
        <f t="shared" si="260"/>
        <v>26073</v>
      </c>
      <c r="G1031" s="156">
        <f t="shared" si="261"/>
        <v>23859</v>
      </c>
      <c r="H1031" s="156">
        <f t="shared" si="262"/>
        <v>24834</v>
      </c>
      <c r="I1031" s="156">
        <v>24834</v>
      </c>
      <c r="J1031" s="156">
        <f t="shared" si="263"/>
        <v>30348</v>
      </c>
      <c r="K1031" s="156">
        <f t="shared" si="264"/>
        <v>27004</v>
      </c>
      <c r="P1031" s="104"/>
      <c r="Q1031" s="169"/>
      <c r="CI1031" s="174">
        <v>25718.3832</v>
      </c>
    </row>
    <row r="1032" spans="2:87" ht="16.5">
      <c r="B1032" s="39">
        <v>1026</v>
      </c>
      <c r="C1032" s="69" t="s">
        <v>1829</v>
      </c>
      <c r="D1032" s="108" t="s">
        <v>1830</v>
      </c>
      <c r="E1032" s="70" t="s">
        <v>599</v>
      </c>
      <c r="F1032" s="155">
        <f t="shared" si="260"/>
        <v>20166</v>
      </c>
      <c r="G1032" s="156">
        <f t="shared" si="261"/>
        <v>18453</v>
      </c>
      <c r="H1032" s="156">
        <f t="shared" si="262"/>
        <v>19207</v>
      </c>
      <c r="I1032" s="156">
        <v>19207</v>
      </c>
      <c r="J1032" s="156">
        <f t="shared" si="263"/>
        <v>23472</v>
      </c>
      <c r="K1032" s="156">
        <f t="shared" si="264"/>
        <v>20886</v>
      </c>
      <c r="P1032" s="104"/>
      <c r="Q1032" s="169"/>
      <c r="CI1032" s="174">
        <v>19891.4016</v>
      </c>
    </row>
    <row r="1033" spans="2:87" ht="16.5">
      <c r="B1033" s="39">
        <v>1027</v>
      </c>
      <c r="C1033" s="69" t="s">
        <v>1831</v>
      </c>
      <c r="D1033" s="108" t="s">
        <v>1832</v>
      </c>
      <c r="E1033" s="70" t="s">
        <v>599</v>
      </c>
      <c r="F1033" s="155">
        <f t="shared" si="260"/>
        <v>33934</v>
      </c>
      <c r="G1033" s="156">
        <f t="shared" si="261"/>
        <v>31052</v>
      </c>
      <c r="H1033" s="156">
        <f t="shared" si="262"/>
        <v>32321</v>
      </c>
      <c r="I1033" s="156">
        <v>32321</v>
      </c>
      <c r="J1033" s="156">
        <f t="shared" si="263"/>
        <v>39497</v>
      </c>
      <c r="K1033" s="156">
        <f t="shared" si="264"/>
        <v>35146</v>
      </c>
      <c r="P1033" s="104"/>
      <c r="Q1033" s="169"/>
      <c r="CI1033" s="174">
        <v>33472.293</v>
      </c>
    </row>
    <row r="1034" spans="2:87" ht="16.5">
      <c r="B1034" s="39">
        <v>1028</v>
      </c>
      <c r="C1034" s="69" t="s">
        <v>1833</v>
      </c>
      <c r="D1034" s="108" t="s">
        <v>1834</v>
      </c>
      <c r="E1034" s="70" t="s">
        <v>599</v>
      </c>
      <c r="F1034" s="155">
        <f t="shared" si="260"/>
        <v>862557</v>
      </c>
      <c r="G1034" s="156">
        <f t="shared" si="261"/>
        <v>789301</v>
      </c>
      <c r="H1034" s="156">
        <f t="shared" si="262"/>
        <v>821547</v>
      </c>
      <c r="I1034" s="156">
        <v>821547</v>
      </c>
      <c r="J1034" s="156">
        <f t="shared" si="263"/>
        <v>1003962</v>
      </c>
      <c r="K1034" s="156">
        <f t="shared" si="264"/>
        <v>893356</v>
      </c>
      <c r="P1034" s="104"/>
      <c r="Q1034" s="169"/>
      <c r="CI1034" s="174">
        <v>850815.282</v>
      </c>
    </row>
    <row r="1035" spans="2:87" ht="16.5">
      <c r="B1035" s="39">
        <v>1029</v>
      </c>
      <c r="C1035" s="72" t="s">
        <v>1835</v>
      </c>
      <c r="D1035" s="116" t="s">
        <v>1836</v>
      </c>
      <c r="E1035" s="73"/>
      <c r="F1035" s="155"/>
      <c r="G1035" s="156"/>
      <c r="H1035" s="156"/>
      <c r="I1035" s="156"/>
      <c r="J1035" s="156"/>
      <c r="K1035" s="156"/>
      <c r="P1035" s="104"/>
      <c r="Q1035" s="169"/>
      <c r="CI1035" s="174">
        <v>0</v>
      </c>
    </row>
    <row r="1036" spans="2:87" ht="16.5">
      <c r="B1036" s="39">
        <v>1030</v>
      </c>
      <c r="C1036" s="69" t="s">
        <v>1837</v>
      </c>
      <c r="D1036" s="108" t="s">
        <v>1838</v>
      </c>
      <c r="E1036" s="70" t="s">
        <v>599</v>
      </c>
      <c r="F1036" s="155">
        <f aca="true" t="shared" si="265" ref="F1036:F1042">+ROUND($F$7*CI1036,0)</f>
        <v>19105</v>
      </c>
      <c r="G1036" s="156">
        <f aca="true" t="shared" si="266" ref="G1036:G1042">+ROUND(CI1036*$G$7,0)</f>
        <v>17483</v>
      </c>
      <c r="H1036" s="156">
        <f aca="true" t="shared" si="267" ref="H1036:H1042">+ROUND($H$7*CI1036,0)</f>
        <v>18197</v>
      </c>
      <c r="I1036" s="156">
        <v>18197</v>
      </c>
      <c r="J1036" s="156">
        <f aca="true" t="shared" si="268" ref="J1036:J1042">+ROUND(CI1036*$J$7,0)</f>
        <v>22237</v>
      </c>
      <c r="K1036" s="156">
        <f aca="true" t="shared" si="269" ref="K1036:K1042">+ROUND(CI1036*$K$7,0)</f>
        <v>19788</v>
      </c>
      <c r="P1036" s="104"/>
      <c r="Q1036" s="169"/>
      <c r="CI1036" s="174">
        <v>18845.2962</v>
      </c>
    </row>
    <row r="1037" spans="2:87" ht="16.5">
      <c r="B1037" s="39">
        <v>1031</v>
      </c>
      <c r="C1037" s="69" t="s">
        <v>1839</v>
      </c>
      <c r="D1037" s="108" t="s">
        <v>1840</v>
      </c>
      <c r="E1037" s="70" t="s">
        <v>599</v>
      </c>
      <c r="F1037" s="155">
        <f t="shared" si="265"/>
        <v>35432</v>
      </c>
      <c r="G1037" s="156">
        <f t="shared" si="266"/>
        <v>32423</v>
      </c>
      <c r="H1037" s="156">
        <f t="shared" si="267"/>
        <v>33747</v>
      </c>
      <c r="I1037" s="156">
        <v>33747</v>
      </c>
      <c r="J1037" s="156">
        <f t="shared" si="268"/>
        <v>41240</v>
      </c>
      <c r="K1037" s="156">
        <f t="shared" si="269"/>
        <v>36697</v>
      </c>
      <c r="P1037" s="104"/>
      <c r="Q1037" s="169"/>
      <c r="CI1037" s="174">
        <v>34949.5704</v>
      </c>
    </row>
    <row r="1038" spans="2:87" ht="16.5">
      <c r="B1038" s="39">
        <v>1032</v>
      </c>
      <c r="C1038" s="69" t="s">
        <v>1841</v>
      </c>
      <c r="D1038" s="108" t="s">
        <v>1842</v>
      </c>
      <c r="E1038" s="70" t="s">
        <v>599</v>
      </c>
      <c r="F1038" s="155">
        <f t="shared" si="265"/>
        <v>30120</v>
      </c>
      <c r="G1038" s="156">
        <f t="shared" si="266"/>
        <v>27562</v>
      </c>
      <c r="H1038" s="156">
        <f t="shared" si="267"/>
        <v>28688</v>
      </c>
      <c r="I1038" s="156">
        <v>28688</v>
      </c>
      <c r="J1038" s="156">
        <f t="shared" si="268"/>
        <v>35058</v>
      </c>
      <c r="K1038" s="156">
        <f t="shared" si="269"/>
        <v>31195</v>
      </c>
      <c r="P1038" s="104"/>
      <c r="Q1038" s="169"/>
      <c r="CI1038" s="174">
        <v>29709.804</v>
      </c>
    </row>
    <row r="1039" spans="2:87" ht="22.5">
      <c r="B1039" s="39">
        <v>1033</v>
      </c>
      <c r="C1039" s="69" t="s">
        <v>1843</v>
      </c>
      <c r="D1039" s="108" t="s">
        <v>2461</v>
      </c>
      <c r="E1039" s="70" t="s">
        <v>599</v>
      </c>
      <c r="F1039" s="155">
        <f t="shared" si="265"/>
        <v>608481</v>
      </c>
      <c r="G1039" s="156">
        <f t="shared" si="266"/>
        <v>556804</v>
      </c>
      <c r="H1039" s="156">
        <f t="shared" si="267"/>
        <v>579552</v>
      </c>
      <c r="I1039" s="156">
        <v>579552</v>
      </c>
      <c r="J1039" s="156">
        <f t="shared" si="268"/>
        <v>708234</v>
      </c>
      <c r="K1039" s="156">
        <f t="shared" si="269"/>
        <v>630209</v>
      </c>
      <c r="P1039" s="104"/>
      <c r="Q1039" s="169"/>
      <c r="CI1039" s="174">
        <v>600198.6102</v>
      </c>
    </row>
    <row r="1040" spans="2:87" ht="22.5">
      <c r="B1040" s="39">
        <v>1034</v>
      </c>
      <c r="C1040" s="69" t="s">
        <v>1844</v>
      </c>
      <c r="D1040" s="108" t="s">
        <v>2373</v>
      </c>
      <c r="E1040" s="70" t="s">
        <v>599</v>
      </c>
      <c r="F1040" s="155">
        <f t="shared" si="265"/>
        <v>1686563</v>
      </c>
      <c r="G1040" s="156">
        <f t="shared" si="266"/>
        <v>1543327</v>
      </c>
      <c r="H1040" s="156">
        <f t="shared" si="267"/>
        <v>1606377</v>
      </c>
      <c r="I1040" s="156">
        <v>1606377</v>
      </c>
      <c r="J1040" s="156">
        <f t="shared" si="268"/>
        <v>1963054</v>
      </c>
      <c r="K1040" s="156">
        <f t="shared" si="269"/>
        <v>1746786</v>
      </c>
      <c r="O1040" s="105"/>
      <c r="P1040" s="104"/>
      <c r="Q1040" s="169"/>
      <c r="CI1040" s="174">
        <v>1663605.3</v>
      </c>
    </row>
    <row r="1041" spans="2:87" ht="22.5">
      <c r="B1041" s="39">
        <v>1035</v>
      </c>
      <c r="C1041" s="69" t="s">
        <v>1845</v>
      </c>
      <c r="D1041" s="108" t="s">
        <v>2462</v>
      </c>
      <c r="E1041" s="70" t="s">
        <v>599</v>
      </c>
      <c r="F1041" s="155">
        <f t="shared" si="265"/>
        <v>3585630</v>
      </c>
      <c r="G1041" s="156">
        <f t="shared" si="266"/>
        <v>3281110</v>
      </c>
      <c r="H1041" s="156">
        <f t="shared" si="267"/>
        <v>3415155</v>
      </c>
      <c r="I1041" s="156">
        <v>3415155</v>
      </c>
      <c r="J1041" s="156">
        <f t="shared" si="268"/>
        <v>4173450</v>
      </c>
      <c r="K1041" s="156">
        <f t="shared" si="269"/>
        <v>3713663</v>
      </c>
      <c r="P1041" s="104"/>
      <c r="Q1041" s="169"/>
      <c r="CI1041" s="174">
        <v>3536821.788</v>
      </c>
    </row>
    <row r="1042" spans="2:87" ht="16.5">
      <c r="B1042" s="39">
        <v>1036</v>
      </c>
      <c r="C1042" s="69" t="s">
        <v>2389</v>
      </c>
      <c r="D1042" s="108" t="s">
        <v>1846</v>
      </c>
      <c r="E1042" s="70" t="s">
        <v>599</v>
      </c>
      <c r="F1042" s="155">
        <f t="shared" si="265"/>
        <v>12544</v>
      </c>
      <c r="G1042" s="156">
        <f t="shared" si="266"/>
        <v>11479</v>
      </c>
      <c r="H1042" s="156">
        <f t="shared" si="267"/>
        <v>11948</v>
      </c>
      <c r="I1042" s="156">
        <v>11948</v>
      </c>
      <c r="J1042" s="156">
        <f t="shared" si="268"/>
        <v>14601</v>
      </c>
      <c r="K1042" s="156">
        <f t="shared" si="269"/>
        <v>12992</v>
      </c>
      <c r="P1042" s="104"/>
      <c r="Q1042" s="169"/>
      <c r="CI1042" s="174">
        <v>12373.6098</v>
      </c>
    </row>
    <row r="1043" spans="2:87" ht="22.5">
      <c r="B1043" s="39">
        <v>1037</v>
      </c>
      <c r="C1043" s="72" t="s">
        <v>1847</v>
      </c>
      <c r="D1043" s="116" t="s">
        <v>1848</v>
      </c>
      <c r="E1043" s="73"/>
      <c r="F1043" s="155"/>
      <c r="G1043" s="156"/>
      <c r="H1043" s="156"/>
      <c r="I1043" s="156"/>
      <c r="J1043" s="156"/>
      <c r="K1043" s="156"/>
      <c r="P1043" s="104"/>
      <c r="Q1043" s="169"/>
      <c r="CI1043" s="174">
        <v>0</v>
      </c>
    </row>
    <row r="1044" spans="2:87" ht="22.5">
      <c r="B1044" s="39">
        <v>1038</v>
      </c>
      <c r="C1044" s="69" t="s">
        <v>1849</v>
      </c>
      <c r="D1044" s="108" t="s">
        <v>1850</v>
      </c>
      <c r="E1044" s="70" t="s">
        <v>599</v>
      </c>
      <c r="F1044" s="155">
        <f aca="true" t="shared" si="270" ref="F1044:F1057">+ROUND($F$7*CI1044,0)</f>
        <v>207395</v>
      </c>
      <c r="G1044" s="156">
        <f aca="true" t="shared" si="271" ref="G1044:G1057">+ROUND(CI1044*$G$7,0)</f>
        <v>189781</v>
      </c>
      <c r="H1044" s="156">
        <f aca="true" t="shared" si="272" ref="H1044:H1057">+ROUND($H$7*CI1044,0)</f>
        <v>197534</v>
      </c>
      <c r="I1044" s="156">
        <v>197534</v>
      </c>
      <c r="J1044" s="156">
        <f aca="true" t="shared" si="273" ref="J1044:J1057">+ROUND(CI1044*$J$7,0)</f>
        <v>241394</v>
      </c>
      <c r="K1044" s="156">
        <f aca="true" t="shared" si="274" ref="K1044:K1057">+ROUND(CI1044*$K$7,0)</f>
        <v>214800</v>
      </c>
      <c r="P1044" s="104"/>
      <c r="Q1044" s="169"/>
      <c r="CI1044" s="174">
        <v>204571.6086</v>
      </c>
    </row>
    <row r="1045" spans="2:87" ht="33.75">
      <c r="B1045" s="39">
        <v>1039</v>
      </c>
      <c r="C1045" s="69" t="s">
        <v>1851</v>
      </c>
      <c r="D1045" s="108" t="s">
        <v>1852</v>
      </c>
      <c r="E1045" s="70" t="s">
        <v>599</v>
      </c>
      <c r="F1045" s="155">
        <f t="shared" si="270"/>
        <v>245584</v>
      </c>
      <c r="G1045" s="156">
        <f t="shared" si="271"/>
        <v>224727</v>
      </c>
      <c r="H1045" s="156">
        <f t="shared" si="272"/>
        <v>233908</v>
      </c>
      <c r="I1045" s="156">
        <v>233908</v>
      </c>
      <c r="J1045" s="156">
        <f t="shared" si="273"/>
        <v>285844</v>
      </c>
      <c r="K1045" s="156">
        <f t="shared" si="274"/>
        <v>254353</v>
      </c>
      <c r="P1045" s="104"/>
      <c r="Q1045" s="169"/>
      <c r="CI1045" s="174">
        <v>242240.6424</v>
      </c>
    </row>
    <row r="1046" spans="2:87" ht="22.5">
      <c r="B1046" s="39">
        <v>1040</v>
      </c>
      <c r="C1046" s="69" t="s">
        <v>1853</v>
      </c>
      <c r="D1046" s="108" t="s">
        <v>1854</v>
      </c>
      <c r="E1046" s="70" t="s">
        <v>599</v>
      </c>
      <c r="F1046" s="155">
        <f t="shared" si="270"/>
        <v>554901</v>
      </c>
      <c r="G1046" s="156">
        <f t="shared" si="271"/>
        <v>507774</v>
      </c>
      <c r="H1046" s="156">
        <f t="shared" si="272"/>
        <v>528518</v>
      </c>
      <c r="I1046" s="156">
        <v>528518</v>
      </c>
      <c r="J1046" s="156">
        <f t="shared" si="273"/>
        <v>645870</v>
      </c>
      <c r="K1046" s="156">
        <f t="shared" si="274"/>
        <v>574715</v>
      </c>
      <c r="P1046" s="104"/>
      <c r="Q1046" s="169"/>
      <c r="CI1046" s="174">
        <v>547347.189</v>
      </c>
    </row>
    <row r="1047" spans="2:87" ht="22.5">
      <c r="B1047" s="39">
        <v>1041</v>
      </c>
      <c r="C1047" s="69" t="s">
        <v>1855</v>
      </c>
      <c r="D1047" s="108" t="s">
        <v>1856</v>
      </c>
      <c r="E1047" s="70" t="s">
        <v>599</v>
      </c>
      <c r="F1047" s="155">
        <f t="shared" si="270"/>
        <v>245584</v>
      </c>
      <c r="G1047" s="156">
        <f t="shared" si="271"/>
        <v>224727</v>
      </c>
      <c r="H1047" s="156">
        <f t="shared" si="272"/>
        <v>233908</v>
      </c>
      <c r="I1047" s="156">
        <v>233908</v>
      </c>
      <c r="J1047" s="156">
        <f t="shared" si="273"/>
        <v>285844</v>
      </c>
      <c r="K1047" s="156">
        <f t="shared" si="274"/>
        <v>254353</v>
      </c>
      <c r="P1047" s="104"/>
      <c r="Q1047" s="169"/>
      <c r="CI1047" s="174">
        <v>242240.6424</v>
      </c>
    </row>
    <row r="1048" spans="2:87" ht="22.5">
      <c r="B1048" s="39">
        <v>1042</v>
      </c>
      <c r="C1048" s="69" t="s">
        <v>1857</v>
      </c>
      <c r="D1048" s="108" t="s">
        <v>1858</v>
      </c>
      <c r="E1048" s="70" t="s">
        <v>599</v>
      </c>
      <c r="F1048" s="155">
        <f t="shared" si="270"/>
        <v>306232</v>
      </c>
      <c r="G1048" s="156">
        <f t="shared" si="271"/>
        <v>280224</v>
      </c>
      <c r="H1048" s="156">
        <f t="shared" si="272"/>
        <v>291673</v>
      </c>
      <c r="I1048" s="156">
        <v>291673</v>
      </c>
      <c r="J1048" s="156">
        <f t="shared" si="273"/>
        <v>356435</v>
      </c>
      <c r="K1048" s="156">
        <f t="shared" si="274"/>
        <v>317167</v>
      </c>
      <c r="P1048" s="104"/>
      <c r="Q1048" s="169"/>
      <c r="CI1048" s="174">
        <v>302063.7042</v>
      </c>
    </row>
    <row r="1049" spans="2:87" ht="33.75">
      <c r="B1049" s="39">
        <v>1043</v>
      </c>
      <c r="C1049" s="69" t="s">
        <v>1859</v>
      </c>
      <c r="D1049" s="108" t="s">
        <v>1860</v>
      </c>
      <c r="E1049" s="70" t="s">
        <v>599</v>
      </c>
      <c r="F1049" s="155">
        <f t="shared" si="270"/>
        <v>273591</v>
      </c>
      <c r="G1049" s="156">
        <f t="shared" si="271"/>
        <v>250355</v>
      </c>
      <c r="H1049" s="156">
        <f t="shared" si="272"/>
        <v>260583</v>
      </c>
      <c r="I1049" s="156">
        <v>260583</v>
      </c>
      <c r="J1049" s="156">
        <f t="shared" si="273"/>
        <v>318442</v>
      </c>
      <c r="K1049" s="156">
        <f t="shared" si="274"/>
        <v>283360</v>
      </c>
      <c r="P1049" s="104"/>
      <c r="Q1049" s="169"/>
      <c r="CI1049" s="174">
        <v>269866.4484</v>
      </c>
    </row>
    <row r="1050" spans="2:87" ht="22.5">
      <c r="B1050" s="39">
        <v>1044</v>
      </c>
      <c r="C1050" s="69" t="s">
        <v>1861</v>
      </c>
      <c r="D1050" s="108" t="s">
        <v>1862</v>
      </c>
      <c r="E1050" s="70" t="s">
        <v>599</v>
      </c>
      <c r="F1050" s="155">
        <f t="shared" si="270"/>
        <v>234294</v>
      </c>
      <c r="G1050" s="156">
        <f t="shared" si="271"/>
        <v>214396</v>
      </c>
      <c r="H1050" s="156">
        <f t="shared" si="272"/>
        <v>223155</v>
      </c>
      <c r="I1050" s="156">
        <v>223155</v>
      </c>
      <c r="J1050" s="156">
        <f t="shared" si="273"/>
        <v>272704</v>
      </c>
      <c r="K1050" s="156">
        <f t="shared" si="274"/>
        <v>242660</v>
      </c>
      <c r="P1050" s="104"/>
      <c r="Q1050" s="169"/>
      <c r="CI1050" s="174">
        <v>231105.1122</v>
      </c>
    </row>
    <row r="1051" spans="2:87" ht="22.5">
      <c r="B1051" s="39">
        <v>1045</v>
      </c>
      <c r="C1051" s="69" t="s">
        <v>1863</v>
      </c>
      <c r="D1051" s="108" t="s">
        <v>1864</v>
      </c>
      <c r="E1051" s="70" t="s">
        <v>599</v>
      </c>
      <c r="F1051" s="155">
        <f t="shared" si="270"/>
        <v>302432</v>
      </c>
      <c r="G1051" s="156">
        <f t="shared" si="271"/>
        <v>276747</v>
      </c>
      <c r="H1051" s="156">
        <f t="shared" si="272"/>
        <v>288054</v>
      </c>
      <c r="I1051" s="156">
        <v>288054</v>
      </c>
      <c r="J1051" s="156">
        <f t="shared" si="273"/>
        <v>352012</v>
      </c>
      <c r="K1051" s="156">
        <f t="shared" si="274"/>
        <v>313231</v>
      </c>
      <c r="P1051" s="104"/>
      <c r="Q1051" s="169"/>
      <c r="CI1051" s="174">
        <v>298315.5876</v>
      </c>
    </row>
    <row r="1052" spans="2:87" ht="22.5">
      <c r="B1052" s="39">
        <v>1046</v>
      </c>
      <c r="C1052" s="69" t="s">
        <v>1865</v>
      </c>
      <c r="D1052" s="108" t="s">
        <v>1866</v>
      </c>
      <c r="E1052" s="70" t="s">
        <v>599</v>
      </c>
      <c r="F1052" s="155">
        <f t="shared" si="270"/>
        <v>311442</v>
      </c>
      <c r="G1052" s="156">
        <f t="shared" si="271"/>
        <v>284992</v>
      </c>
      <c r="H1052" s="156">
        <f t="shared" si="272"/>
        <v>296635</v>
      </c>
      <c r="I1052" s="156">
        <v>296635</v>
      </c>
      <c r="J1052" s="156">
        <f t="shared" si="273"/>
        <v>362499</v>
      </c>
      <c r="K1052" s="156">
        <f t="shared" si="274"/>
        <v>322563</v>
      </c>
      <c r="P1052" s="104"/>
      <c r="Q1052" s="169"/>
      <c r="CI1052" s="174">
        <v>307202.8638</v>
      </c>
    </row>
    <row r="1053" spans="2:87" ht="22.5">
      <c r="B1053" s="39">
        <v>1047</v>
      </c>
      <c r="C1053" s="69" t="s">
        <v>1867</v>
      </c>
      <c r="D1053" s="108" t="s">
        <v>1868</v>
      </c>
      <c r="E1053" s="70" t="s">
        <v>599</v>
      </c>
      <c r="F1053" s="155">
        <f t="shared" si="270"/>
        <v>245584</v>
      </c>
      <c r="G1053" s="156">
        <f t="shared" si="271"/>
        <v>224727</v>
      </c>
      <c r="H1053" s="156">
        <f t="shared" si="272"/>
        <v>233908</v>
      </c>
      <c r="I1053" s="156">
        <v>233908</v>
      </c>
      <c r="J1053" s="156">
        <f t="shared" si="273"/>
        <v>285844</v>
      </c>
      <c r="K1053" s="156">
        <f t="shared" si="274"/>
        <v>254353</v>
      </c>
      <c r="P1053" s="104"/>
      <c r="Q1053" s="169"/>
      <c r="CI1053" s="174">
        <v>242240.6424</v>
      </c>
    </row>
    <row r="1054" spans="2:87" ht="45">
      <c r="B1054" s="39">
        <v>1048</v>
      </c>
      <c r="C1054" s="69" t="s">
        <v>1869</v>
      </c>
      <c r="D1054" s="108" t="s">
        <v>1870</v>
      </c>
      <c r="E1054" s="70" t="s">
        <v>599</v>
      </c>
      <c r="F1054" s="155">
        <f t="shared" si="270"/>
        <v>554901</v>
      </c>
      <c r="G1054" s="156">
        <f t="shared" si="271"/>
        <v>507774</v>
      </c>
      <c r="H1054" s="156">
        <f t="shared" si="272"/>
        <v>528518</v>
      </c>
      <c r="I1054" s="156">
        <v>528518</v>
      </c>
      <c r="J1054" s="156">
        <f t="shared" si="273"/>
        <v>645870</v>
      </c>
      <c r="K1054" s="156">
        <f t="shared" si="274"/>
        <v>574715</v>
      </c>
      <c r="P1054" s="104"/>
      <c r="Q1054" s="169"/>
      <c r="CI1054" s="174">
        <v>547347.189</v>
      </c>
    </row>
    <row r="1055" spans="2:87" ht="16.5">
      <c r="B1055" s="39">
        <v>1049</v>
      </c>
      <c r="C1055" s="69" t="s">
        <v>1871</v>
      </c>
      <c r="D1055" s="106" t="s">
        <v>1768</v>
      </c>
      <c r="E1055" s="70" t="s">
        <v>599</v>
      </c>
      <c r="F1055" s="155">
        <f t="shared" si="270"/>
        <v>380229</v>
      </c>
      <c r="G1055" s="156">
        <f t="shared" si="271"/>
        <v>347937</v>
      </c>
      <c r="H1055" s="156">
        <f t="shared" si="272"/>
        <v>362151</v>
      </c>
      <c r="I1055" s="156">
        <v>362151</v>
      </c>
      <c r="J1055" s="156">
        <f t="shared" si="273"/>
        <v>442562</v>
      </c>
      <c r="K1055" s="156">
        <f t="shared" si="274"/>
        <v>393806</v>
      </c>
      <c r="P1055" s="104"/>
      <c r="Q1055" s="169"/>
      <c r="CI1055" s="174">
        <v>375052.911</v>
      </c>
    </row>
    <row r="1056" spans="2:87" ht="16.5">
      <c r="B1056" s="39">
        <v>1050</v>
      </c>
      <c r="C1056" s="69" t="s">
        <v>1872</v>
      </c>
      <c r="D1056" s="108" t="s">
        <v>1873</v>
      </c>
      <c r="E1056" s="70" t="s">
        <v>599</v>
      </c>
      <c r="F1056" s="155">
        <f t="shared" si="270"/>
        <v>264600</v>
      </c>
      <c r="G1056" s="156">
        <f t="shared" si="271"/>
        <v>242128</v>
      </c>
      <c r="H1056" s="156">
        <f t="shared" si="272"/>
        <v>252020</v>
      </c>
      <c r="I1056" s="156">
        <v>252020</v>
      </c>
      <c r="J1056" s="156">
        <f t="shared" si="273"/>
        <v>307978</v>
      </c>
      <c r="K1056" s="156">
        <f t="shared" si="274"/>
        <v>274049</v>
      </c>
      <c r="P1056" s="104"/>
      <c r="Q1056" s="169"/>
      <c r="CI1056" s="174">
        <v>260998.6776</v>
      </c>
    </row>
    <row r="1057" spans="2:87" ht="45">
      <c r="B1057" s="39">
        <v>1051</v>
      </c>
      <c r="C1057" s="69" t="s">
        <v>1874</v>
      </c>
      <c r="D1057" s="108" t="s">
        <v>1875</v>
      </c>
      <c r="E1057" s="70" t="s">
        <v>599</v>
      </c>
      <c r="F1057" s="155">
        <f t="shared" si="270"/>
        <v>2106546</v>
      </c>
      <c r="G1057" s="156">
        <f t="shared" si="271"/>
        <v>1927641</v>
      </c>
      <c r="H1057" s="156">
        <f t="shared" si="272"/>
        <v>2006392</v>
      </c>
      <c r="I1057" s="156">
        <v>2006392</v>
      </c>
      <c r="J1057" s="156">
        <f t="shared" si="273"/>
        <v>2451888</v>
      </c>
      <c r="K1057" s="156">
        <f t="shared" si="274"/>
        <v>2181765</v>
      </c>
      <c r="P1057" s="104"/>
      <c r="Q1057" s="169"/>
      <c r="CI1057" s="174">
        <v>2077871.2512</v>
      </c>
    </row>
    <row r="1058" spans="2:87" ht="16.5">
      <c r="B1058" s="39">
        <v>1052</v>
      </c>
      <c r="C1058" s="65"/>
      <c r="D1058" s="129"/>
      <c r="E1058" s="55"/>
      <c r="F1058" s="155"/>
      <c r="G1058" s="156"/>
      <c r="H1058" s="156"/>
      <c r="I1058" s="156"/>
      <c r="J1058" s="156"/>
      <c r="K1058" s="156"/>
      <c r="P1058" s="104"/>
      <c r="Q1058" s="169"/>
      <c r="CI1058" s="174">
        <v>0</v>
      </c>
    </row>
    <row r="1059" spans="2:87" ht="16.5" customHeight="1">
      <c r="B1059" s="39">
        <v>1053</v>
      </c>
      <c r="C1059" s="52">
        <v>17</v>
      </c>
      <c r="D1059" s="130" t="s">
        <v>112</v>
      </c>
      <c r="E1059" s="97"/>
      <c r="F1059" s="162"/>
      <c r="G1059" s="157"/>
      <c r="H1059" s="162"/>
      <c r="I1059" s="162"/>
      <c r="J1059" s="157"/>
      <c r="K1059" s="162"/>
      <c r="P1059" s="104"/>
      <c r="Q1059" s="169"/>
      <c r="CI1059" s="174">
        <v>0</v>
      </c>
    </row>
    <row r="1060" spans="2:87" ht="16.5">
      <c r="B1060" s="39">
        <v>1054</v>
      </c>
      <c r="C1060" s="91" t="s">
        <v>1876</v>
      </c>
      <c r="D1060" s="137" t="s">
        <v>1877</v>
      </c>
      <c r="E1060" s="92"/>
      <c r="F1060" s="155"/>
      <c r="G1060" s="156"/>
      <c r="H1060" s="156"/>
      <c r="I1060" s="156"/>
      <c r="J1060" s="156"/>
      <c r="K1060" s="156"/>
      <c r="P1060" s="104"/>
      <c r="Q1060" s="169"/>
      <c r="CI1060" s="174">
        <v>0</v>
      </c>
    </row>
    <row r="1061" spans="2:87" ht="16.5">
      <c r="B1061" s="39">
        <v>1055</v>
      </c>
      <c r="C1061" s="69" t="s">
        <v>1878</v>
      </c>
      <c r="D1061" s="108" t="s">
        <v>1879</v>
      </c>
      <c r="E1061" s="70" t="s">
        <v>153</v>
      </c>
      <c r="F1061" s="155">
        <f aca="true" t="shared" si="275" ref="F1061:F1077">+ROUND($F$7*CI1061,0)</f>
        <v>30202</v>
      </c>
      <c r="G1061" s="156">
        <f aca="true" t="shared" si="276" ref="G1061:G1077">+ROUND(CI1061*$G$7,0)</f>
        <v>27637</v>
      </c>
      <c r="H1061" s="156">
        <f aca="true" t="shared" si="277" ref="H1061:H1077">+ROUND($H$7*CI1061,0)</f>
        <v>28766</v>
      </c>
      <c r="I1061" s="156">
        <v>28766</v>
      </c>
      <c r="J1061" s="156">
        <f aca="true" t="shared" si="278" ref="J1061:J1077">+ROUND(CI1061*$J$7,0)</f>
        <v>35153</v>
      </c>
      <c r="K1061" s="156">
        <f aca="true" t="shared" si="279" ref="K1061:K1077">+ROUND(CI1061*$K$7,0)</f>
        <v>31280</v>
      </c>
      <c r="P1061" s="104"/>
      <c r="Q1061" s="169"/>
      <c r="CI1061" s="174">
        <v>29790.9054</v>
      </c>
    </row>
    <row r="1062" spans="2:87" ht="16.5">
      <c r="B1062" s="39">
        <v>1056</v>
      </c>
      <c r="C1062" s="69" t="s">
        <v>1880</v>
      </c>
      <c r="D1062" s="108" t="s">
        <v>1881</v>
      </c>
      <c r="E1062" s="70" t="s">
        <v>153</v>
      </c>
      <c r="F1062" s="155">
        <f t="shared" si="275"/>
        <v>102378</v>
      </c>
      <c r="G1062" s="156">
        <f t="shared" si="276"/>
        <v>93683</v>
      </c>
      <c r="H1062" s="156">
        <f t="shared" si="277"/>
        <v>97511</v>
      </c>
      <c r="I1062" s="156">
        <v>97511</v>
      </c>
      <c r="J1062" s="156">
        <f t="shared" si="278"/>
        <v>119162</v>
      </c>
      <c r="K1062" s="156">
        <f t="shared" si="279"/>
        <v>106034</v>
      </c>
      <c r="P1062" s="104"/>
      <c r="Q1062" s="169"/>
      <c r="CI1062" s="174">
        <v>100984.5888</v>
      </c>
    </row>
    <row r="1063" spans="2:87" ht="16.5">
      <c r="B1063" s="39">
        <v>1057</v>
      </c>
      <c r="C1063" s="69" t="s">
        <v>1882</v>
      </c>
      <c r="D1063" s="108" t="s">
        <v>1883</v>
      </c>
      <c r="E1063" s="70" t="s">
        <v>153</v>
      </c>
      <c r="F1063" s="155">
        <f t="shared" si="275"/>
        <v>56618</v>
      </c>
      <c r="G1063" s="156">
        <f t="shared" si="276"/>
        <v>51809</v>
      </c>
      <c r="H1063" s="156">
        <f t="shared" si="277"/>
        <v>53926</v>
      </c>
      <c r="I1063" s="156">
        <v>53926</v>
      </c>
      <c r="J1063" s="156">
        <f t="shared" si="278"/>
        <v>65900</v>
      </c>
      <c r="K1063" s="156">
        <f t="shared" si="279"/>
        <v>58639</v>
      </c>
      <c r="P1063" s="104"/>
      <c r="Q1063" s="169"/>
      <c r="CI1063" s="174">
        <v>55847.04</v>
      </c>
    </row>
    <row r="1064" spans="2:87" ht="16.5">
      <c r="B1064" s="39">
        <v>1058</v>
      </c>
      <c r="C1064" s="69" t="s">
        <v>1884</v>
      </c>
      <c r="D1064" s="108" t="s">
        <v>1885</v>
      </c>
      <c r="E1064" s="70" t="s">
        <v>153</v>
      </c>
      <c r="F1064" s="155">
        <f t="shared" si="275"/>
        <v>63641</v>
      </c>
      <c r="G1064" s="156">
        <f t="shared" si="276"/>
        <v>58236</v>
      </c>
      <c r="H1064" s="156">
        <f t="shared" si="277"/>
        <v>60615</v>
      </c>
      <c r="I1064" s="156">
        <v>60615</v>
      </c>
      <c r="J1064" s="156">
        <f t="shared" si="278"/>
        <v>74074</v>
      </c>
      <c r="K1064" s="156">
        <f t="shared" si="279"/>
        <v>65913</v>
      </c>
      <c r="P1064" s="104"/>
      <c r="Q1064" s="169"/>
      <c r="CI1064" s="174">
        <v>62774.5368</v>
      </c>
    </row>
    <row r="1065" spans="2:87" ht="16.5">
      <c r="B1065" s="39">
        <v>1059</v>
      </c>
      <c r="C1065" s="69" t="s">
        <v>1886</v>
      </c>
      <c r="D1065" s="108" t="s">
        <v>1887</v>
      </c>
      <c r="E1065" s="70" t="s">
        <v>153</v>
      </c>
      <c r="F1065" s="155">
        <f t="shared" si="275"/>
        <v>49384</v>
      </c>
      <c r="G1065" s="156">
        <f t="shared" si="276"/>
        <v>45190</v>
      </c>
      <c r="H1065" s="156">
        <f t="shared" si="277"/>
        <v>47036</v>
      </c>
      <c r="I1065" s="156">
        <v>47036</v>
      </c>
      <c r="J1065" s="156">
        <f t="shared" si="278"/>
        <v>57480</v>
      </c>
      <c r="K1065" s="156">
        <f t="shared" si="279"/>
        <v>51148</v>
      </c>
      <c r="P1065" s="104"/>
      <c r="Q1065" s="169"/>
      <c r="CI1065" s="174">
        <v>48712.17</v>
      </c>
    </row>
    <row r="1066" spans="2:87" ht="16.5">
      <c r="B1066" s="39">
        <v>1060</v>
      </c>
      <c r="C1066" s="69" t="s">
        <v>1888</v>
      </c>
      <c r="D1066" s="108" t="s">
        <v>1889</v>
      </c>
      <c r="E1066" s="70" t="s">
        <v>153</v>
      </c>
      <c r="F1066" s="155">
        <f t="shared" si="275"/>
        <v>59262</v>
      </c>
      <c r="G1066" s="156">
        <f t="shared" si="276"/>
        <v>54229</v>
      </c>
      <c r="H1066" s="156">
        <f t="shared" si="277"/>
        <v>56445</v>
      </c>
      <c r="I1066" s="156">
        <v>56445</v>
      </c>
      <c r="J1066" s="156">
        <f t="shared" si="278"/>
        <v>68978</v>
      </c>
      <c r="K1066" s="156">
        <f t="shared" si="279"/>
        <v>61378</v>
      </c>
      <c r="P1066" s="104"/>
      <c r="Q1066" s="169"/>
      <c r="CI1066" s="174">
        <v>58455.6306</v>
      </c>
    </row>
    <row r="1067" spans="2:87" ht="16.5">
      <c r="B1067" s="39">
        <v>1061</v>
      </c>
      <c r="C1067" s="69" t="s">
        <v>1890</v>
      </c>
      <c r="D1067" s="108" t="s">
        <v>2191</v>
      </c>
      <c r="E1067" s="70" t="s">
        <v>153</v>
      </c>
      <c r="F1067" s="155">
        <f t="shared" si="275"/>
        <v>70162</v>
      </c>
      <c r="G1067" s="156">
        <f t="shared" si="276"/>
        <v>64204</v>
      </c>
      <c r="H1067" s="156">
        <f t="shared" si="277"/>
        <v>66826</v>
      </c>
      <c r="I1067" s="156">
        <v>66826</v>
      </c>
      <c r="J1067" s="156">
        <f t="shared" si="278"/>
        <v>81665</v>
      </c>
      <c r="K1067" s="156">
        <f t="shared" si="279"/>
        <v>72668</v>
      </c>
      <c r="P1067" s="104"/>
      <c r="Q1067" s="169"/>
      <c r="CI1067" s="174">
        <v>69207.2124</v>
      </c>
    </row>
    <row r="1068" spans="2:87" ht="16.5">
      <c r="B1068" s="39">
        <v>1062</v>
      </c>
      <c r="C1068" s="69" t="s">
        <v>1891</v>
      </c>
      <c r="D1068" s="108" t="s">
        <v>2192</v>
      </c>
      <c r="E1068" s="70" t="s">
        <v>153</v>
      </c>
      <c r="F1068" s="155">
        <f t="shared" si="275"/>
        <v>99037</v>
      </c>
      <c r="G1068" s="156">
        <f t="shared" si="276"/>
        <v>90626</v>
      </c>
      <c r="H1068" s="156">
        <f t="shared" si="277"/>
        <v>94329</v>
      </c>
      <c r="I1068" s="156">
        <v>94329</v>
      </c>
      <c r="J1068" s="156">
        <f t="shared" si="278"/>
        <v>115273</v>
      </c>
      <c r="K1068" s="156">
        <f t="shared" si="279"/>
        <v>102574</v>
      </c>
      <c r="P1068" s="104"/>
      <c r="Q1068" s="169"/>
      <c r="CI1068" s="174">
        <v>97689.2028</v>
      </c>
    </row>
    <row r="1069" spans="2:87" ht="16.5">
      <c r="B1069" s="39">
        <v>1063</v>
      </c>
      <c r="C1069" s="69" t="s">
        <v>1892</v>
      </c>
      <c r="D1069" s="108" t="s">
        <v>2193</v>
      </c>
      <c r="E1069" s="70" t="s">
        <v>153</v>
      </c>
      <c r="F1069" s="155">
        <f t="shared" si="275"/>
        <v>50615</v>
      </c>
      <c r="G1069" s="156">
        <f t="shared" si="276"/>
        <v>46316</v>
      </c>
      <c r="H1069" s="156">
        <f t="shared" si="277"/>
        <v>48208</v>
      </c>
      <c r="I1069" s="156">
        <v>48208</v>
      </c>
      <c r="J1069" s="156">
        <f t="shared" si="278"/>
        <v>58912</v>
      </c>
      <c r="K1069" s="156">
        <f t="shared" si="279"/>
        <v>52422</v>
      </c>
      <c r="P1069" s="104"/>
      <c r="Q1069" s="169"/>
      <c r="CI1069" s="174">
        <v>49925.6112</v>
      </c>
    </row>
    <row r="1070" spans="2:87" ht="16.5">
      <c r="B1070" s="39">
        <v>1064</v>
      </c>
      <c r="C1070" s="69" t="s">
        <v>1893</v>
      </c>
      <c r="D1070" s="108" t="s">
        <v>1463</v>
      </c>
      <c r="E1070" s="70" t="s">
        <v>153</v>
      </c>
      <c r="F1070" s="155">
        <f t="shared" si="275"/>
        <v>97788</v>
      </c>
      <c r="G1070" s="156">
        <f t="shared" si="276"/>
        <v>89483</v>
      </c>
      <c r="H1070" s="156">
        <f t="shared" si="277"/>
        <v>93139</v>
      </c>
      <c r="I1070" s="156">
        <v>93139</v>
      </c>
      <c r="J1070" s="156">
        <f t="shared" si="278"/>
        <v>113820</v>
      </c>
      <c r="K1070" s="156">
        <f t="shared" si="279"/>
        <v>101280</v>
      </c>
      <c r="P1070" s="104"/>
      <c r="Q1070" s="169"/>
      <c r="CI1070" s="174">
        <v>96457.2828</v>
      </c>
    </row>
    <row r="1071" spans="2:87" ht="16.5">
      <c r="B1071" s="39">
        <v>1065</v>
      </c>
      <c r="C1071" s="69" t="s">
        <v>1894</v>
      </c>
      <c r="D1071" s="108" t="s">
        <v>1895</v>
      </c>
      <c r="E1071" s="70" t="s">
        <v>153</v>
      </c>
      <c r="F1071" s="155">
        <f t="shared" si="275"/>
        <v>115390</v>
      </c>
      <c r="G1071" s="156">
        <f t="shared" si="276"/>
        <v>105590</v>
      </c>
      <c r="H1071" s="156">
        <f t="shared" si="277"/>
        <v>109904</v>
      </c>
      <c r="I1071" s="156">
        <v>109904</v>
      </c>
      <c r="J1071" s="156">
        <f t="shared" si="278"/>
        <v>134307</v>
      </c>
      <c r="K1071" s="156">
        <f t="shared" si="279"/>
        <v>119510</v>
      </c>
      <c r="P1071" s="104"/>
      <c r="Q1071" s="169"/>
      <c r="CI1071" s="174">
        <v>113819.14199999999</v>
      </c>
    </row>
    <row r="1072" spans="2:87" ht="16.5">
      <c r="B1072" s="39">
        <v>1066</v>
      </c>
      <c r="C1072" s="69" t="s">
        <v>1896</v>
      </c>
      <c r="D1072" s="108" t="s">
        <v>1897</v>
      </c>
      <c r="E1072" s="70" t="s">
        <v>153</v>
      </c>
      <c r="F1072" s="155">
        <f t="shared" si="275"/>
        <v>92383</v>
      </c>
      <c r="G1072" s="156">
        <f t="shared" si="276"/>
        <v>84537</v>
      </c>
      <c r="H1072" s="156">
        <f t="shared" si="277"/>
        <v>87990</v>
      </c>
      <c r="I1072" s="156">
        <v>87990</v>
      </c>
      <c r="J1072" s="156">
        <f t="shared" si="278"/>
        <v>107528</v>
      </c>
      <c r="K1072" s="156">
        <f t="shared" si="279"/>
        <v>95681</v>
      </c>
      <c r="P1072" s="104"/>
      <c r="Q1072" s="169"/>
      <c r="CI1072" s="174">
        <v>91125.1224</v>
      </c>
    </row>
    <row r="1073" spans="2:87" ht="16.5">
      <c r="B1073" s="39">
        <v>1067</v>
      </c>
      <c r="C1073" s="69" t="s">
        <v>1898</v>
      </c>
      <c r="D1073" s="108" t="s">
        <v>1899</v>
      </c>
      <c r="E1073" s="70" t="s">
        <v>153</v>
      </c>
      <c r="F1073" s="155">
        <f t="shared" si="275"/>
        <v>175634</v>
      </c>
      <c r="G1073" s="156">
        <f t="shared" si="276"/>
        <v>160717</v>
      </c>
      <c r="H1073" s="156">
        <f t="shared" si="277"/>
        <v>167283</v>
      </c>
      <c r="I1073" s="156">
        <v>167283</v>
      </c>
      <c r="J1073" s="156">
        <f t="shared" si="278"/>
        <v>204427</v>
      </c>
      <c r="K1073" s="156">
        <f t="shared" si="279"/>
        <v>181905</v>
      </c>
      <c r="P1073" s="104"/>
      <c r="Q1073" s="169"/>
      <c r="CI1073" s="174">
        <v>173242.8564</v>
      </c>
    </row>
    <row r="1074" spans="2:87" ht="16.5">
      <c r="B1074" s="39">
        <v>1068</v>
      </c>
      <c r="C1074" s="69" t="s">
        <v>1900</v>
      </c>
      <c r="D1074" s="108" t="s">
        <v>1901</v>
      </c>
      <c r="E1074" s="70" t="s">
        <v>153</v>
      </c>
      <c r="F1074" s="155">
        <f t="shared" si="275"/>
        <v>208277</v>
      </c>
      <c r="G1074" s="156">
        <f t="shared" si="276"/>
        <v>190589</v>
      </c>
      <c r="H1074" s="156">
        <f t="shared" si="277"/>
        <v>198375</v>
      </c>
      <c r="I1074" s="156">
        <v>198375</v>
      </c>
      <c r="J1074" s="156">
        <f t="shared" si="278"/>
        <v>242422</v>
      </c>
      <c r="K1074" s="156">
        <f t="shared" si="279"/>
        <v>215714</v>
      </c>
      <c r="P1074" s="104"/>
      <c r="Q1074" s="169"/>
      <c r="CI1074" s="174">
        <v>205442.1654</v>
      </c>
    </row>
    <row r="1075" spans="2:87" ht="16.5">
      <c r="B1075" s="39">
        <v>1069</v>
      </c>
      <c r="C1075" s="69" t="s">
        <v>1902</v>
      </c>
      <c r="D1075" s="108" t="s">
        <v>1903</v>
      </c>
      <c r="E1075" s="70" t="s">
        <v>153</v>
      </c>
      <c r="F1075" s="155">
        <f t="shared" si="275"/>
        <v>12126</v>
      </c>
      <c r="G1075" s="156">
        <f t="shared" si="276"/>
        <v>11096</v>
      </c>
      <c r="H1075" s="156">
        <f t="shared" si="277"/>
        <v>11549</v>
      </c>
      <c r="I1075" s="156">
        <v>11549</v>
      </c>
      <c r="J1075" s="156">
        <f t="shared" si="278"/>
        <v>14114</v>
      </c>
      <c r="K1075" s="156">
        <f t="shared" si="279"/>
        <v>12559</v>
      </c>
      <c r="P1075" s="104"/>
      <c r="Q1075" s="169"/>
      <c r="CI1075" s="174">
        <v>11960.9166</v>
      </c>
    </row>
    <row r="1076" spans="2:87" ht="16.5">
      <c r="B1076" s="39">
        <v>1070</v>
      </c>
      <c r="C1076" s="69" t="s">
        <v>1904</v>
      </c>
      <c r="D1076" s="108" t="s">
        <v>1905</v>
      </c>
      <c r="E1076" s="70" t="s">
        <v>153</v>
      </c>
      <c r="F1076" s="155">
        <f t="shared" si="275"/>
        <v>71391</v>
      </c>
      <c r="G1076" s="156">
        <f t="shared" si="276"/>
        <v>65328</v>
      </c>
      <c r="H1076" s="156">
        <f t="shared" si="277"/>
        <v>67997</v>
      </c>
      <c r="I1076" s="156">
        <v>67997</v>
      </c>
      <c r="J1076" s="156">
        <f t="shared" si="278"/>
        <v>83095</v>
      </c>
      <c r="K1076" s="156">
        <f t="shared" si="279"/>
        <v>73941</v>
      </c>
      <c r="P1076" s="104"/>
      <c r="Q1076" s="169"/>
      <c r="CI1076" s="174">
        <v>70419.627</v>
      </c>
    </row>
    <row r="1077" spans="2:87" ht="16.5">
      <c r="B1077" s="39">
        <v>1071</v>
      </c>
      <c r="C1077" s="69" t="s">
        <v>1906</v>
      </c>
      <c r="D1077" s="108" t="s">
        <v>1907</v>
      </c>
      <c r="E1077" s="70" t="s">
        <v>153</v>
      </c>
      <c r="F1077" s="155">
        <f t="shared" si="275"/>
        <v>59893</v>
      </c>
      <c r="G1077" s="156">
        <f t="shared" si="276"/>
        <v>54806</v>
      </c>
      <c r="H1077" s="156">
        <f t="shared" si="277"/>
        <v>57045</v>
      </c>
      <c r="I1077" s="156">
        <v>57045</v>
      </c>
      <c r="J1077" s="156">
        <f t="shared" si="278"/>
        <v>69712</v>
      </c>
      <c r="K1077" s="156">
        <f t="shared" si="279"/>
        <v>62032</v>
      </c>
      <c r="P1077" s="104"/>
      <c r="Q1077" s="169"/>
      <c r="CI1077" s="174">
        <v>59077.7502</v>
      </c>
    </row>
    <row r="1078" spans="2:87" ht="16.5">
      <c r="B1078" s="39">
        <v>1072</v>
      </c>
      <c r="C1078" s="72" t="s">
        <v>1908</v>
      </c>
      <c r="D1078" s="116" t="s">
        <v>1909</v>
      </c>
      <c r="E1078" s="73"/>
      <c r="F1078" s="155"/>
      <c r="G1078" s="156"/>
      <c r="H1078" s="156"/>
      <c r="I1078" s="156"/>
      <c r="J1078" s="156"/>
      <c r="K1078" s="156"/>
      <c r="P1078" s="104"/>
      <c r="Q1078" s="169"/>
      <c r="CI1078" s="174">
        <v>0</v>
      </c>
    </row>
    <row r="1079" spans="2:87" ht="16.5">
      <c r="B1079" s="39">
        <v>1073</v>
      </c>
      <c r="C1079" s="69" t="s">
        <v>1910</v>
      </c>
      <c r="D1079" s="108" t="s">
        <v>1911</v>
      </c>
      <c r="E1079" s="70" t="s">
        <v>153</v>
      </c>
      <c r="F1079" s="155">
        <f>+ROUND($F$7*CI1079,0)</f>
        <v>694007</v>
      </c>
      <c r="G1079" s="156">
        <f>+ROUND(CI1079*$G$7,0)</f>
        <v>635067</v>
      </c>
      <c r="H1079" s="156">
        <f>+ROUND($H$7*CI1079,0)</f>
        <v>661012</v>
      </c>
      <c r="I1079" s="156">
        <v>661012</v>
      </c>
      <c r="J1079" s="156">
        <f>+ROUND(CI1079*$J$7,0)</f>
        <v>807781</v>
      </c>
      <c r="K1079" s="156">
        <f>+ROUND(CI1079*$K$7,0)</f>
        <v>718789</v>
      </c>
      <c r="P1079" s="104"/>
      <c r="Q1079" s="169"/>
      <c r="CI1079" s="174">
        <v>684560.4918</v>
      </c>
    </row>
    <row r="1080" spans="2:87" ht="22.5">
      <c r="B1080" s="39">
        <v>1074</v>
      </c>
      <c r="C1080" s="69" t="s">
        <v>1912</v>
      </c>
      <c r="D1080" s="108" t="s">
        <v>1913</v>
      </c>
      <c r="E1080" s="70" t="s">
        <v>153</v>
      </c>
      <c r="F1080" s="155">
        <f>+ROUND($F$7*CI1080,0)</f>
        <v>488744</v>
      </c>
      <c r="G1080" s="156">
        <f>+ROUND(CI1080*$G$7,0)</f>
        <v>447236</v>
      </c>
      <c r="H1080" s="156">
        <f>+ROUND($H$7*CI1080,0)</f>
        <v>465507</v>
      </c>
      <c r="I1080" s="156">
        <v>465507</v>
      </c>
      <c r="J1080" s="156">
        <f>+ROUND(CI1080*$J$7,0)</f>
        <v>568868</v>
      </c>
      <c r="K1080" s="156">
        <f>+ROUND(CI1080*$K$7,0)</f>
        <v>506196</v>
      </c>
      <c r="P1080" s="104"/>
      <c r="Q1080" s="169"/>
      <c r="CI1080" s="174">
        <v>482091.36</v>
      </c>
    </row>
    <row r="1081" spans="2:87" ht="16.5">
      <c r="B1081" s="39">
        <v>1075</v>
      </c>
      <c r="C1081" s="81"/>
      <c r="D1081" s="140"/>
      <c r="E1081" s="68"/>
      <c r="F1081" s="155"/>
      <c r="G1081" s="156"/>
      <c r="H1081" s="156"/>
      <c r="I1081" s="156"/>
      <c r="J1081" s="156"/>
      <c r="K1081" s="156"/>
      <c r="P1081" s="104"/>
      <c r="Q1081" s="169"/>
      <c r="CI1081" s="174">
        <v>0</v>
      </c>
    </row>
    <row r="1082" spans="2:87" ht="16.5" customHeight="1">
      <c r="B1082" s="39">
        <v>1076</v>
      </c>
      <c r="C1082" s="52">
        <v>18</v>
      </c>
      <c r="D1082" s="130" t="s">
        <v>113</v>
      </c>
      <c r="E1082" s="97"/>
      <c r="F1082" s="162"/>
      <c r="G1082" s="157"/>
      <c r="H1082" s="162"/>
      <c r="I1082" s="162"/>
      <c r="J1082" s="157"/>
      <c r="K1082" s="162"/>
      <c r="P1082" s="104"/>
      <c r="Q1082" s="169"/>
      <c r="CI1082" s="174">
        <v>0</v>
      </c>
    </row>
    <row r="1083" spans="2:87" ht="16.5">
      <c r="B1083" s="39">
        <v>1077</v>
      </c>
      <c r="C1083" s="91" t="s">
        <v>1914</v>
      </c>
      <c r="D1083" s="137" t="s">
        <v>1915</v>
      </c>
      <c r="E1083" s="92"/>
      <c r="F1083" s="155"/>
      <c r="G1083" s="156"/>
      <c r="H1083" s="156"/>
      <c r="I1083" s="156"/>
      <c r="J1083" s="156"/>
      <c r="K1083" s="156"/>
      <c r="P1083" s="104"/>
      <c r="Q1083" s="169"/>
      <c r="CI1083" s="174">
        <v>0</v>
      </c>
    </row>
    <row r="1084" spans="2:87" ht="16.5">
      <c r="B1084" s="39">
        <v>1078</v>
      </c>
      <c r="C1084" s="69" t="s">
        <v>1916</v>
      </c>
      <c r="D1084" s="108" t="s">
        <v>1917</v>
      </c>
      <c r="E1084" s="70" t="s">
        <v>153</v>
      </c>
      <c r="F1084" s="155">
        <f aca="true" t="shared" si="280" ref="F1084:F1092">+ROUND($F$7*CI1084,0)</f>
        <v>4878</v>
      </c>
      <c r="G1084" s="156">
        <f aca="true" t="shared" si="281" ref="G1084:G1092">+ROUND(CI1084*$G$7,0)</f>
        <v>4464</v>
      </c>
      <c r="H1084" s="156">
        <f aca="true" t="shared" si="282" ref="H1084:H1092">+ROUND($H$7*CI1084,0)</f>
        <v>4646</v>
      </c>
      <c r="I1084" s="156">
        <v>4646</v>
      </c>
      <c r="J1084" s="156">
        <f aca="true" t="shared" si="283" ref="J1084:J1092">+ROUND(CI1084*$J$7,0)</f>
        <v>5678</v>
      </c>
      <c r="K1084" s="156">
        <f aca="true" t="shared" si="284" ref="K1084:K1092">+ROUND(CI1084*$K$7,0)</f>
        <v>5052</v>
      </c>
      <c r="P1084" s="104"/>
      <c r="Q1084" s="169"/>
      <c r="CI1084" s="174">
        <v>4811.6742</v>
      </c>
    </row>
    <row r="1085" spans="2:87" ht="16.5">
      <c r="B1085" s="39">
        <v>1079</v>
      </c>
      <c r="C1085" s="69" t="s">
        <v>1918</v>
      </c>
      <c r="D1085" s="108" t="s">
        <v>1919</v>
      </c>
      <c r="E1085" s="70" t="s">
        <v>153</v>
      </c>
      <c r="F1085" s="155">
        <f t="shared" si="280"/>
        <v>14538</v>
      </c>
      <c r="G1085" s="156">
        <f t="shared" si="281"/>
        <v>13304</v>
      </c>
      <c r="H1085" s="156">
        <f t="shared" si="282"/>
        <v>13847</v>
      </c>
      <c r="I1085" s="156">
        <v>13847</v>
      </c>
      <c r="J1085" s="156">
        <f t="shared" si="283"/>
        <v>16922</v>
      </c>
      <c r="K1085" s="156">
        <f t="shared" si="284"/>
        <v>15058</v>
      </c>
      <c r="P1085" s="104"/>
      <c r="Q1085" s="169"/>
      <c r="CI1085" s="174">
        <v>14340.5754</v>
      </c>
    </row>
    <row r="1086" spans="2:87" ht="16.5">
      <c r="B1086" s="39">
        <v>1080</v>
      </c>
      <c r="C1086" s="69" t="s">
        <v>1920</v>
      </c>
      <c r="D1086" s="108" t="s">
        <v>2463</v>
      </c>
      <c r="E1086" s="70" t="s">
        <v>153</v>
      </c>
      <c r="F1086" s="155">
        <f t="shared" si="280"/>
        <v>5985</v>
      </c>
      <c r="G1086" s="156">
        <f t="shared" si="281"/>
        <v>5477</v>
      </c>
      <c r="H1086" s="156">
        <f t="shared" si="282"/>
        <v>5701</v>
      </c>
      <c r="I1086" s="156">
        <v>5701</v>
      </c>
      <c r="J1086" s="156">
        <f t="shared" si="283"/>
        <v>6967</v>
      </c>
      <c r="K1086" s="156">
        <f t="shared" si="284"/>
        <v>6199</v>
      </c>
      <c r="P1086" s="104"/>
      <c r="Q1086" s="169"/>
      <c r="CI1086" s="174">
        <v>5903.9766</v>
      </c>
    </row>
    <row r="1087" spans="2:87" ht="16.5">
      <c r="B1087" s="39">
        <v>1081</v>
      </c>
      <c r="C1087" s="69" t="s">
        <v>1921</v>
      </c>
      <c r="D1087" s="108" t="s">
        <v>2464</v>
      </c>
      <c r="E1087" s="70" t="s">
        <v>153</v>
      </c>
      <c r="F1087" s="155">
        <f t="shared" si="280"/>
        <v>10992</v>
      </c>
      <c r="G1087" s="156">
        <f t="shared" si="281"/>
        <v>10058</v>
      </c>
      <c r="H1087" s="156">
        <f t="shared" si="282"/>
        <v>10469</v>
      </c>
      <c r="I1087" s="156">
        <v>10469</v>
      </c>
      <c r="J1087" s="156">
        <f t="shared" si="283"/>
        <v>12793</v>
      </c>
      <c r="K1087" s="156">
        <f t="shared" si="284"/>
        <v>11384</v>
      </c>
      <c r="P1087" s="104"/>
      <c r="Q1087" s="169"/>
      <c r="CI1087" s="174">
        <v>10841.9226</v>
      </c>
    </row>
    <row r="1088" spans="2:87" ht="16.5">
      <c r="B1088" s="39">
        <v>1082</v>
      </c>
      <c r="C1088" s="69" t="s">
        <v>1922</v>
      </c>
      <c r="D1088" s="108" t="s">
        <v>1436</v>
      </c>
      <c r="E1088" s="58" t="s">
        <v>633</v>
      </c>
      <c r="F1088" s="155">
        <f t="shared" si="280"/>
        <v>3717</v>
      </c>
      <c r="G1088" s="156">
        <f t="shared" si="281"/>
        <v>3401</v>
      </c>
      <c r="H1088" s="156">
        <f t="shared" si="282"/>
        <v>3540</v>
      </c>
      <c r="I1088" s="156">
        <v>3540</v>
      </c>
      <c r="J1088" s="156">
        <f t="shared" si="283"/>
        <v>4326</v>
      </c>
      <c r="K1088" s="156">
        <f t="shared" si="284"/>
        <v>3849</v>
      </c>
      <c r="P1088" s="104"/>
      <c r="Q1088" s="169"/>
      <c r="CI1088" s="174">
        <v>3665.9886</v>
      </c>
    </row>
    <row r="1089" spans="2:87" ht="16.5">
      <c r="B1089" s="39">
        <v>1083</v>
      </c>
      <c r="C1089" s="69" t="s">
        <v>1923</v>
      </c>
      <c r="D1089" s="108" t="s">
        <v>1924</v>
      </c>
      <c r="E1089" s="70" t="s">
        <v>153</v>
      </c>
      <c r="F1089" s="155">
        <f t="shared" si="280"/>
        <v>9863</v>
      </c>
      <c r="G1089" s="156">
        <f t="shared" si="281"/>
        <v>9026</v>
      </c>
      <c r="H1089" s="156">
        <f t="shared" si="282"/>
        <v>9394</v>
      </c>
      <c r="I1089" s="156">
        <v>9394</v>
      </c>
      <c r="J1089" s="156">
        <f t="shared" si="283"/>
        <v>11480</v>
      </c>
      <c r="K1089" s="156">
        <f t="shared" si="284"/>
        <v>10216</v>
      </c>
      <c r="P1089" s="104"/>
      <c r="Q1089" s="169"/>
      <c r="CI1089" s="174">
        <v>9729.0882</v>
      </c>
    </row>
    <row r="1090" spans="2:87" ht="16.5">
      <c r="B1090" s="39">
        <v>1084</v>
      </c>
      <c r="C1090" s="69" t="s">
        <v>1925</v>
      </c>
      <c r="D1090" s="108" t="s">
        <v>2465</v>
      </c>
      <c r="E1090" s="70" t="s">
        <v>153</v>
      </c>
      <c r="F1090" s="155">
        <f t="shared" si="280"/>
        <v>9592</v>
      </c>
      <c r="G1090" s="156">
        <f t="shared" si="281"/>
        <v>8777</v>
      </c>
      <c r="H1090" s="156">
        <f t="shared" si="282"/>
        <v>9136</v>
      </c>
      <c r="I1090" s="156">
        <v>9136</v>
      </c>
      <c r="J1090" s="156">
        <f t="shared" si="283"/>
        <v>11164</v>
      </c>
      <c r="K1090" s="156">
        <f t="shared" si="284"/>
        <v>9934</v>
      </c>
      <c r="P1090" s="104"/>
      <c r="Q1090" s="169"/>
      <c r="CI1090" s="174">
        <v>9461.1456</v>
      </c>
    </row>
    <row r="1091" spans="2:87" ht="16.5">
      <c r="B1091" s="39">
        <v>1085</v>
      </c>
      <c r="C1091" s="69" t="s">
        <v>1926</v>
      </c>
      <c r="D1091" s="108" t="s">
        <v>1927</v>
      </c>
      <c r="E1091" s="70" t="s">
        <v>153</v>
      </c>
      <c r="F1091" s="155">
        <f t="shared" si="280"/>
        <v>10726</v>
      </c>
      <c r="G1091" s="156">
        <f t="shared" si="281"/>
        <v>9815</v>
      </c>
      <c r="H1091" s="156">
        <f t="shared" si="282"/>
        <v>10216</v>
      </c>
      <c r="I1091" s="156">
        <v>10216</v>
      </c>
      <c r="J1091" s="156">
        <f t="shared" si="283"/>
        <v>12485</v>
      </c>
      <c r="K1091" s="156">
        <f t="shared" si="284"/>
        <v>11109</v>
      </c>
      <c r="P1091" s="104"/>
      <c r="Q1091" s="169"/>
      <c r="CI1091" s="174">
        <v>10580.1396</v>
      </c>
    </row>
    <row r="1092" spans="2:87" ht="16.5">
      <c r="B1092" s="39">
        <v>1086</v>
      </c>
      <c r="C1092" s="69" t="s">
        <v>1928</v>
      </c>
      <c r="D1092" s="108" t="s">
        <v>1929</v>
      </c>
      <c r="E1092" s="70" t="s">
        <v>153</v>
      </c>
      <c r="F1092" s="155">
        <f t="shared" si="280"/>
        <v>42868</v>
      </c>
      <c r="G1092" s="156">
        <f t="shared" si="281"/>
        <v>39227</v>
      </c>
      <c r="H1092" s="156">
        <f t="shared" si="282"/>
        <v>40830</v>
      </c>
      <c r="I1092" s="156">
        <v>40830</v>
      </c>
      <c r="J1092" s="156">
        <f t="shared" si="283"/>
        <v>49896</v>
      </c>
      <c r="K1092" s="156">
        <f t="shared" si="284"/>
        <v>44399</v>
      </c>
      <c r="P1092" s="104"/>
      <c r="Q1092" s="169"/>
      <c r="CI1092" s="174">
        <v>42284.6274</v>
      </c>
    </row>
    <row r="1093" spans="2:87" ht="16.5">
      <c r="B1093" s="39">
        <v>1087</v>
      </c>
      <c r="C1093" s="72" t="s">
        <v>1930</v>
      </c>
      <c r="D1093" s="116" t="s">
        <v>1931</v>
      </c>
      <c r="E1093" s="73"/>
      <c r="F1093" s="155"/>
      <c r="G1093" s="156"/>
      <c r="H1093" s="156"/>
      <c r="I1093" s="156"/>
      <c r="J1093" s="156"/>
      <c r="K1093" s="156"/>
      <c r="P1093" s="104"/>
      <c r="Q1093" s="169"/>
      <c r="CI1093" s="174">
        <v>0</v>
      </c>
    </row>
    <row r="1094" spans="2:87" ht="16.5">
      <c r="B1094" s="39">
        <v>1088</v>
      </c>
      <c r="C1094" s="69" t="s">
        <v>1932</v>
      </c>
      <c r="D1094" s="108" t="s">
        <v>1933</v>
      </c>
      <c r="E1094" s="70" t="s">
        <v>153</v>
      </c>
      <c r="F1094" s="155">
        <f aca="true" t="shared" si="285" ref="F1094:F1100">+ROUND($F$7*CI1094,0)</f>
        <v>7619</v>
      </c>
      <c r="G1094" s="156">
        <f aca="true" t="shared" si="286" ref="G1094:G1100">+ROUND(CI1094*$G$7,0)</f>
        <v>6972</v>
      </c>
      <c r="H1094" s="156">
        <f aca="true" t="shared" si="287" ref="H1094:H1100">+ROUND($H$7*CI1094,0)</f>
        <v>7257</v>
      </c>
      <c r="I1094" s="156">
        <v>7257</v>
      </c>
      <c r="J1094" s="156">
        <f aca="true" t="shared" si="288" ref="J1094:J1100">+ROUND(CI1094*$J$7,0)</f>
        <v>8869</v>
      </c>
      <c r="K1094" s="156">
        <f aca="true" t="shared" si="289" ref="K1094:K1100">+ROUND(CI1094*$K$7,0)</f>
        <v>7892</v>
      </c>
      <c r="P1094" s="104"/>
      <c r="Q1094" s="169"/>
      <c r="CI1094" s="174">
        <v>7515.7386</v>
      </c>
    </row>
    <row r="1095" spans="2:87" ht="16.5">
      <c r="B1095" s="39">
        <v>1089</v>
      </c>
      <c r="C1095" s="69" t="s">
        <v>1934</v>
      </c>
      <c r="D1095" s="108" t="s">
        <v>1935</v>
      </c>
      <c r="E1095" s="58" t="s">
        <v>633</v>
      </c>
      <c r="F1095" s="155">
        <f t="shared" si="285"/>
        <v>7141</v>
      </c>
      <c r="G1095" s="156">
        <f t="shared" si="286"/>
        <v>6534</v>
      </c>
      <c r="H1095" s="156">
        <f t="shared" si="287"/>
        <v>6801</v>
      </c>
      <c r="I1095" s="156">
        <v>6801</v>
      </c>
      <c r="J1095" s="156">
        <f t="shared" si="288"/>
        <v>8311</v>
      </c>
      <c r="K1095" s="156">
        <f t="shared" si="289"/>
        <v>7396</v>
      </c>
      <c r="P1095" s="104"/>
      <c r="Q1095" s="169"/>
      <c r="CI1095" s="174">
        <v>7043.5026</v>
      </c>
    </row>
    <row r="1096" spans="2:87" ht="16.5">
      <c r="B1096" s="39">
        <v>1090</v>
      </c>
      <c r="C1096" s="69" t="s">
        <v>1936</v>
      </c>
      <c r="D1096" s="108" t="s">
        <v>1937</v>
      </c>
      <c r="E1096" s="70" t="s">
        <v>153</v>
      </c>
      <c r="F1096" s="155">
        <f t="shared" si="285"/>
        <v>16586</v>
      </c>
      <c r="G1096" s="156">
        <f t="shared" si="286"/>
        <v>15177</v>
      </c>
      <c r="H1096" s="156">
        <f t="shared" si="287"/>
        <v>15797</v>
      </c>
      <c r="I1096" s="156">
        <v>15797</v>
      </c>
      <c r="J1096" s="156">
        <f t="shared" si="288"/>
        <v>19305</v>
      </c>
      <c r="K1096" s="156">
        <f t="shared" si="289"/>
        <v>17178</v>
      </c>
      <c r="P1096" s="104"/>
      <c r="Q1096" s="169"/>
      <c r="CI1096" s="174">
        <v>16359.8976</v>
      </c>
    </row>
    <row r="1097" spans="2:87" ht="16.5">
      <c r="B1097" s="39">
        <v>1091</v>
      </c>
      <c r="C1097" s="69" t="s">
        <v>1938</v>
      </c>
      <c r="D1097" s="108" t="s">
        <v>1939</v>
      </c>
      <c r="E1097" s="58" t="s">
        <v>633</v>
      </c>
      <c r="F1097" s="155">
        <f t="shared" si="285"/>
        <v>7494</v>
      </c>
      <c r="G1097" s="156">
        <f t="shared" si="286"/>
        <v>6857</v>
      </c>
      <c r="H1097" s="156">
        <f t="shared" si="287"/>
        <v>7137</v>
      </c>
      <c r="I1097" s="156">
        <v>7137</v>
      </c>
      <c r="J1097" s="156">
        <f t="shared" si="288"/>
        <v>8722</v>
      </c>
      <c r="K1097" s="156">
        <f t="shared" si="289"/>
        <v>7761</v>
      </c>
      <c r="P1097" s="104"/>
      <c r="Q1097" s="169"/>
      <c r="CI1097" s="174">
        <v>7391.52</v>
      </c>
    </row>
    <row r="1098" spans="2:87" ht="16.5">
      <c r="B1098" s="39">
        <v>1092</v>
      </c>
      <c r="C1098" s="69" t="s">
        <v>1940</v>
      </c>
      <c r="D1098" s="108" t="s">
        <v>1941</v>
      </c>
      <c r="E1098" s="58" t="s">
        <v>633</v>
      </c>
      <c r="F1098" s="155">
        <f t="shared" si="285"/>
        <v>10625</v>
      </c>
      <c r="G1098" s="156">
        <f t="shared" si="286"/>
        <v>9723</v>
      </c>
      <c r="H1098" s="156">
        <f t="shared" si="287"/>
        <v>10120</v>
      </c>
      <c r="I1098" s="156">
        <v>10120</v>
      </c>
      <c r="J1098" s="156">
        <f t="shared" si="288"/>
        <v>12367</v>
      </c>
      <c r="K1098" s="156">
        <f t="shared" si="289"/>
        <v>11005</v>
      </c>
      <c r="P1098" s="104"/>
      <c r="Q1098" s="169"/>
      <c r="CI1098" s="174">
        <v>10480.5594</v>
      </c>
    </row>
    <row r="1099" spans="2:87" ht="16.5">
      <c r="B1099" s="39">
        <v>1093</v>
      </c>
      <c r="C1099" s="69" t="s">
        <v>1942</v>
      </c>
      <c r="D1099" s="108" t="s">
        <v>1943</v>
      </c>
      <c r="E1099" s="70" t="s">
        <v>153</v>
      </c>
      <c r="F1099" s="155">
        <f t="shared" si="285"/>
        <v>20025</v>
      </c>
      <c r="G1099" s="156">
        <f t="shared" si="286"/>
        <v>18325</v>
      </c>
      <c r="H1099" s="156">
        <f t="shared" si="287"/>
        <v>19073</v>
      </c>
      <c r="I1099" s="156">
        <v>19073</v>
      </c>
      <c r="J1099" s="156">
        <f t="shared" si="288"/>
        <v>23308</v>
      </c>
      <c r="K1099" s="156">
        <f t="shared" si="289"/>
        <v>20740</v>
      </c>
      <c r="P1099" s="104"/>
      <c r="Q1099" s="169"/>
      <c r="CI1099" s="174">
        <v>19752.8106</v>
      </c>
    </row>
    <row r="1100" spans="2:87" ht="16.5">
      <c r="B1100" s="39">
        <v>1094</v>
      </c>
      <c r="C1100" s="69" t="s">
        <v>2385</v>
      </c>
      <c r="D1100" s="108" t="s">
        <v>2386</v>
      </c>
      <c r="E1100" s="70" t="s">
        <v>153</v>
      </c>
      <c r="F1100" s="155">
        <f t="shared" si="285"/>
        <v>72359</v>
      </c>
      <c r="G1100" s="156">
        <f t="shared" si="286"/>
        <v>66214</v>
      </c>
      <c r="H1100" s="156">
        <f t="shared" si="287"/>
        <v>68919</v>
      </c>
      <c r="I1100" s="156">
        <v>68919</v>
      </c>
      <c r="J1100" s="156">
        <f t="shared" si="288"/>
        <v>84222</v>
      </c>
      <c r="K1100" s="156">
        <f t="shared" si="289"/>
        <v>74943</v>
      </c>
      <c r="P1100" s="104"/>
      <c r="Q1100" s="169"/>
      <c r="CI1100" s="174">
        <v>71374.365</v>
      </c>
    </row>
    <row r="1101" spans="2:87" ht="16.5">
      <c r="B1101" s="39">
        <v>1095</v>
      </c>
      <c r="C1101" s="72" t="s">
        <v>1944</v>
      </c>
      <c r="D1101" s="116" t="s">
        <v>1945</v>
      </c>
      <c r="E1101" s="73"/>
      <c r="F1101" s="155"/>
      <c r="G1101" s="156"/>
      <c r="H1101" s="156"/>
      <c r="I1101" s="156"/>
      <c r="J1101" s="156"/>
      <c r="K1101" s="156"/>
      <c r="P1101" s="104"/>
      <c r="Q1101" s="169"/>
      <c r="CI1101" s="174">
        <v>0</v>
      </c>
    </row>
    <row r="1102" spans="2:87" ht="16.5">
      <c r="B1102" s="39">
        <v>1096</v>
      </c>
      <c r="C1102" s="69" t="s">
        <v>1946</v>
      </c>
      <c r="D1102" s="108" t="s">
        <v>1947</v>
      </c>
      <c r="E1102" s="70" t="s">
        <v>153</v>
      </c>
      <c r="F1102" s="155">
        <f aca="true" t="shared" si="290" ref="F1102:F1110">+ROUND($F$7*CI1102,0)</f>
        <v>35036</v>
      </c>
      <c r="G1102" s="156">
        <f aca="true" t="shared" si="291" ref="G1102:G1110">+ROUND(CI1102*$G$7,0)</f>
        <v>32061</v>
      </c>
      <c r="H1102" s="156">
        <f aca="true" t="shared" si="292" ref="H1102:H1110">+ROUND($H$7*CI1102,0)</f>
        <v>33371</v>
      </c>
      <c r="I1102" s="156">
        <v>33371</v>
      </c>
      <c r="J1102" s="156">
        <f aca="true" t="shared" si="293" ref="J1102:J1110">+ROUND(CI1102*$J$7,0)</f>
        <v>40780</v>
      </c>
      <c r="K1102" s="156">
        <f aca="true" t="shared" si="294" ref="K1102:K1110">+ROUND(CI1102*$K$7,0)</f>
        <v>36287</v>
      </c>
      <c r="P1102" s="104"/>
      <c r="Q1102" s="169"/>
      <c r="CI1102" s="174">
        <v>34559.4624</v>
      </c>
    </row>
    <row r="1103" spans="2:87" ht="16.5">
      <c r="B1103" s="39">
        <v>1097</v>
      </c>
      <c r="C1103" s="69" t="s">
        <v>1948</v>
      </c>
      <c r="D1103" s="108" t="s">
        <v>1949</v>
      </c>
      <c r="E1103" s="70" t="s">
        <v>153</v>
      </c>
      <c r="F1103" s="155">
        <f t="shared" si="290"/>
        <v>13746</v>
      </c>
      <c r="G1103" s="156">
        <f t="shared" si="291"/>
        <v>12579</v>
      </c>
      <c r="H1103" s="156">
        <f t="shared" si="292"/>
        <v>13093</v>
      </c>
      <c r="I1103" s="156">
        <v>13093</v>
      </c>
      <c r="J1103" s="156">
        <f t="shared" si="293"/>
        <v>16000</v>
      </c>
      <c r="K1103" s="156">
        <f t="shared" si="294"/>
        <v>14237</v>
      </c>
      <c r="P1103" s="104"/>
      <c r="Q1103" s="169"/>
      <c r="CI1103" s="174">
        <v>13559.3328</v>
      </c>
    </row>
    <row r="1104" spans="2:87" ht="16.5">
      <c r="B1104" s="39">
        <v>1098</v>
      </c>
      <c r="C1104" s="69" t="s">
        <v>1950</v>
      </c>
      <c r="D1104" s="108" t="s">
        <v>1951</v>
      </c>
      <c r="E1104" s="58" t="s">
        <v>633</v>
      </c>
      <c r="F1104" s="155">
        <f t="shared" si="290"/>
        <v>7552</v>
      </c>
      <c r="G1104" s="156">
        <f t="shared" si="291"/>
        <v>6910</v>
      </c>
      <c r="H1104" s="156">
        <f t="shared" si="292"/>
        <v>7193</v>
      </c>
      <c r="I1104" s="156">
        <v>7193</v>
      </c>
      <c r="J1104" s="156">
        <f t="shared" si="293"/>
        <v>8790</v>
      </c>
      <c r="K1104" s="156">
        <f t="shared" si="294"/>
        <v>7821</v>
      </c>
      <c r="P1104" s="104"/>
      <c r="Q1104" s="169"/>
      <c r="CI1104" s="174">
        <v>7449.0096</v>
      </c>
    </row>
    <row r="1105" spans="2:87" ht="16.5">
      <c r="B1105" s="39">
        <v>1099</v>
      </c>
      <c r="C1105" s="69" t="s">
        <v>1952</v>
      </c>
      <c r="D1105" s="108" t="s">
        <v>1953</v>
      </c>
      <c r="E1105" s="70" t="s">
        <v>153</v>
      </c>
      <c r="F1105" s="155">
        <f t="shared" si="290"/>
        <v>10877</v>
      </c>
      <c r="G1105" s="156">
        <f t="shared" si="291"/>
        <v>9953</v>
      </c>
      <c r="H1105" s="156">
        <f t="shared" si="292"/>
        <v>10360</v>
      </c>
      <c r="I1105" s="156">
        <v>10360</v>
      </c>
      <c r="J1105" s="156">
        <f t="shared" si="293"/>
        <v>12660</v>
      </c>
      <c r="K1105" s="156">
        <f t="shared" si="294"/>
        <v>11265</v>
      </c>
      <c r="P1105" s="104"/>
      <c r="Q1105" s="169"/>
      <c r="CI1105" s="174">
        <v>10728.9966</v>
      </c>
    </row>
    <row r="1106" spans="2:87" ht="16.5">
      <c r="B1106" s="39">
        <v>1100</v>
      </c>
      <c r="C1106" s="69" t="s">
        <v>1954</v>
      </c>
      <c r="D1106" s="108" t="s">
        <v>1955</v>
      </c>
      <c r="E1106" s="70" t="s">
        <v>153</v>
      </c>
      <c r="F1106" s="155">
        <f t="shared" si="290"/>
        <v>45057</v>
      </c>
      <c r="G1106" s="156">
        <f t="shared" si="291"/>
        <v>41230</v>
      </c>
      <c r="H1106" s="156">
        <f t="shared" si="292"/>
        <v>42915</v>
      </c>
      <c r="I1106" s="156">
        <v>42915</v>
      </c>
      <c r="J1106" s="156">
        <f t="shared" si="293"/>
        <v>52443</v>
      </c>
      <c r="K1106" s="156">
        <f t="shared" si="294"/>
        <v>46666</v>
      </c>
      <c r="P1106" s="104"/>
      <c r="Q1106" s="169"/>
      <c r="CI1106" s="174">
        <v>44443.5672</v>
      </c>
    </row>
    <row r="1107" spans="2:87" ht="16.5">
      <c r="B1107" s="39">
        <v>1101</v>
      </c>
      <c r="C1107" s="69" t="s">
        <v>1956</v>
      </c>
      <c r="D1107" s="108" t="s">
        <v>1957</v>
      </c>
      <c r="E1107" s="70" t="s">
        <v>153</v>
      </c>
      <c r="F1107" s="155">
        <f t="shared" si="290"/>
        <v>23834</v>
      </c>
      <c r="G1107" s="156">
        <f t="shared" si="291"/>
        <v>21809</v>
      </c>
      <c r="H1107" s="156">
        <f t="shared" si="292"/>
        <v>22700</v>
      </c>
      <c r="I1107" s="156">
        <v>22700</v>
      </c>
      <c r="J1107" s="156">
        <f t="shared" si="293"/>
        <v>27741</v>
      </c>
      <c r="K1107" s="156">
        <f t="shared" si="294"/>
        <v>24685</v>
      </c>
      <c r="P1107" s="104"/>
      <c r="Q1107" s="169"/>
      <c r="CI1107" s="174">
        <v>23509.14</v>
      </c>
    </row>
    <row r="1108" spans="2:87" ht="16.5">
      <c r="B1108" s="39">
        <v>1102</v>
      </c>
      <c r="C1108" s="69" t="s">
        <v>1958</v>
      </c>
      <c r="D1108" s="108" t="s">
        <v>1959</v>
      </c>
      <c r="E1108" s="70" t="s">
        <v>153</v>
      </c>
      <c r="F1108" s="155">
        <f t="shared" si="290"/>
        <v>33022</v>
      </c>
      <c r="G1108" s="156">
        <f t="shared" si="291"/>
        <v>30218</v>
      </c>
      <c r="H1108" s="156">
        <f t="shared" si="292"/>
        <v>31452</v>
      </c>
      <c r="I1108" s="156">
        <v>31452</v>
      </c>
      <c r="J1108" s="156">
        <f t="shared" si="293"/>
        <v>38436</v>
      </c>
      <c r="K1108" s="156">
        <f t="shared" si="294"/>
        <v>34202</v>
      </c>
      <c r="P1108" s="104"/>
      <c r="Q1108" s="169"/>
      <c r="CI1108" s="174">
        <v>32572.9914</v>
      </c>
    </row>
    <row r="1109" spans="2:87" ht="16.5">
      <c r="B1109" s="39">
        <v>1103</v>
      </c>
      <c r="C1109" s="69" t="s">
        <v>1960</v>
      </c>
      <c r="D1109" s="108" t="s">
        <v>1961</v>
      </c>
      <c r="E1109" s="70" t="s">
        <v>153</v>
      </c>
      <c r="F1109" s="155">
        <f t="shared" si="290"/>
        <v>5007</v>
      </c>
      <c r="G1109" s="156">
        <f t="shared" si="291"/>
        <v>4582</v>
      </c>
      <c r="H1109" s="156">
        <f t="shared" si="292"/>
        <v>4769</v>
      </c>
      <c r="I1109" s="156">
        <v>4769</v>
      </c>
      <c r="J1109" s="156">
        <f t="shared" si="293"/>
        <v>5828</v>
      </c>
      <c r="K1109" s="156">
        <f t="shared" si="294"/>
        <v>5186</v>
      </c>
      <c r="P1109" s="104"/>
      <c r="Q1109" s="169"/>
      <c r="CI1109" s="174">
        <v>4938.9726</v>
      </c>
    </row>
    <row r="1110" spans="2:87" ht="16.5">
      <c r="B1110" s="39">
        <v>1104</v>
      </c>
      <c r="C1110" s="69" t="s">
        <v>1962</v>
      </c>
      <c r="D1110" s="108" t="s">
        <v>1963</v>
      </c>
      <c r="E1110" s="58" t="s">
        <v>633</v>
      </c>
      <c r="F1110" s="155">
        <f t="shared" si="290"/>
        <v>2855</v>
      </c>
      <c r="G1110" s="156">
        <f t="shared" si="291"/>
        <v>2612</v>
      </c>
      <c r="H1110" s="156">
        <f t="shared" si="292"/>
        <v>2719</v>
      </c>
      <c r="I1110" s="156">
        <v>2719</v>
      </c>
      <c r="J1110" s="156">
        <f t="shared" si="293"/>
        <v>3323</v>
      </c>
      <c r="K1110" s="156">
        <f t="shared" si="294"/>
        <v>2957</v>
      </c>
      <c r="P1110" s="104"/>
      <c r="Q1110" s="169"/>
      <c r="CI1110" s="174">
        <v>2815.9638</v>
      </c>
    </row>
    <row r="1111" spans="2:87" ht="16.5">
      <c r="B1111" s="39">
        <v>1105</v>
      </c>
      <c r="C1111" s="72" t="s">
        <v>1964</v>
      </c>
      <c r="D1111" s="116" t="s">
        <v>1965</v>
      </c>
      <c r="E1111" s="73"/>
      <c r="F1111" s="155"/>
      <c r="G1111" s="156"/>
      <c r="H1111" s="156"/>
      <c r="I1111" s="156"/>
      <c r="J1111" s="156"/>
      <c r="K1111" s="156"/>
      <c r="P1111" s="104"/>
      <c r="Q1111" s="169"/>
      <c r="CI1111" s="174">
        <v>0</v>
      </c>
    </row>
    <row r="1112" spans="2:87" ht="16.5">
      <c r="B1112" s="39">
        <v>1106</v>
      </c>
      <c r="C1112" s="69" t="s">
        <v>1966</v>
      </c>
      <c r="D1112" s="108" t="s">
        <v>1967</v>
      </c>
      <c r="E1112" s="70" t="s">
        <v>153</v>
      </c>
      <c r="F1112" s="155">
        <f aca="true" t="shared" si="295" ref="F1112:F1121">+ROUND($F$7*CI1112,0)</f>
        <v>6105</v>
      </c>
      <c r="G1112" s="156">
        <f aca="true" t="shared" si="296" ref="G1112:G1121">+ROUND(CI1112*$G$7,0)</f>
        <v>5587</v>
      </c>
      <c r="H1112" s="156">
        <f aca="true" t="shared" si="297" ref="H1112:H1121">+ROUND($H$7*CI1112,0)</f>
        <v>5815</v>
      </c>
      <c r="I1112" s="156">
        <v>5815</v>
      </c>
      <c r="J1112" s="156">
        <f aca="true" t="shared" si="298" ref="J1112:J1121">+ROUND(CI1112*$J$7,0)</f>
        <v>7106</v>
      </c>
      <c r="K1112" s="156">
        <f aca="true" t="shared" si="299" ref="K1112:K1121">+ROUND(CI1112*$K$7,0)</f>
        <v>6323</v>
      </c>
      <c r="P1112" s="104"/>
      <c r="Q1112" s="169"/>
      <c r="CI1112" s="174">
        <v>6022.0356</v>
      </c>
    </row>
    <row r="1113" spans="2:87" ht="16.5">
      <c r="B1113" s="39">
        <v>1107</v>
      </c>
      <c r="C1113" s="69" t="s">
        <v>1968</v>
      </c>
      <c r="D1113" s="108" t="s">
        <v>1969</v>
      </c>
      <c r="E1113" s="70" t="s">
        <v>153</v>
      </c>
      <c r="F1113" s="155">
        <f t="shared" si="295"/>
        <v>17399</v>
      </c>
      <c r="G1113" s="156">
        <f t="shared" si="296"/>
        <v>15921</v>
      </c>
      <c r="H1113" s="156">
        <f t="shared" si="297"/>
        <v>16571</v>
      </c>
      <c r="I1113" s="156">
        <v>16571</v>
      </c>
      <c r="J1113" s="156">
        <f t="shared" si="298"/>
        <v>20251</v>
      </c>
      <c r="K1113" s="156">
        <f t="shared" si="299"/>
        <v>18020</v>
      </c>
      <c r="P1113" s="104"/>
      <c r="Q1113" s="169"/>
      <c r="CI1113" s="174">
        <v>17161.6722</v>
      </c>
    </row>
    <row r="1114" spans="2:87" ht="16.5">
      <c r="B1114" s="39">
        <v>1108</v>
      </c>
      <c r="C1114" s="69" t="s">
        <v>1970</v>
      </c>
      <c r="D1114" s="108" t="s">
        <v>2466</v>
      </c>
      <c r="E1114" s="70" t="s">
        <v>153</v>
      </c>
      <c r="F1114" s="155">
        <f t="shared" si="295"/>
        <v>19207</v>
      </c>
      <c r="G1114" s="156">
        <f t="shared" si="296"/>
        <v>17576</v>
      </c>
      <c r="H1114" s="156">
        <f t="shared" si="297"/>
        <v>18294</v>
      </c>
      <c r="I1114" s="156">
        <v>18294</v>
      </c>
      <c r="J1114" s="156">
        <f t="shared" si="298"/>
        <v>22356</v>
      </c>
      <c r="K1114" s="156">
        <f t="shared" si="299"/>
        <v>19893</v>
      </c>
      <c r="P1114" s="104"/>
      <c r="Q1114" s="169"/>
      <c r="CI1114" s="174">
        <v>18945.903</v>
      </c>
    </row>
    <row r="1115" spans="2:87" ht="16.5">
      <c r="B1115" s="39">
        <v>1109</v>
      </c>
      <c r="C1115" s="69" t="s">
        <v>1971</v>
      </c>
      <c r="D1115" s="108" t="s">
        <v>1972</v>
      </c>
      <c r="E1115" s="58" t="s">
        <v>633</v>
      </c>
      <c r="F1115" s="155">
        <f t="shared" si="295"/>
        <v>2855</v>
      </c>
      <c r="G1115" s="156">
        <f t="shared" si="296"/>
        <v>2612</v>
      </c>
      <c r="H1115" s="156">
        <f t="shared" si="297"/>
        <v>2719</v>
      </c>
      <c r="I1115" s="156">
        <v>2719</v>
      </c>
      <c r="J1115" s="156">
        <f t="shared" si="298"/>
        <v>3323</v>
      </c>
      <c r="K1115" s="156">
        <f t="shared" si="299"/>
        <v>2957</v>
      </c>
      <c r="P1115" s="104"/>
      <c r="Q1115" s="169"/>
      <c r="CI1115" s="174">
        <v>2815.9638</v>
      </c>
    </row>
    <row r="1116" spans="2:87" ht="16.5">
      <c r="B1116" s="39">
        <v>1110</v>
      </c>
      <c r="C1116" s="69" t="s">
        <v>1973</v>
      </c>
      <c r="D1116" s="108" t="s">
        <v>1974</v>
      </c>
      <c r="E1116" s="70" t="s">
        <v>153</v>
      </c>
      <c r="F1116" s="155">
        <f t="shared" si="295"/>
        <v>20139</v>
      </c>
      <c r="G1116" s="156">
        <f t="shared" si="296"/>
        <v>18428</v>
      </c>
      <c r="H1116" s="156">
        <f t="shared" si="297"/>
        <v>19181</v>
      </c>
      <c r="I1116" s="156">
        <v>19181</v>
      </c>
      <c r="J1116" s="156">
        <f t="shared" si="298"/>
        <v>23440</v>
      </c>
      <c r="K1116" s="156">
        <f t="shared" si="299"/>
        <v>20858</v>
      </c>
      <c r="P1116" s="104"/>
      <c r="Q1116" s="169"/>
      <c r="CI1116" s="174">
        <v>19864.71</v>
      </c>
    </row>
    <row r="1117" spans="2:87" ht="16.5">
      <c r="B1117" s="39">
        <v>1111</v>
      </c>
      <c r="C1117" s="69" t="s">
        <v>1975</v>
      </c>
      <c r="D1117" s="108" t="s">
        <v>2467</v>
      </c>
      <c r="E1117" s="58" t="s">
        <v>633</v>
      </c>
      <c r="F1117" s="155">
        <f t="shared" si="295"/>
        <v>5261</v>
      </c>
      <c r="G1117" s="156">
        <f t="shared" si="296"/>
        <v>4814</v>
      </c>
      <c r="H1117" s="156">
        <f t="shared" si="297"/>
        <v>5011</v>
      </c>
      <c r="I1117" s="156">
        <v>5011</v>
      </c>
      <c r="J1117" s="156">
        <f t="shared" si="298"/>
        <v>6124</v>
      </c>
      <c r="K1117" s="156">
        <f t="shared" si="299"/>
        <v>5449</v>
      </c>
      <c r="O1117" s="105"/>
      <c r="P1117" s="104"/>
      <c r="Q1117" s="169"/>
      <c r="CI1117" s="174">
        <v>5189.463</v>
      </c>
    </row>
    <row r="1118" spans="2:87" ht="16.5">
      <c r="B1118" s="39">
        <v>1112</v>
      </c>
      <c r="C1118" s="69" t="s">
        <v>1976</v>
      </c>
      <c r="D1118" s="108" t="s">
        <v>1977</v>
      </c>
      <c r="E1118" s="70" t="s">
        <v>153</v>
      </c>
      <c r="F1118" s="155">
        <f t="shared" si="295"/>
        <v>20400</v>
      </c>
      <c r="G1118" s="156">
        <f t="shared" si="296"/>
        <v>18668</v>
      </c>
      <c r="H1118" s="156">
        <f t="shared" si="297"/>
        <v>19430</v>
      </c>
      <c r="I1118" s="156">
        <v>19430</v>
      </c>
      <c r="J1118" s="156">
        <f t="shared" si="298"/>
        <v>23744</v>
      </c>
      <c r="K1118" s="156">
        <f t="shared" si="299"/>
        <v>21129</v>
      </c>
      <c r="O1118" s="105"/>
      <c r="P1118" s="104"/>
      <c r="Q1118" s="169"/>
      <c r="CI1118" s="174">
        <v>20122.3866</v>
      </c>
    </row>
    <row r="1119" spans="2:87" ht="16.5">
      <c r="B1119" s="39">
        <v>1113</v>
      </c>
      <c r="C1119" s="69" t="s">
        <v>1978</v>
      </c>
      <c r="D1119" s="108" t="s">
        <v>1979</v>
      </c>
      <c r="E1119" s="70" t="s">
        <v>153</v>
      </c>
      <c r="F1119" s="155">
        <f t="shared" si="295"/>
        <v>17678</v>
      </c>
      <c r="G1119" s="156">
        <f t="shared" si="296"/>
        <v>16177</v>
      </c>
      <c r="H1119" s="156">
        <f t="shared" si="297"/>
        <v>16838</v>
      </c>
      <c r="I1119" s="156">
        <v>16838</v>
      </c>
      <c r="J1119" s="156">
        <f t="shared" si="298"/>
        <v>20577</v>
      </c>
      <c r="K1119" s="156">
        <f t="shared" si="299"/>
        <v>18310</v>
      </c>
      <c r="O1119" s="105"/>
      <c r="P1119" s="104"/>
      <c r="Q1119" s="169"/>
      <c r="CI1119" s="174">
        <v>17437.8276</v>
      </c>
    </row>
    <row r="1120" spans="2:87" ht="22.5">
      <c r="B1120" s="39">
        <v>1114</v>
      </c>
      <c r="C1120" s="69" t="s">
        <v>1980</v>
      </c>
      <c r="D1120" s="108" t="s">
        <v>2468</v>
      </c>
      <c r="E1120" s="70" t="s">
        <v>153</v>
      </c>
      <c r="F1120" s="155">
        <f t="shared" si="295"/>
        <v>17901</v>
      </c>
      <c r="G1120" s="156">
        <f t="shared" si="296"/>
        <v>16381</v>
      </c>
      <c r="H1120" s="156">
        <f t="shared" si="297"/>
        <v>17050</v>
      </c>
      <c r="I1120" s="156">
        <v>17050</v>
      </c>
      <c r="J1120" s="156">
        <f t="shared" si="298"/>
        <v>20836</v>
      </c>
      <c r="K1120" s="156">
        <f t="shared" si="299"/>
        <v>18540</v>
      </c>
      <c r="O1120" s="105"/>
      <c r="P1120" s="104"/>
      <c r="Q1120" s="169"/>
      <c r="CI1120" s="174">
        <v>17657.52</v>
      </c>
    </row>
    <row r="1121" spans="2:87" ht="16.5">
      <c r="B1121" s="39">
        <v>1115</v>
      </c>
      <c r="C1121" s="69" t="s">
        <v>2384</v>
      </c>
      <c r="D1121" s="108" t="s">
        <v>1981</v>
      </c>
      <c r="E1121" s="70" t="s">
        <v>153</v>
      </c>
      <c r="F1121" s="155">
        <f t="shared" si="295"/>
        <v>14467</v>
      </c>
      <c r="G1121" s="156">
        <f t="shared" si="296"/>
        <v>13238</v>
      </c>
      <c r="H1121" s="156">
        <f t="shared" si="297"/>
        <v>13779</v>
      </c>
      <c r="I1121" s="156">
        <v>13779</v>
      </c>
      <c r="J1121" s="156">
        <f t="shared" si="298"/>
        <v>16838</v>
      </c>
      <c r="K1121" s="156">
        <f t="shared" si="299"/>
        <v>14983</v>
      </c>
      <c r="P1121" s="104"/>
      <c r="Q1121" s="169"/>
      <c r="CI1121" s="174">
        <v>14269.74</v>
      </c>
    </row>
    <row r="1122" spans="2:87" ht="16.5">
      <c r="B1122" s="39">
        <v>1116</v>
      </c>
      <c r="C1122" s="93"/>
      <c r="D1122" s="138"/>
      <c r="E1122" s="55"/>
      <c r="F1122" s="155"/>
      <c r="G1122" s="156"/>
      <c r="H1122" s="156"/>
      <c r="I1122" s="156"/>
      <c r="J1122" s="156"/>
      <c r="K1122" s="156"/>
      <c r="P1122" s="104"/>
      <c r="Q1122" s="169"/>
      <c r="CI1122" s="174">
        <v>0</v>
      </c>
    </row>
    <row r="1123" spans="2:87" ht="16.5" customHeight="1">
      <c r="B1123" s="39">
        <v>1117</v>
      </c>
      <c r="C1123" s="52">
        <v>19</v>
      </c>
      <c r="D1123" s="130" t="s">
        <v>395</v>
      </c>
      <c r="E1123" s="97"/>
      <c r="F1123" s="162"/>
      <c r="G1123" s="157"/>
      <c r="H1123" s="162"/>
      <c r="I1123" s="162"/>
      <c r="J1123" s="157"/>
      <c r="K1123" s="162"/>
      <c r="P1123" s="104"/>
      <c r="Q1123" s="169"/>
      <c r="CI1123" s="174">
        <v>0</v>
      </c>
    </row>
    <row r="1124" spans="2:87" ht="16.5">
      <c r="B1124" s="39">
        <v>1118</v>
      </c>
      <c r="C1124" s="91" t="s">
        <v>1982</v>
      </c>
      <c r="D1124" s="137" t="s">
        <v>396</v>
      </c>
      <c r="E1124" s="92"/>
      <c r="F1124" s="155"/>
      <c r="G1124" s="156"/>
      <c r="H1124" s="156"/>
      <c r="I1124" s="156"/>
      <c r="J1124" s="156"/>
      <c r="K1124" s="156"/>
      <c r="P1124" s="104"/>
      <c r="Q1124" s="169"/>
      <c r="CI1124" s="174">
        <v>0</v>
      </c>
    </row>
    <row r="1125" spans="2:87" ht="16.5">
      <c r="B1125" s="39">
        <v>1119</v>
      </c>
      <c r="C1125" s="69" t="s">
        <v>397</v>
      </c>
      <c r="D1125" s="108" t="s">
        <v>1983</v>
      </c>
      <c r="E1125" s="70" t="s">
        <v>599</v>
      </c>
      <c r="F1125" s="155">
        <f aca="true" t="shared" si="300" ref="F1125:F1141">+ROUND($F$7*CI1125,0)</f>
        <v>76758</v>
      </c>
      <c r="G1125" s="156">
        <f aca="true" t="shared" si="301" ref="G1125:G1141">+ROUND(CI1125*$G$7,0)</f>
        <v>70239</v>
      </c>
      <c r="H1125" s="156">
        <f aca="true" t="shared" si="302" ref="H1125:H1141">+ROUND($H$7*CI1125,0)</f>
        <v>73108</v>
      </c>
      <c r="I1125" s="156">
        <v>73108</v>
      </c>
      <c r="J1125" s="156">
        <f aca="true" t="shared" si="303" ref="J1125:J1141">+ROUND(CI1125*$J$7,0)</f>
        <v>89341</v>
      </c>
      <c r="K1125" s="156">
        <f aca="true" t="shared" si="304" ref="K1125:K1141">+ROUND(CI1125*$K$7,0)</f>
        <v>79498</v>
      </c>
      <c r="P1125" s="104"/>
      <c r="Q1125" s="169"/>
      <c r="CI1125" s="174">
        <v>75712.7766</v>
      </c>
    </row>
    <row r="1126" spans="2:87" ht="16.5">
      <c r="B1126" s="39">
        <v>1120</v>
      </c>
      <c r="C1126" s="69" t="s">
        <v>398</v>
      </c>
      <c r="D1126" s="108" t="s">
        <v>1984</v>
      </c>
      <c r="E1126" s="70" t="s">
        <v>599</v>
      </c>
      <c r="F1126" s="155">
        <f t="shared" si="300"/>
        <v>71443</v>
      </c>
      <c r="G1126" s="156">
        <f t="shared" si="301"/>
        <v>65376</v>
      </c>
      <c r="H1126" s="156">
        <f t="shared" si="302"/>
        <v>68047</v>
      </c>
      <c r="I1126" s="156">
        <v>68047</v>
      </c>
      <c r="J1126" s="156">
        <f t="shared" si="303"/>
        <v>83156</v>
      </c>
      <c r="K1126" s="156">
        <f t="shared" si="304"/>
        <v>73995</v>
      </c>
      <c r="P1126" s="104"/>
      <c r="Q1126" s="169"/>
      <c r="CI1126" s="174">
        <v>70470.957</v>
      </c>
    </row>
    <row r="1127" spans="2:87" ht="16.5">
      <c r="B1127" s="39">
        <v>1121</v>
      </c>
      <c r="C1127" s="69" t="s">
        <v>399</v>
      </c>
      <c r="D1127" s="108" t="s">
        <v>1985</v>
      </c>
      <c r="E1127" s="70" t="s">
        <v>599</v>
      </c>
      <c r="F1127" s="155">
        <f t="shared" si="300"/>
        <v>92836</v>
      </c>
      <c r="G1127" s="156">
        <f t="shared" si="301"/>
        <v>84952</v>
      </c>
      <c r="H1127" s="156">
        <f t="shared" si="302"/>
        <v>88423</v>
      </c>
      <c r="I1127" s="156">
        <v>88423</v>
      </c>
      <c r="J1127" s="156">
        <f t="shared" si="303"/>
        <v>108056</v>
      </c>
      <c r="K1127" s="156">
        <f t="shared" si="304"/>
        <v>96151</v>
      </c>
      <c r="P1127" s="104"/>
      <c r="Q1127" s="169"/>
      <c r="CI1127" s="174">
        <v>91572.72</v>
      </c>
    </row>
    <row r="1128" spans="2:87" ht="16.5">
      <c r="B1128" s="39">
        <v>1122</v>
      </c>
      <c r="C1128" s="69" t="s">
        <v>400</v>
      </c>
      <c r="D1128" s="108" t="s">
        <v>1986</v>
      </c>
      <c r="E1128" s="70" t="s">
        <v>599</v>
      </c>
      <c r="F1128" s="155">
        <f t="shared" si="300"/>
        <v>106147</v>
      </c>
      <c r="G1128" s="156">
        <f t="shared" si="301"/>
        <v>97132</v>
      </c>
      <c r="H1128" s="156">
        <f t="shared" si="302"/>
        <v>101100</v>
      </c>
      <c r="I1128" s="156">
        <v>101100</v>
      </c>
      <c r="J1128" s="156">
        <f t="shared" si="303"/>
        <v>123548</v>
      </c>
      <c r="K1128" s="156">
        <f t="shared" si="304"/>
        <v>109937</v>
      </c>
      <c r="P1128" s="104"/>
      <c r="Q1128" s="169"/>
      <c r="CI1128" s="174">
        <v>104701.9074</v>
      </c>
    </row>
    <row r="1129" spans="2:87" ht="16.5">
      <c r="B1129" s="39">
        <v>1123</v>
      </c>
      <c r="C1129" s="69" t="s">
        <v>401</v>
      </c>
      <c r="D1129" s="108" t="s">
        <v>1987</v>
      </c>
      <c r="E1129" s="70" t="s">
        <v>599</v>
      </c>
      <c r="F1129" s="155">
        <f t="shared" si="300"/>
        <v>259581</v>
      </c>
      <c r="G1129" s="156">
        <f t="shared" si="301"/>
        <v>237535</v>
      </c>
      <c r="H1129" s="156">
        <f t="shared" si="302"/>
        <v>247239</v>
      </c>
      <c r="I1129" s="156">
        <v>247239</v>
      </c>
      <c r="J1129" s="156">
        <f t="shared" si="303"/>
        <v>302136</v>
      </c>
      <c r="K1129" s="156">
        <f t="shared" si="304"/>
        <v>268850</v>
      </c>
      <c r="P1129" s="104"/>
      <c r="Q1129" s="169"/>
      <c r="CI1129" s="174">
        <v>256047.3858</v>
      </c>
    </row>
    <row r="1130" spans="2:87" ht="45">
      <c r="B1130" s="39">
        <v>1124</v>
      </c>
      <c r="C1130" s="69" t="s">
        <v>402</v>
      </c>
      <c r="D1130" s="108" t="s">
        <v>1988</v>
      </c>
      <c r="E1130" s="70" t="s">
        <v>599</v>
      </c>
      <c r="F1130" s="155">
        <f t="shared" si="300"/>
        <v>107423</v>
      </c>
      <c r="G1130" s="156">
        <f t="shared" si="301"/>
        <v>98300</v>
      </c>
      <c r="H1130" s="156">
        <f t="shared" si="302"/>
        <v>102315</v>
      </c>
      <c r="I1130" s="156">
        <v>102315</v>
      </c>
      <c r="J1130" s="156">
        <f t="shared" si="303"/>
        <v>125033</v>
      </c>
      <c r="K1130" s="156">
        <f t="shared" si="304"/>
        <v>111259</v>
      </c>
      <c r="P1130" s="104"/>
      <c r="Q1130" s="169"/>
      <c r="CI1130" s="174">
        <v>105960.519</v>
      </c>
    </row>
    <row r="1131" spans="2:87" ht="16.5">
      <c r="B1131" s="39">
        <v>1125</v>
      </c>
      <c r="C1131" s="69" t="s">
        <v>403</v>
      </c>
      <c r="D1131" s="108" t="s">
        <v>1989</v>
      </c>
      <c r="E1131" s="70" t="s">
        <v>599</v>
      </c>
      <c r="F1131" s="155">
        <f t="shared" si="300"/>
        <v>77938</v>
      </c>
      <c r="G1131" s="156">
        <f t="shared" si="301"/>
        <v>71319</v>
      </c>
      <c r="H1131" s="156">
        <f t="shared" si="302"/>
        <v>74232</v>
      </c>
      <c r="I1131" s="156">
        <v>74232</v>
      </c>
      <c r="J1131" s="156">
        <f t="shared" si="303"/>
        <v>90715</v>
      </c>
      <c r="K1131" s="156">
        <f t="shared" si="304"/>
        <v>80721</v>
      </c>
      <c r="P1131" s="104"/>
      <c r="Q1131" s="169"/>
      <c r="CI1131" s="174">
        <v>76876.941</v>
      </c>
    </row>
    <row r="1132" spans="2:87" ht="16.5">
      <c r="B1132" s="39">
        <v>1126</v>
      </c>
      <c r="C1132" s="69" t="s">
        <v>404</v>
      </c>
      <c r="D1132" s="108" t="s">
        <v>1990</v>
      </c>
      <c r="E1132" s="70" t="s">
        <v>599</v>
      </c>
      <c r="F1132" s="155">
        <f t="shared" si="300"/>
        <v>59076</v>
      </c>
      <c r="G1132" s="156">
        <f t="shared" si="301"/>
        <v>54059</v>
      </c>
      <c r="H1132" s="156">
        <f t="shared" si="302"/>
        <v>56267</v>
      </c>
      <c r="I1132" s="156">
        <v>56267</v>
      </c>
      <c r="J1132" s="156">
        <f t="shared" si="303"/>
        <v>68761</v>
      </c>
      <c r="K1132" s="156">
        <f t="shared" si="304"/>
        <v>61185</v>
      </c>
      <c r="P1132" s="104"/>
      <c r="Q1132" s="169"/>
      <c r="CI1132" s="174">
        <v>58271.8692</v>
      </c>
    </row>
    <row r="1133" spans="2:87" ht="16.5">
      <c r="B1133" s="39">
        <v>1127</v>
      </c>
      <c r="C1133" s="69" t="s">
        <v>1991</v>
      </c>
      <c r="D1133" s="108" t="s">
        <v>1992</v>
      </c>
      <c r="E1133" s="70" t="s">
        <v>599</v>
      </c>
      <c r="F1133" s="155">
        <f t="shared" si="300"/>
        <v>68962</v>
      </c>
      <c r="G1133" s="156">
        <f t="shared" si="301"/>
        <v>63105</v>
      </c>
      <c r="H1133" s="156">
        <f t="shared" si="302"/>
        <v>65684</v>
      </c>
      <c r="I1133" s="156">
        <v>65684</v>
      </c>
      <c r="J1133" s="156">
        <f t="shared" si="303"/>
        <v>80268</v>
      </c>
      <c r="K1133" s="156">
        <f t="shared" si="304"/>
        <v>71425</v>
      </c>
      <c r="P1133" s="104"/>
      <c r="Q1133" s="169"/>
      <c r="CI1133" s="174">
        <v>68023.5426</v>
      </c>
    </row>
    <row r="1134" spans="2:87" ht="16.5">
      <c r="B1134" s="39">
        <v>1128</v>
      </c>
      <c r="C1134" s="69" t="s">
        <v>1993</v>
      </c>
      <c r="D1134" s="108" t="s">
        <v>1994</v>
      </c>
      <c r="E1134" s="70" t="s">
        <v>599</v>
      </c>
      <c r="F1134" s="155">
        <f t="shared" si="300"/>
        <v>65985</v>
      </c>
      <c r="G1134" s="156">
        <f t="shared" si="301"/>
        <v>60381</v>
      </c>
      <c r="H1134" s="156">
        <f t="shared" si="302"/>
        <v>62847</v>
      </c>
      <c r="I1134" s="156">
        <v>62847</v>
      </c>
      <c r="J1134" s="156">
        <f t="shared" si="303"/>
        <v>76802</v>
      </c>
      <c r="K1134" s="156">
        <f t="shared" si="304"/>
        <v>68341</v>
      </c>
      <c r="P1134" s="104"/>
      <c r="Q1134" s="169"/>
      <c r="CI1134" s="174">
        <v>65086.44</v>
      </c>
    </row>
    <row r="1135" spans="2:87" ht="16.5">
      <c r="B1135" s="39">
        <v>1129</v>
      </c>
      <c r="C1135" s="69" t="s">
        <v>1995</v>
      </c>
      <c r="D1135" s="108" t="s">
        <v>1996</v>
      </c>
      <c r="E1135" s="70" t="s">
        <v>599</v>
      </c>
      <c r="F1135" s="155">
        <f t="shared" si="300"/>
        <v>68952</v>
      </c>
      <c r="G1135" s="156">
        <f t="shared" si="301"/>
        <v>63096</v>
      </c>
      <c r="H1135" s="156">
        <f t="shared" si="302"/>
        <v>65674</v>
      </c>
      <c r="I1135" s="156">
        <v>65674</v>
      </c>
      <c r="J1135" s="156">
        <f t="shared" si="303"/>
        <v>80256</v>
      </c>
      <c r="K1135" s="156">
        <f t="shared" si="304"/>
        <v>71414</v>
      </c>
      <c r="P1135" s="104"/>
      <c r="Q1135" s="169"/>
      <c r="CI1135" s="174">
        <v>68013.2766</v>
      </c>
    </row>
    <row r="1136" spans="2:87" ht="16.5">
      <c r="B1136" s="39">
        <v>1130</v>
      </c>
      <c r="C1136" s="69" t="s">
        <v>1997</v>
      </c>
      <c r="D1136" s="108" t="s">
        <v>1998</v>
      </c>
      <c r="E1136" s="70" t="s">
        <v>599</v>
      </c>
      <c r="F1136" s="155">
        <f t="shared" si="300"/>
        <v>136119</v>
      </c>
      <c r="G1136" s="156">
        <f t="shared" si="301"/>
        <v>124559</v>
      </c>
      <c r="H1136" s="156">
        <f t="shared" si="302"/>
        <v>129647</v>
      </c>
      <c r="I1136" s="156">
        <v>129647</v>
      </c>
      <c r="J1136" s="156">
        <f t="shared" si="303"/>
        <v>158434</v>
      </c>
      <c r="K1136" s="156">
        <f t="shared" si="304"/>
        <v>140979</v>
      </c>
      <c r="P1136" s="104"/>
      <c r="Q1136" s="169"/>
      <c r="CI1136" s="174">
        <v>134265.9342</v>
      </c>
    </row>
    <row r="1137" spans="2:87" ht="16.5">
      <c r="B1137" s="39">
        <v>1131</v>
      </c>
      <c r="C1137" s="69" t="s">
        <v>1999</v>
      </c>
      <c r="D1137" s="108" t="s">
        <v>2000</v>
      </c>
      <c r="E1137" s="70" t="s">
        <v>599</v>
      </c>
      <c r="F1137" s="155">
        <f t="shared" si="300"/>
        <v>92763</v>
      </c>
      <c r="G1137" s="156">
        <f t="shared" si="301"/>
        <v>84884</v>
      </c>
      <c r="H1137" s="156">
        <f t="shared" si="302"/>
        <v>88352</v>
      </c>
      <c r="I1137" s="156">
        <v>88352</v>
      </c>
      <c r="J1137" s="156">
        <f t="shared" si="303"/>
        <v>107970</v>
      </c>
      <c r="K1137" s="156">
        <f t="shared" si="304"/>
        <v>96075</v>
      </c>
      <c r="P1137" s="104"/>
      <c r="Q1137" s="169"/>
      <c r="CI1137" s="174">
        <v>91499.8314</v>
      </c>
    </row>
    <row r="1138" spans="2:87" ht="16.5">
      <c r="B1138" s="39">
        <v>1132</v>
      </c>
      <c r="C1138" s="69" t="s">
        <v>2001</v>
      </c>
      <c r="D1138" s="108" t="s">
        <v>2002</v>
      </c>
      <c r="E1138" s="70" t="s">
        <v>599</v>
      </c>
      <c r="F1138" s="155">
        <f t="shared" si="300"/>
        <v>65985</v>
      </c>
      <c r="G1138" s="156">
        <f t="shared" si="301"/>
        <v>60381</v>
      </c>
      <c r="H1138" s="156">
        <f t="shared" si="302"/>
        <v>62847</v>
      </c>
      <c r="I1138" s="156">
        <v>62847</v>
      </c>
      <c r="J1138" s="156">
        <f t="shared" si="303"/>
        <v>76802</v>
      </c>
      <c r="K1138" s="156">
        <f t="shared" si="304"/>
        <v>68341</v>
      </c>
      <c r="P1138" s="104"/>
      <c r="Q1138" s="169"/>
      <c r="CI1138" s="174">
        <v>65086.44</v>
      </c>
    </row>
    <row r="1139" spans="2:87" ht="16.5">
      <c r="B1139" s="39">
        <v>1133</v>
      </c>
      <c r="C1139" s="69" t="s">
        <v>2003</v>
      </c>
      <c r="D1139" s="108" t="s">
        <v>2004</v>
      </c>
      <c r="E1139" s="70" t="s">
        <v>599</v>
      </c>
      <c r="F1139" s="155">
        <f t="shared" si="300"/>
        <v>65985</v>
      </c>
      <c r="G1139" s="156">
        <f t="shared" si="301"/>
        <v>60381</v>
      </c>
      <c r="H1139" s="156">
        <f t="shared" si="302"/>
        <v>62847</v>
      </c>
      <c r="I1139" s="156">
        <v>62847</v>
      </c>
      <c r="J1139" s="156">
        <f t="shared" si="303"/>
        <v>76802</v>
      </c>
      <c r="K1139" s="156">
        <f t="shared" si="304"/>
        <v>68341</v>
      </c>
      <c r="P1139" s="104"/>
      <c r="Q1139" s="169"/>
      <c r="CI1139" s="174">
        <v>65086.44</v>
      </c>
    </row>
    <row r="1140" spans="2:87" ht="16.5">
      <c r="B1140" s="39">
        <v>1134</v>
      </c>
      <c r="C1140" s="69" t="s">
        <v>2005</v>
      </c>
      <c r="D1140" s="108" t="s">
        <v>2006</v>
      </c>
      <c r="E1140" s="70" t="s">
        <v>599</v>
      </c>
      <c r="F1140" s="155">
        <f t="shared" si="300"/>
        <v>11267</v>
      </c>
      <c r="G1140" s="156">
        <f t="shared" si="301"/>
        <v>10310</v>
      </c>
      <c r="H1140" s="156">
        <f t="shared" si="302"/>
        <v>10732</v>
      </c>
      <c r="I1140" s="156">
        <v>10732</v>
      </c>
      <c r="J1140" s="156">
        <f t="shared" si="303"/>
        <v>13114</v>
      </c>
      <c r="K1140" s="156">
        <f t="shared" si="304"/>
        <v>11670</v>
      </c>
      <c r="P1140" s="104"/>
      <c r="Q1140" s="169"/>
      <c r="CI1140" s="174">
        <v>11113.9716</v>
      </c>
    </row>
    <row r="1141" spans="2:87" ht="16.5">
      <c r="B1141" s="39">
        <v>1135</v>
      </c>
      <c r="C1141" s="69" t="s">
        <v>2007</v>
      </c>
      <c r="D1141" s="108" t="s">
        <v>2008</v>
      </c>
      <c r="E1141" s="70" t="s">
        <v>599</v>
      </c>
      <c r="F1141" s="155">
        <f t="shared" si="300"/>
        <v>46335</v>
      </c>
      <c r="G1141" s="156">
        <f t="shared" si="301"/>
        <v>42400</v>
      </c>
      <c r="H1141" s="156">
        <f t="shared" si="302"/>
        <v>44132</v>
      </c>
      <c r="I1141" s="156">
        <v>44132</v>
      </c>
      <c r="J1141" s="156">
        <f t="shared" si="303"/>
        <v>53931</v>
      </c>
      <c r="K1141" s="156">
        <f t="shared" si="304"/>
        <v>47989</v>
      </c>
      <c r="P1141" s="104"/>
      <c r="Q1141" s="169"/>
      <c r="CI1141" s="174">
        <v>45704.232</v>
      </c>
    </row>
    <row r="1142" spans="2:87" ht="16.5">
      <c r="B1142" s="39">
        <v>1136</v>
      </c>
      <c r="C1142" s="72" t="s">
        <v>2009</v>
      </c>
      <c r="D1142" s="116" t="s">
        <v>2010</v>
      </c>
      <c r="E1142" s="73"/>
      <c r="F1142" s="155"/>
      <c r="G1142" s="156"/>
      <c r="H1142" s="156"/>
      <c r="I1142" s="156"/>
      <c r="J1142" s="156"/>
      <c r="K1142" s="156"/>
      <c r="P1142" s="104"/>
      <c r="Q1142" s="169"/>
      <c r="CI1142" s="174">
        <v>0</v>
      </c>
    </row>
    <row r="1143" spans="2:87" ht="16.5">
      <c r="B1143" s="39">
        <v>1137</v>
      </c>
      <c r="C1143" s="69" t="s">
        <v>2011</v>
      </c>
      <c r="D1143" s="108" t="s">
        <v>2012</v>
      </c>
      <c r="E1143" s="70" t="s">
        <v>599</v>
      </c>
      <c r="F1143" s="155">
        <f>+ROUND($F$7*CI1143,0)</f>
        <v>191344</v>
      </c>
      <c r="G1143" s="156">
        <f>+ROUND(CI1143*$G$7,0)</f>
        <v>175094</v>
      </c>
      <c r="H1143" s="156">
        <f>+ROUND($H$7*CI1143,0)</f>
        <v>182247</v>
      </c>
      <c r="I1143" s="156">
        <v>182247</v>
      </c>
      <c r="J1143" s="156">
        <f>+ROUND(CI1143*$J$7,0)</f>
        <v>222712</v>
      </c>
      <c r="K1143" s="156">
        <f>+ROUND(CI1143*$K$7,0)</f>
        <v>198176</v>
      </c>
      <c r="P1143" s="104"/>
      <c r="Q1143" s="169"/>
      <c r="CI1143" s="174">
        <v>188739.3834</v>
      </c>
    </row>
    <row r="1144" spans="2:87" ht="16.5">
      <c r="B1144" s="39">
        <v>1138</v>
      </c>
      <c r="C1144" s="69" t="s">
        <v>2013</v>
      </c>
      <c r="D1144" s="108" t="s">
        <v>2014</v>
      </c>
      <c r="E1144" s="70" t="s">
        <v>599</v>
      </c>
      <c r="F1144" s="155">
        <f>+ROUND($F$7*CI1144,0)</f>
        <v>63524</v>
      </c>
      <c r="G1144" s="156">
        <f>+ROUND(CI1144*$G$7,0)</f>
        <v>58129</v>
      </c>
      <c r="H1144" s="156">
        <f>+ROUND($H$7*CI1144,0)</f>
        <v>60504</v>
      </c>
      <c r="I1144" s="156">
        <v>60504</v>
      </c>
      <c r="J1144" s="156">
        <f>+ROUND(CI1144*$J$7,0)</f>
        <v>73938</v>
      </c>
      <c r="K1144" s="156">
        <f>+ROUND(CI1144*$K$7,0)</f>
        <v>65793</v>
      </c>
      <c r="P1144" s="104"/>
      <c r="Q1144" s="169"/>
      <c r="CI1144" s="174">
        <v>62659.5576</v>
      </c>
    </row>
    <row r="1145" spans="2:87" ht="16.5">
      <c r="B1145" s="39">
        <v>1139</v>
      </c>
      <c r="C1145" s="72" t="s">
        <v>2015</v>
      </c>
      <c r="D1145" s="116" t="s">
        <v>2016</v>
      </c>
      <c r="E1145" s="73"/>
      <c r="F1145" s="155"/>
      <c r="G1145" s="156"/>
      <c r="H1145" s="156"/>
      <c r="I1145" s="156"/>
      <c r="J1145" s="156"/>
      <c r="K1145" s="156"/>
      <c r="P1145" s="104"/>
      <c r="Q1145" s="169"/>
      <c r="CI1145" s="174">
        <v>0</v>
      </c>
    </row>
    <row r="1146" spans="2:87" ht="16.5">
      <c r="B1146" s="39">
        <v>1140</v>
      </c>
      <c r="C1146" s="69" t="s">
        <v>2017</v>
      </c>
      <c r="D1146" s="108" t="s">
        <v>2018</v>
      </c>
      <c r="E1146" s="70" t="s">
        <v>153</v>
      </c>
      <c r="F1146" s="155">
        <f aca="true" t="shared" si="305" ref="F1146:F1155">+ROUND($F$7*CI1146,0)</f>
        <v>65338</v>
      </c>
      <c r="G1146" s="156">
        <f aca="true" t="shared" si="306" ref="G1146:G1155">+ROUND(CI1146*$G$7,0)</f>
        <v>59789</v>
      </c>
      <c r="H1146" s="156">
        <f aca="true" t="shared" si="307" ref="H1146:H1155">+ROUND($H$7*CI1146,0)</f>
        <v>62232</v>
      </c>
      <c r="I1146" s="156">
        <v>62232</v>
      </c>
      <c r="J1146" s="156">
        <f aca="true" t="shared" si="308" ref="J1146:J1155">+ROUND(CI1146*$J$7,0)</f>
        <v>76050</v>
      </c>
      <c r="K1146" s="156">
        <f aca="true" t="shared" si="309" ref="K1146:K1155">+ROUND(CI1146*$K$7,0)</f>
        <v>67671</v>
      </c>
      <c r="P1146" s="104"/>
      <c r="Q1146" s="169"/>
      <c r="CI1146" s="174">
        <v>64448.9214</v>
      </c>
    </row>
    <row r="1147" spans="2:87" ht="16.5">
      <c r="B1147" s="39">
        <v>1141</v>
      </c>
      <c r="C1147" s="69" t="s">
        <v>2019</v>
      </c>
      <c r="D1147" s="108" t="s">
        <v>2020</v>
      </c>
      <c r="E1147" s="70" t="s">
        <v>153</v>
      </c>
      <c r="F1147" s="155">
        <f t="shared" si="305"/>
        <v>11924</v>
      </c>
      <c r="G1147" s="156">
        <f t="shared" si="306"/>
        <v>10911</v>
      </c>
      <c r="H1147" s="156">
        <f t="shared" si="307"/>
        <v>11357</v>
      </c>
      <c r="I1147" s="156">
        <v>11357</v>
      </c>
      <c r="J1147" s="156">
        <f t="shared" si="308"/>
        <v>13879</v>
      </c>
      <c r="K1147" s="156">
        <f t="shared" si="309"/>
        <v>12350</v>
      </c>
      <c r="P1147" s="104"/>
      <c r="Q1147" s="169"/>
      <c r="CI1147" s="174">
        <v>11761.7562</v>
      </c>
    </row>
    <row r="1148" spans="2:87" ht="16.5">
      <c r="B1148" s="39">
        <v>1142</v>
      </c>
      <c r="C1148" s="69" t="s">
        <v>2021</v>
      </c>
      <c r="D1148" s="108" t="s">
        <v>2022</v>
      </c>
      <c r="E1148" s="70" t="s">
        <v>153</v>
      </c>
      <c r="F1148" s="155">
        <f t="shared" si="305"/>
        <v>31738</v>
      </c>
      <c r="G1148" s="156">
        <f t="shared" si="306"/>
        <v>29043</v>
      </c>
      <c r="H1148" s="156">
        <f t="shared" si="307"/>
        <v>30229</v>
      </c>
      <c r="I1148" s="156">
        <v>30229</v>
      </c>
      <c r="J1148" s="156">
        <f t="shared" si="308"/>
        <v>36941</v>
      </c>
      <c r="K1148" s="156">
        <f t="shared" si="309"/>
        <v>32871</v>
      </c>
      <c r="P1148" s="104"/>
      <c r="Q1148" s="169"/>
      <c r="CI1148" s="174">
        <v>31306.167</v>
      </c>
    </row>
    <row r="1149" spans="2:87" ht="16.5">
      <c r="B1149" s="39">
        <v>1143</v>
      </c>
      <c r="C1149" s="69" t="s">
        <v>2023</v>
      </c>
      <c r="D1149" s="108" t="s">
        <v>2024</v>
      </c>
      <c r="E1149" s="70" t="s">
        <v>153</v>
      </c>
      <c r="F1149" s="155">
        <f t="shared" si="305"/>
        <v>36803</v>
      </c>
      <c r="G1149" s="156">
        <f t="shared" si="306"/>
        <v>33677</v>
      </c>
      <c r="H1149" s="156">
        <f t="shared" si="307"/>
        <v>35053</v>
      </c>
      <c r="I1149" s="156">
        <v>35053</v>
      </c>
      <c r="J1149" s="156">
        <f t="shared" si="308"/>
        <v>42836</v>
      </c>
      <c r="K1149" s="156">
        <f t="shared" si="309"/>
        <v>38117</v>
      </c>
      <c r="P1149" s="104"/>
      <c r="Q1149" s="169"/>
      <c r="CI1149" s="174">
        <v>36301.6026</v>
      </c>
    </row>
    <row r="1150" spans="2:87" ht="16.5">
      <c r="B1150" s="39">
        <v>1144</v>
      </c>
      <c r="C1150" s="69" t="s">
        <v>2025</v>
      </c>
      <c r="D1150" s="108" t="s">
        <v>2026</v>
      </c>
      <c r="E1150" s="70" t="s">
        <v>153</v>
      </c>
      <c r="F1150" s="155">
        <f t="shared" si="305"/>
        <v>66915</v>
      </c>
      <c r="G1150" s="156">
        <f t="shared" si="306"/>
        <v>61232</v>
      </c>
      <c r="H1150" s="156">
        <f t="shared" si="307"/>
        <v>63734</v>
      </c>
      <c r="I1150" s="156">
        <v>63734</v>
      </c>
      <c r="J1150" s="156">
        <f t="shared" si="308"/>
        <v>77885</v>
      </c>
      <c r="K1150" s="156">
        <f t="shared" si="309"/>
        <v>69304</v>
      </c>
      <c r="P1150" s="104"/>
      <c r="Q1150" s="169"/>
      <c r="CI1150" s="174">
        <v>66004.2204</v>
      </c>
    </row>
    <row r="1151" spans="2:87" ht="16.5">
      <c r="B1151" s="39">
        <v>1145</v>
      </c>
      <c r="C1151" s="69" t="s">
        <v>2027</v>
      </c>
      <c r="D1151" s="108" t="s">
        <v>2028</v>
      </c>
      <c r="E1151" s="70" t="s">
        <v>153</v>
      </c>
      <c r="F1151" s="155">
        <f t="shared" si="305"/>
        <v>199740</v>
      </c>
      <c r="G1151" s="156">
        <f t="shared" si="306"/>
        <v>182776</v>
      </c>
      <c r="H1151" s="156">
        <f t="shared" si="307"/>
        <v>190243</v>
      </c>
      <c r="I1151" s="156">
        <v>190243</v>
      </c>
      <c r="J1151" s="156">
        <f t="shared" si="308"/>
        <v>232485</v>
      </c>
      <c r="K1151" s="156">
        <f t="shared" si="309"/>
        <v>206872</v>
      </c>
      <c r="P1151" s="104"/>
      <c r="Q1151" s="169"/>
      <c r="CI1151" s="174">
        <v>197020.9656</v>
      </c>
    </row>
    <row r="1152" spans="2:87" ht="16.5">
      <c r="B1152" s="39">
        <v>1146</v>
      </c>
      <c r="C1152" s="69" t="s">
        <v>2029</v>
      </c>
      <c r="D1152" s="108" t="s">
        <v>2030</v>
      </c>
      <c r="E1152" s="70" t="s">
        <v>153</v>
      </c>
      <c r="F1152" s="155">
        <f t="shared" si="305"/>
        <v>174193</v>
      </c>
      <c r="G1152" s="156">
        <f t="shared" si="306"/>
        <v>159399</v>
      </c>
      <c r="H1152" s="156">
        <f t="shared" si="307"/>
        <v>165911</v>
      </c>
      <c r="I1152" s="156">
        <v>165911</v>
      </c>
      <c r="J1152" s="156">
        <f t="shared" si="308"/>
        <v>202750</v>
      </c>
      <c r="K1152" s="156">
        <f t="shared" si="309"/>
        <v>180413</v>
      </c>
      <c r="P1152" s="104"/>
      <c r="Q1152" s="169"/>
      <c r="CI1152" s="174">
        <v>171822.042</v>
      </c>
    </row>
    <row r="1153" spans="2:87" ht="16.5">
      <c r="B1153" s="39">
        <v>1147</v>
      </c>
      <c r="C1153" s="69" t="s">
        <v>2031</v>
      </c>
      <c r="D1153" s="108" t="s">
        <v>2032</v>
      </c>
      <c r="E1153" s="70" t="s">
        <v>153</v>
      </c>
      <c r="F1153" s="155">
        <f t="shared" si="305"/>
        <v>282302</v>
      </c>
      <c r="G1153" s="156">
        <f t="shared" si="306"/>
        <v>258326</v>
      </c>
      <c r="H1153" s="156">
        <f t="shared" si="307"/>
        <v>268880</v>
      </c>
      <c r="I1153" s="156">
        <v>268880</v>
      </c>
      <c r="J1153" s="156">
        <f t="shared" si="308"/>
        <v>328582</v>
      </c>
      <c r="K1153" s="156">
        <f t="shared" si="309"/>
        <v>292382</v>
      </c>
      <c r="P1153" s="104"/>
      <c r="Q1153" s="169"/>
      <c r="CI1153" s="174">
        <v>278459.0904</v>
      </c>
    </row>
    <row r="1154" spans="2:87" ht="16.5">
      <c r="B1154" s="39">
        <v>1148</v>
      </c>
      <c r="C1154" s="69" t="s">
        <v>2033</v>
      </c>
      <c r="D1154" s="108" t="s">
        <v>462</v>
      </c>
      <c r="E1154" s="70" t="s">
        <v>153</v>
      </c>
      <c r="F1154" s="155">
        <f t="shared" si="305"/>
        <v>48688</v>
      </c>
      <c r="G1154" s="156">
        <f t="shared" si="306"/>
        <v>44553</v>
      </c>
      <c r="H1154" s="156">
        <f t="shared" si="307"/>
        <v>46373</v>
      </c>
      <c r="I1154" s="156">
        <v>46373</v>
      </c>
      <c r="J1154" s="156">
        <f t="shared" si="308"/>
        <v>56670</v>
      </c>
      <c r="K1154" s="156">
        <f t="shared" si="309"/>
        <v>50427</v>
      </c>
      <c r="P1154" s="104"/>
      <c r="Q1154" s="169"/>
      <c r="CI1154" s="174">
        <v>48025.3746</v>
      </c>
    </row>
    <row r="1155" spans="2:87" ht="16.5">
      <c r="B1155" s="39">
        <v>1149</v>
      </c>
      <c r="C1155" s="69" t="s">
        <v>2374</v>
      </c>
      <c r="D1155" s="108" t="s">
        <v>2375</v>
      </c>
      <c r="E1155" s="70" t="s">
        <v>153</v>
      </c>
      <c r="F1155" s="155">
        <f t="shared" si="305"/>
        <v>176930</v>
      </c>
      <c r="G1155" s="156">
        <f t="shared" si="306"/>
        <v>161904</v>
      </c>
      <c r="H1155" s="156">
        <f t="shared" si="307"/>
        <v>168518</v>
      </c>
      <c r="I1155" s="156">
        <v>168518</v>
      </c>
      <c r="J1155" s="156">
        <f t="shared" si="308"/>
        <v>205936</v>
      </c>
      <c r="K1155" s="156">
        <f t="shared" si="309"/>
        <v>183248</v>
      </c>
      <c r="P1155" s="104"/>
      <c r="Q1155" s="169"/>
      <c r="CI1155" s="174">
        <v>174522</v>
      </c>
    </row>
    <row r="1156" spans="2:87" ht="16.5">
      <c r="B1156" s="39">
        <v>1150</v>
      </c>
      <c r="C1156" s="93"/>
      <c r="D1156" s="141"/>
      <c r="E1156" s="98"/>
      <c r="F1156" s="155"/>
      <c r="G1156" s="156"/>
      <c r="H1156" s="156"/>
      <c r="I1156" s="156"/>
      <c r="J1156" s="156"/>
      <c r="K1156" s="156"/>
      <c r="P1156" s="104"/>
      <c r="Q1156" s="169"/>
      <c r="CI1156" s="174">
        <v>0</v>
      </c>
    </row>
    <row r="1157" spans="2:87" ht="16.5" customHeight="1">
      <c r="B1157" s="39">
        <v>1151</v>
      </c>
      <c r="C1157" s="99">
        <v>20</v>
      </c>
      <c r="D1157" s="142" t="s">
        <v>463</v>
      </c>
      <c r="E1157" s="97"/>
      <c r="F1157" s="162"/>
      <c r="G1157" s="157"/>
      <c r="H1157" s="162"/>
      <c r="I1157" s="162"/>
      <c r="J1157" s="157"/>
      <c r="K1157" s="162"/>
      <c r="P1157" s="104"/>
      <c r="Q1157" s="169"/>
      <c r="CI1157" s="174">
        <v>0</v>
      </c>
    </row>
    <row r="1158" spans="2:87" ht="16.5">
      <c r="B1158" s="39">
        <v>1152</v>
      </c>
      <c r="C1158" s="72" t="s">
        <v>2034</v>
      </c>
      <c r="D1158" s="116" t="s">
        <v>625</v>
      </c>
      <c r="E1158" s="73"/>
      <c r="F1158" s="155"/>
      <c r="G1158" s="156"/>
      <c r="H1158" s="156"/>
      <c r="I1158" s="156"/>
      <c r="J1158" s="156"/>
      <c r="K1158" s="156"/>
      <c r="P1158" s="104"/>
      <c r="Q1158" s="169"/>
      <c r="CI1158" s="174">
        <v>0</v>
      </c>
    </row>
    <row r="1159" spans="2:87" ht="22.5">
      <c r="B1159" s="39">
        <v>1153</v>
      </c>
      <c r="C1159" s="69" t="s">
        <v>2035</v>
      </c>
      <c r="D1159" s="108" t="s">
        <v>2036</v>
      </c>
      <c r="E1159" s="70" t="s">
        <v>153</v>
      </c>
      <c r="F1159" s="155">
        <f aca="true" t="shared" si="310" ref="F1159:F1179">+ROUND($F$7*CI1159,0)</f>
        <v>62543</v>
      </c>
      <c r="G1159" s="156">
        <f aca="true" t="shared" si="311" ref="G1159:G1179">+ROUND(CI1159*$G$7,0)</f>
        <v>57231</v>
      </c>
      <c r="H1159" s="156">
        <f aca="true" t="shared" si="312" ref="H1159:H1179">+ROUND($H$7*CI1159,0)</f>
        <v>59569</v>
      </c>
      <c r="I1159" s="156">
        <v>59569</v>
      </c>
      <c r="J1159" s="156">
        <f aca="true" t="shared" si="313" ref="J1159:J1179">+ROUND(CI1159*$J$7,0)</f>
        <v>72796</v>
      </c>
      <c r="K1159" s="156">
        <f aca="true" t="shared" si="314" ref="K1159:K1179">+ROUND(CI1159*$K$7,0)</f>
        <v>64776</v>
      </c>
      <c r="P1159" s="104"/>
      <c r="Q1159" s="169"/>
      <c r="CI1159" s="174">
        <v>61691.4738</v>
      </c>
    </row>
    <row r="1160" spans="2:87" ht="22.5">
      <c r="B1160" s="39">
        <v>1154</v>
      </c>
      <c r="C1160" s="69" t="s">
        <v>2037</v>
      </c>
      <c r="D1160" s="108" t="s">
        <v>2038</v>
      </c>
      <c r="E1160" s="70" t="s">
        <v>153</v>
      </c>
      <c r="F1160" s="155">
        <f t="shared" si="310"/>
        <v>75959</v>
      </c>
      <c r="G1160" s="156">
        <f t="shared" si="311"/>
        <v>69508</v>
      </c>
      <c r="H1160" s="156">
        <f t="shared" si="312"/>
        <v>72348</v>
      </c>
      <c r="I1160" s="156">
        <v>72348</v>
      </c>
      <c r="J1160" s="156">
        <f t="shared" si="313"/>
        <v>88412</v>
      </c>
      <c r="K1160" s="156">
        <f t="shared" si="314"/>
        <v>78672</v>
      </c>
      <c r="P1160" s="104"/>
      <c r="Q1160" s="169"/>
      <c r="CI1160" s="174">
        <v>74925.3744</v>
      </c>
    </row>
    <row r="1161" spans="2:87" ht="16.5">
      <c r="B1161" s="39">
        <v>1155</v>
      </c>
      <c r="C1161" s="69" t="s">
        <v>2039</v>
      </c>
      <c r="D1161" s="108" t="s">
        <v>2040</v>
      </c>
      <c r="E1161" s="70" t="s">
        <v>153</v>
      </c>
      <c r="F1161" s="155">
        <f t="shared" si="310"/>
        <v>39544</v>
      </c>
      <c r="G1161" s="156">
        <f t="shared" si="311"/>
        <v>36186</v>
      </c>
      <c r="H1161" s="156">
        <f t="shared" si="312"/>
        <v>37664</v>
      </c>
      <c r="I1161" s="156">
        <v>37664</v>
      </c>
      <c r="J1161" s="156">
        <f t="shared" si="313"/>
        <v>46027</v>
      </c>
      <c r="K1161" s="156">
        <f t="shared" si="314"/>
        <v>40956</v>
      </c>
      <c r="P1161" s="104"/>
      <c r="Q1161" s="169"/>
      <c r="CI1161" s="174">
        <v>39005.667</v>
      </c>
    </row>
    <row r="1162" spans="2:87" ht="16.5">
      <c r="B1162" s="39">
        <v>1156</v>
      </c>
      <c r="C1162" s="69" t="s">
        <v>2041</v>
      </c>
      <c r="D1162" s="108" t="s">
        <v>2042</v>
      </c>
      <c r="E1162" s="70" t="s">
        <v>153</v>
      </c>
      <c r="F1162" s="155">
        <f t="shared" si="310"/>
        <v>63737</v>
      </c>
      <c r="G1162" s="156">
        <f t="shared" si="311"/>
        <v>58324</v>
      </c>
      <c r="H1162" s="156">
        <f t="shared" si="312"/>
        <v>60706</v>
      </c>
      <c r="I1162" s="156">
        <v>60706</v>
      </c>
      <c r="J1162" s="156">
        <f t="shared" si="313"/>
        <v>74185</v>
      </c>
      <c r="K1162" s="156">
        <f t="shared" si="314"/>
        <v>66012</v>
      </c>
      <c r="P1162" s="104"/>
      <c r="Q1162" s="169"/>
      <c r="CI1162" s="174">
        <v>62868.984</v>
      </c>
    </row>
    <row r="1163" spans="2:87" ht="22.5">
      <c r="B1163" s="39">
        <v>1157</v>
      </c>
      <c r="C1163" s="69" t="s">
        <v>2043</v>
      </c>
      <c r="D1163" s="108" t="s">
        <v>2044</v>
      </c>
      <c r="E1163" s="70" t="s">
        <v>153</v>
      </c>
      <c r="F1163" s="155">
        <f t="shared" si="310"/>
        <v>66406</v>
      </c>
      <c r="G1163" s="156">
        <f t="shared" si="311"/>
        <v>60766</v>
      </c>
      <c r="H1163" s="156">
        <f t="shared" si="312"/>
        <v>63249</v>
      </c>
      <c r="I1163" s="156">
        <v>63249</v>
      </c>
      <c r="J1163" s="156">
        <f t="shared" si="313"/>
        <v>77293</v>
      </c>
      <c r="K1163" s="156">
        <f t="shared" si="314"/>
        <v>68777</v>
      </c>
      <c r="P1163" s="104"/>
      <c r="Q1163" s="169"/>
      <c r="CI1163" s="174">
        <v>65502.213</v>
      </c>
    </row>
    <row r="1164" spans="2:87" ht="16.5">
      <c r="B1164" s="39">
        <v>1158</v>
      </c>
      <c r="C1164" s="69" t="s">
        <v>2045</v>
      </c>
      <c r="D1164" s="108" t="s">
        <v>2046</v>
      </c>
      <c r="E1164" s="58" t="s">
        <v>633</v>
      </c>
      <c r="F1164" s="155">
        <f t="shared" si="310"/>
        <v>3602</v>
      </c>
      <c r="G1164" s="156">
        <f t="shared" si="311"/>
        <v>3296</v>
      </c>
      <c r="H1164" s="156">
        <f t="shared" si="312"/>
        <v>3431</v>
      </c>
      <c r="I1164" s="156">
        <v>3431</v>
      </c>
      <c r="J1164" s="156">
        <f t="shared" si="313"/>
        <v>4193</v>
      </c>
      <c r="K1164" s="156">
        <f t="shared" si="314"/>
        <v>3731</v>
      </c>
      <c r="P1164" s="104"/>
      <c r="Q1164" s="169"/>
      <c r="CI1164" s="174">
        <v>3553.0626</v>
      </c>
    </row>
    <row r="1165" spans="2:87" ht="22.5">
      <c r="B1165" s="39">
        <v>1159</v>
      </c>
      <c r="C1165" s="69" t="s">
        <v>2047</v>
      </c>
      <c r="D1165" s="108" t="s">
        <v>1467</v>
      </c>
      <c r="E1165" s="70" t="s">
        <v>153</v>
      </c>
      <c r="F1165" s="155">
        <f t="shared" si="310"/>
        <v>54254</v>
      </c>
      <c r="G1165" s="156">
        <f t="shared" si="311"/>
        <v>49646</v>
      </c>
      <c r="H1165" s="156">
        <f t="shared" si="312"/>
        <v>51675</v>
      </c>
      <c r="I1165" s="156">
        <v>51675</v>
      </c>
      <c r="J1165" s="156">
        <f t="shared" si="313"/>
        <v>63148</v>
      </c>
      <c r="K1165" s="156">
        <f t="shared" si="314"/>
        <v>56191</v>
      </c>
      <c r="P1165" s="104"/>
      <c r="Q1165" s="169"/>
      <c r="CI1165" s="174">
        <v>53515.6314</v>
      </c>
    </row>
    <row r="1166" spans="2:87" ht="22.5">
      <c r="B1166" s="39">
        <v>1160</v>
      </c>
      <c r="C1166" s="69" t="s">
        <v>2048</v>
      </c>
      <c r="D1166" s="108" t="s">
        <v>1469</v>
      </c>
      <c r="E1166" s="70" t="s">
        <v>153</v>
      </c>
      <c r="F1166" s="155">
        <f t="shared" si="310"/>
        <v>78613</v>
      </c>
      <c r="G1166" s="156">
        <f t="shared" si="311"/>
        <v>71937</v>
      </c>
      <c r="H1166" s="156">
        <f t="shared" si="312"/>
        <v>74876</v>
      </c>
      <c r="I1166" s="156">
        <v>74876</v>
      </c>
      <c r="J1166" s="156">
        <f t="shared" si="313"/>
        <v>91501</v>
      </c>
      <c r="K1166" s="156">
        <f t="shared" si="314"/>
        <v>81420</v>
      </c>
      <c r="P1166" s="104"/>
      <c r="Q1166" s="169"/>
      <c r="CI1166" s="174">
        <v>77543.2044</v>
      </c>
    </row>
    <row r="1167" spans="2:87" ht="22.5">
      <c r="B1167" s="39">
        <v>1161</v>
      </c>
      <c r="C1167" s="69" t="s">
        <v>2049</v>
      </c>
      <c r="D1167" s="108" t="s">
        <v>2469</v>
      </c>
      <c r="E1167" s="70" t="s">
        <v>153</v>
      </c>
      <c r="F1167" s="155">
        <f t="shared" si="310"/>
        <v>132513</v>
      </c>
      <c r="G1167" s="156">
        <f t="shared" si="311"/>
        <v>121259</v>
      </c>
      <c r="H1167" s="156">
        <f t="shared" si="312"/>
        <v>126212</v>
      </c>
      <c r="I1167" s="156">
        <v>126212</v>
      </c>
      <c r="J1167" s="156">
        <f t="shared" si="313"/>
        <v>154236</v>
      </c>
      <c r="K1167" s="156">
        <f t="shared" si="314"/>
        <v>137244</v>
      </c>
      <c r="O1167" s="105"/>
      <c r="P1167" s="104"/>
      <c r="Q1167" s="169"/>
      <c r="CI1167" s="174">
        <v>130708.7652</v>
      </c>
    </row>
    <row r="1168" spans="2:87" ht="22.5">
      <c r="B1168" s="39">
        <v>1162</v>
      </c>
      <c r="C1168" s="69" t="s">
        <v>2050</v>
      </c>
      <c r="D1168" s="108" t="s">
        <v>2470</v>
      </c>
      <c r="E1168" s="70" t="s">
        <v>153</v>
      </c>
      <c r="F1168" s="155">
        <f t="shared" si="310"/>
        <v>140307</v>
      </c>
      <c r="G1168" s="156">
        <f t="shared" si="311"/>
        <v>128391</v>
      </c>
      <c r="H1168" s="156">
        <f t="shared" si="312"/>
        <v>133636</v>
      </c>
      <c r="I1168" s="156">
        <v>133636</v>
      </c>
      <c r="J1168" s="156">
        <f t="shared" si="313"/>
        <v>163308</v>
      </c>
      <c r="K1168" s="156">
        <f t="shared" si="314"/>
        <v>145317</v>
      </c>
      <c r="O1168" s="105"/>
      <c r="P1168" s="104"/>
      <c r="Q1168" s="169"/>
      <c r="CI1168" s="174">
        <v>138396.9726</v>
      </c>
    </row>
    <row r="1169" spans="2:87" ht="16.5">
      <c r="B1169" s="39">
        <v>1163</v>
      </c>
      <c r="C1169" s="69" t="s">
        <v>2051</v>
      </c>
      <c r="D1169" s="108" t="s">
        <v>2052</v>
      </c>
      <c r="E1169" s="70" t="s">
        <v>153</v>
      </c>
      <c r="F1169" s="155">
        <f t="shared" si="310"/>
        <v>29533</v>
      </c>
      <c r="G1169" s="156">
        <f t="shared" si="311"/>
        <v>27025</v>
      </c>
      <c r="H1169" s="156">
        <f t="shared" si="312"/>
        <v>28129</v>
      </c>
      <c r="I1169" s="156">
        <v>28129</v>
      </c>
      <c r="J1169" s="156">
        <f t="shared" si="313"/>
        <v>34374</v>
      </c>
      <c r="K1169" s="156">
        <f t="shared" si="314"/>
        <v>30587</v>
      </c>
      <c r="P1169" s="104"/>
      <c r="Q1169" s="169"/>
      <c r="CI1169" s="174">
        <v>29130.8016</v>
      </c>
    </row>
    <row r="1170" spans="2:87" ht="16.5">
      <c r="B1170" s="39">
        <v>1164</v>
      </c>
      <c r="C1170" s="69" t="s">
        <v>2053</v>
      </c>
      <c r="D1170" s="108" t="s">
        <v>2054</v>
      </c>
      <c r="E1170" s="70" t="s">
        <v>153</v>
      </c>
      <c r="F1170" s="155">
        <f t="shared" si="310"/>
        <v>15729</v>
      </c>
      <c r="G1170" s="156">
        <f t="shared" si="311"/>
        <v>14393</v>
      </c>
      <c r="H1170" s="156">
        <f t="shared" si="312"/>
        <v>14981</v>
      </c>
      <c r="I1170" s="156">
        <v>14981</v>
      </c>
      <c r="J1170" s="156">
        <f t="shared" si="313"/>
        <v>18308</v>
      </c>
      <c r="K1170" s="156">
        <f t="shared" si="314"/>
        <v>16291</v>
      </c>
      <c r="P1170" s="104"/>
      <c r="Q1170" s="169"/>
      <c r="CI1170" s="174">
        <v>15515.0058</v>
      </c>
    </row>
    <row r="1171" spans="2:87" ht="22.5">
      <c r="B1171" s="39">
        <v>1165</v>
      </c>
      <c r="C1171" s="69" t="s">
        <v>2055</v>
      </c>
      <c r="D1171" s="108" t="s">
        <v>965</v>
      </c>
      <c r="E1171" s="58" t="s">
        <v>633</v>
      </c>
      <c r="F1171" s="155">
        <f t="shared" si="310"/>
        <v>40851</v>
      </c>
      <c r="G1171" s="156">
        <f t="shared" si="311"/>
        <v>37382</v>
      </c>
      <c r="H1171" s="156">
        <f t="shared" si="312"/>
        <v>38909</v>
      </c>
      <c r="I1171" s="156">
        <v>38909</v>
      </c>
      <c r="J1171" s="156">
        <f t="shared" si="313"/>
        <v>47548</v>
      </c>
      <c r="K1171" s="156">
        <f t="shared" si="314"/>
        <v>42310</v>
      </c>
      <c r="P1171" s="104"/>
      <c r="Q1171" s="169"/>
      <c r="CI1171" s="174">
        <v>40295.0766</v>
      </c>
    </row>
    <row r="1172" spans="2:87" ht="16.5">
      <c r="B1172" s="39">
        <v>1166</v>
      </c>
      <c r="C1172" s="69" t="s">
        <v>2056</v>
      </c>
      <c r="D1172" s="108" t="s">
        <v>2057</v>
      </c>
      <c r="E1172" s="70" t="s">
        <v>158</v>
      </c>
      <c r="F1172" s="155">
        <f t="shared" si="310"/>
        <v>190792</v>
      </c>
      <c r="G1172" s="156">
        <f t="shared" si="311"/>
        <v>174589</v>
      </c>
      <c r="H1172" s="156">
        <f t="shared" si="312"/>
        <v>181721</v>
      </c>
      <c r="I1172" s="156">
        <v>181721</v>
      </c>
      <c r="J1172" s="156">
        <f t="shared" si="313"/>
        <v>222070</v>
      </c>
      <c r="K1172" s="156">
        <f t="shared" si="314"/>
        <v>197605</v>
      </c>
      <c r="P1172" s="104"/>
      <c r="Q1172" s="169"/>
      <c r="CI1172" s="174">
        <v>188195.2854</v>
      </c>
    </row>
    <row r="1173" spans="2:87" ht="16.5">
      <c r="B1173" s="39">
        <v>1167</v>
      </c>
      <c r="C1173" s="69" t="s">
        <v>2058</v>
      </c>
      <c r="D1173" s="108" t="s">
        <v>2059</v>
      </c>
      <c r="E1173" s="70" t="s">
        <v>153</v>
      </c>
      <c r="F1173" s="155">
        <f t="shared" si="310"/>
        <v>68307</v>
      </c>
      <c r="G1173" s="156">
        <f t="shared" si="311"/>
        <v>62505</v>
      </c>
      <c r="H1173" s="156">
        <f t="shared" si="312"/>
        <v>65059</v>
      </c>
      <c r="I1173" s="156">
        <v>65059</v>
      </c>
      <c r="J1173" s="156">
        <f t="shared" si="313"/>
        <v>79505</v>
      </c>
      <c r="K1173" s="156">
        <f t="shared" si="314"/>
        <v>70746</v>
      </c>
      <c r="P1173" s="104"/>
      <c r="Q1173" s="169"/>
      <c r="CI1173" s="174">
        <v>67376.7846</v>
      </c>
    </row>
    <row r="1174" spans="2:87" ht="22.5">
      <c r="B1174" s="39">
        <v>1168</v>
      </c>
      <c r="C1174" s="69" t="s">
        <v>2060</v>
      </c>
      <c r="D1174" s="108" t="s">
        <v>2061</v>
      </c>
      <c r="E1174" s="58" t="s">
        <v>633</v>
      </c>
      <c r="F1174" s="155">
        <f t="shared" si="310"/>
        <v>57176</v>
      </c>
      <c r="G1174" s="156">
        <f t="shared" si="311"/>
        <v>52320</v>
      </c>
      <c r="H1174" s="156">
        <f t="shared" si="312"/>
        <v>54457</v>
      </c>
      <c r="I1174" s="156">
        <v>54457</v>
      </c>
      <c r="J1174" s="156">
        <f t="shared" si="313"/>
        <v>66549</v>
      </c>
      <c r="K1174" s="156">
        <f t="shared" si="314"/>
        <v>59217</v>
      </c>
      <c r="P1174" s="104"/>
      <c r="Q1174" s="169"/>
      <c r="CI1174" s="174">
        <v>56397.2976</v>
      </c>
    </row>
    <row r="1175" spans="2:87" ht="22.5">
      <c r="B1175" s="39">
        <v>1169</v>
      </c>
      <c r="C1175" s="69" t="s">
        <v>2062</v>
      </c>
      <c r="D1175" s="108" t="s">
        <v>2063</v>
      </c>
      <c r="E1175" s="58" t="s">
        <v>633</v>
      </c>
      <c r="F1175" s="155">
        <f t="shared" si="310"/>
        <v>72639</v>
      </c>
      <c r="G1175" s="156">
        <f t="shared" si="311"/>
        <v>66470</v>
      </c>
      <c r="H1175" s="156">
        <f t="shared" si="312"/>
        <v>69186</v>
      </c>
      <c r="I1175" s="156">
        <v>69186</v>
      </c>
      <c r="J1175" s="156">
        <f t="shared" si="313"/>
        <v>84548</v>
      </c>
      <c r="K1175" s="156">
        <f t="shared" si="314"/>
        <v>75233</v>
      </c>
      <c r="P1175" s="104"/>
      <c r="Q1175" s="169"/>
      <c r="CI1175" s="174">
        <v>71650.5204</v>
      </c>
    </row>
    <row r="1176" spans="2:87" ht="22.5">
      <c r="B1176" s="39">
        <v>1170</v>
      </c>
      <c r="C1176" s="69" t="s">
        <v>2064</v>
      </c>
      <c r="D1176" s="108" t="s">
        <v>626</v>
      </c>
      <c r="E1176" s="70" t="s">
        <v>153</v>
      </c>
      <c r="F1176" s="155">
        <f t="shared" si="310"/>
        <v>99130</v>
      </c>
      <c r="G1176" s="156">
        <f t="shared" si="311"/>
        <v>90711</v>
      </c>
      <c r="H1176" s="156">
        <f t="shared" si="312"/>
        <v>94417</v>
      </c>
      <c r="I1176" s="156">
        <v>94417</v>
      </c>
      <c r="J1176" s="156">
        <f t="shared" si="313"/>
        <v>115381</v>
      </c>
      <c r="K1176" s="156">
        <f t="shared" si="314"/>
        <v>102670</v>
      </c>
      <c r="P1176" s="104"/>
      <c r="Q1176" s="169"/>
      <c r="CI1176" s="174">
        <v>97780.5702</v>
      </c>
    </row>
    <row r="1177" spans="2:87" ht="22.5">
      <c r="B1177" s="39">
        <v>1171</v>
      </c>
      <c r="C1177" s="69" t="s">
        <v>2065</v>
      </c>
      <c r="D1177" s="108" t="s">
        <v>2066</v>
      </c>
      <c r="E1177" s="70" t="s">
        <v>153</v>
      </c>
      <c r="F1177" s="155">
        <f t="shared" si="310"/>
        <v>80469</v>
      </c>
      <c r="G1177" s="156">
        <f t="shared" si="311"/>
        <v>73635</v>
      </c>
      <c r="H1177" s="156">
        <f t="shared" si="312"/>
        <v>76643</v>
      </c>
      <c r="I1177" s="156">
        <v>76643</v>
      </c>
      <c r="J1177" s="156">
        <f t="shared" si="313"/>
        <v>93661</v>
      </c>
      <c r="K1177" s="156">
        <f t="shared" si="314"/>
        <v>83342</v>
      </c>
      <c r="P1177" s="104"/>
      <c r="Q1177" s="169"/>
      <c r="CI1177" s="174">
        <v>79373.6322</v>
      </c>
    </row>
    <row r="1178" spans="2:87" ht="22.5">
      <c r="B1178" s="39">
        <v>1172</v>
      </c>
      <c r="C1178" s="69" t="s">
        <v>2067</v>
      </c>
      <c r="D1178" s="108" t="s">
        <v>2068</v>
      </c>
      <c r="E1178" s="70" t="s">
        <v>153</v>
      </c>
      <c r="F1178" s="155">
        <f t="shared" si="310"/>
        <v>213708</v>
      </c>
      <c r="G1178" s="156">
        <f t="shared" si="311"/>
        <v>195558</v>
      </c>
      <c r="H1178" s="156">
        <f t="shared" si="312"/>
        <v>203547</v>
      </c>
      <c r="I1178" s="156">
        <v>203547</v>
      </c>
      <c r="J1178" s="156">
        <f t="shared" si="313"/>
        <v>248743</v>
      </c>
      <c r="K1178" s="156">
        <f t="shared" si="314"/>
        <v>221339</v>
      </c>
      <c r="P1178" s="104"/>
      <c r="Q1178" s="169"/>
      <c r="CI1178" s="174">
        <v>210798.9642</v>
      </c>
    </row>
    <row r="1179" spans="2:87" ht="33.75">
      <c r="B1179" s="39">
        <v>1173</v>
      </c>
      <c r="C1179" s="69" t="s">
        <v>2069</v>
      </c>
      <c r="D1179" s="108" t="s">
        <v>2070</v>
      </c>
      <c r="E1179" s="70" t="s">
        <v>153</v>
      </c>
      <c r="F1179" s="155">
        <f t="shared" si="310"/>
        <v>276996</v>
      </c>
      <c r="G1179" s="156">
        <f t="shared" si="311"/>
        <v>253471</v>
      </c>
      <c r="H1179" s="156">
        <f t="shared" si="312"/>
        <v>263827</v>
      </c>
      <c r="I1179" s="156">
        <v>263827</v>
      </c>
      <c r="J1179" s="156">
        <f t="shared" si="313"/>
        <v>322406</v>
      </c>
      <c r="K1179" s="156">
        <f t="shared" si="314"/>
        <v>286887</v>
      </c>
      <c r="P1179" s="104"/>
      <c r="Q1179" s="169"/>
      <c r="CI1179" s="174">
        <v>273225.4836</v>
      </c>
    </row>
    <row r="1180" spans="2:87" ht="16.5">
      <c r="B1180" s="39">
        <v>1174</v>
      </c>
      <c r="C1180" s="72" t="s">
        <v>2071</v>
      </c>
      <c r="D1180" s="116" t="s">
        <v>2072</v>
      </c>
      <c r="E1180" s="73"/>
      <c r="F1180" s="155"/>
      <c r="G1180" s="156"/>
      <c r="H1180" s="156"/>
      <c r="I1180" s="156"/>
      <c r="J1180" s="156"/>
      <c r="K1180" s="156"/>
      <c r="P1180" s="104"/>
      <c r="Q1180" s="169"/>
      <c r="CI1180" s="174">
        <v>0</v>
      </c>
    </row>
    <row r="1181" spans="2:87" ht="16.5">
      <c r="B1181" s="39">
        <v>1175</v>
      </c>
      <c r="C1181" s="69" t="s">
        <v>136</v>
      </c>
      <c r="D1181" s="108" t="s">
        <v>138</v>
      </c>
      <c r="E1181" s="70" t="s">
        <v>153</v>
      </c>
      <c r="F1181" s="155">
        <f aca="true" t="shared" si="315" ref="F1181:F1199">+ROUND($F$7*CI1181,0)</f>
        <v>110443</v>
      </c>
      <c r="G1181" s="156">
        <f aca="true" t="shared" si="316" ref="G1181:G1199">+ROUND(CI1181*$G$7,0)</f>
        <v>101063</v>
      </c>
      <c r="H1181" s="156">
        <f aca="true" t="shared" si="317" ref="H1181:H1199">+ROUND($H$7*CI1181,0)</f>
        <v>105192</v>
      </c>
      <c r="I1181" s="156">
        <v>105192</v>
      </c>
      <c r="J1181" s="156">
        <f aca="true" t="shared" si="318" ref="J1181:J1199">+ROUND(CI1181*$J$7,0)</f>
        <v>128549</v>
      </c>
      <c r="K1181" s="156">
        <f aca="true" t="shared" si="319" ref="K1181:K1199">+ROUND(CI1181*$K$7,0)</f>
        <v>114387</v>
      </c>
      <c r="P1181" s="104"/>
      <c r="Q1181" s="169"/>
      <c r="CI1181" s="174">
        <v>108939.7122</v>
      </c>
    </row>
    <row r="1182" spans="2:87" ht="16.5">
      <c r="B1182" s="39">
        <v>1176</v>
      </c>
      <c r="C1182" s="69" t="s">
        <v>137</v>
      </c>
      <c r="D1182" s="108" t="s">
        <v>2073</v>
      </c>
      <c r="E1182" s="58" t="s">
        <v>633</v>
      </c>
      <c r="F1182" s="155">
        <f t="shared" si="315"/>
        <v>99922</v>
      </c>
      <c r="G1182" s="156">
        <f t="shared" si="316"/>
        <v>91436</v>
      </c>
      <c r="H1182" s="156">
        <f t="shared" si="317"/>
        <v>95171</v>
      </c>
      <c r="I1182" s="156">
        <v>95171</v>
      </c>
      <c r="J1182" s="156">
        <f t="shared" si="318"/>
        <v>116303</v>
      </c>
      <c r="K1182" s="156">
        <f t="shared" si="319"/>
        <v>103490</v>
      </c>
      <c r="P1182" s="104"/>
      <c r="Q1182" s="169"/>
      <c r="CI1182" s="174">
        <v>98561.8128</v>
      </c>
    </row>
    <row r="1183" spans="2:87" ht="16.5">
      <c r="B1183" s="39">
        <v>1177</v>
      </c>
      <c r="C1183" s="69" t="s">
        <v>139</v>
      </c>
      <c r="D1183" s="108" t="s">
        <v>2074</v>
      </c>
      <c r="E1183" s="70" t="s">
        <v>153</v>
      </c>
      <c r="F1183" s="155">
        <f t="shared" si="315"/>
        <v>78895</v>
      </c>
      <c r="G1183" s="156">
        <f t="shared" si="316"/>
        <v>72195</v>
      </c>
      <c r="H1183" s="156">
        <f t="shared" si="317"/>
        <v>75144</v>
      </c>
      <c r="I1183" s="156">
        <v>75144</v>
      </c>
      <c r="J1183" s="156">
        <f t="shared" si="318"/>
        <v>91829</v>
      </c>
      <c r="K1183" s="156">
        <f t="shared" si="319"/>
        <v>81712</v>
      </c>
      <c r="P1183" s="104"/>
      <c r="Q1183" s="169"/>
      <c r="CI1183" s="174">
        <v>77821.413</v>
      </c>
    </row>
    <row r="1184" spans="2:87" ht="16.5">
      <c r="B1184" s="39">
        <v>1178</v>
      </c>
      <c r="C1184" s="69" t="s">
        <v>140</v>
      </c>
      <c r="D1184" s="108" t="s">
        <v>2075</v>
      </c>
      <c r="E1184" s="70" t="s">
        <v>153</v>
      </c>
      <c r="F1184" s="155">
        <f t="shared" si="315"/>
        <v>110160</v>
      </c>
      <c r="G1184" s="156">
        <f t="shared" si="316"/>
        <v>100804</v>
      </c>
      <c r="H1184" s="156">
        <f t="shared" si="317"/>
        <v>104923</v>
      </c>
      <c r="I1184" s="156">
        <v>104923</v>
      </c>
      <c r="J1184" s="156">
        <f t="shared" si="318"/>
        <v>128219</v>
      </c>
      <c r="K1184" s="156">
        <f t="shared" si="319"/>
        <v>114094</v>
      </c>
      <c r="P1184" s="104"/>
      <c r="Q1184" s="169"/>
      <c r="CI1184" s="174">
        <v>108660.477</v>
      </c>
    </row>
    <row r="1185" spans="2:87" ht="33.75">
      <c r="B1185" s="39">
        <v>1179</v>
      </c>
      <c r="C1185" s="69" t="s">
        <v>141</v>
      </c>
      <c r="D1185" s="108" t="s">
        <v>2076</v>
      </c>
      <c r="E1185" s="58" t="s">
        <v>633</v>
      </c>
      <c r="F1185" s="155">
        <f t="shared" si="315"/>
        <v>585058</v>
      </c>
      <c r="G1185" s="156">
        <f t="shared" si="316"/>
        <v>535370</v>
      </c>
      <c r="H1185" s="156">
        <f t="shared" si="317"/>
        <v>557242</v>
      </c>
      <c r="I1185" s="156">
        <v>557242</v>
      </c>
      <c r="J1185" s="156">
        <f t="shared" si="318"/>
        <v>680971</v>
      </c>
      <c r="K1185" s="156">
        <f t="shared" si="319"/>
        <v>605949</v>
      </c>
      <c r="P1185" s="104"/>
      <c r="Q1185" s="169"/>
      <c r="CI1185" s="174">
        <v>577093.9506</v>
      </c>
    </row>
    <row r="1186" spans="2:87" ht="33.75">
      <c r="B1186" s="39">
        <v>1180</v>
      </c>
      <c r="C1186" s="69" t="s">
        <v>142</v>
      </c>
      <c r="D1186" s="108" t="s">
        <v>2077</v>
      </c>
      <c r="E1186" s="70" t="s">
        <v>2078</v>
      </c>
      <c r="F1186" s="155">
        <f t="shared" si="315"/>
        <v>6122637</v>
      </c>
      <c r="G1186" s="156">
        <f t="shared" si="316"/>
        <v>5602654</v>
      </c>
      <c r="H1186" s="156">
        <f t="shared" si="317"/>
        <v>5831543</v>
      </c>
      <c r="I1186" s="156">
        <v>5831543</v>
      </c>
      <c r="J1186" s="156">
        <f t="shared" si="318"/>
        <v>7126368</v>
      </c>
      <c r="K1186" s="156">
        <f t="shared" si="319"/>
        <v>6341260</v>
      </c>
      <c r="P1186" s="104"/>
      <c r="Q1186" s="169"/>
      <c r="CI1186" s="174">
        <v>6039294.7992</v>
      </c>
    </row>
    <row r="1187" spans="2:87" ht="45">
      <c r="B1187" s="39">
        <v>1181</v>
      </c>
      <c r="C1187" s="69" t="s">
        <v>2079</v>
      </c>
      <c r="D1187" s="108" t="s">
        <v>2080</v>
      </c>
      <c r="E1187" s="70" t="s">
        <v>599</v>
      </c>
      <c r="F1187" s="155">
        <f t="shared" si="315"/>
        <v>113701367</v>
      </c>
      <c r="G1187" s="156">
        <f t="shared" si="316"/>
        <v>104044938</v>
      </c>
      <c r="H1187" s="156">
        <f t="shared" si="317"/>
        <v>108295561</v>
      </c>
      <c r="I1187" s="156">
        <v>108295561</v>
      </c>
      <c r="J1187" s="156">
        <f t="shared" si="318"/>
        <v>132341303</v>
      </c>
      <c r="K1187" s="156">
        <f t="shared" si="319"/>
        <v>117761329</v>
      </c>
      <c r="P1187" s="104"/>
      <c r="Q1187" s="169"/>
      <c r="CI1187" s="174">
        <v>112153646.7294</v>
      </c>
    </row>
    <row r="1188" spans="2:87" ht="22.5">
      <c r="B1188" s="39">
        <v>1182</v>
      </c>
      <c r="C1188" s="69" t="s">
        <v>2081</v>
      </c>
      <c r="D1188" s="108" t="s">
        <v>2082</v>
      </c>
      <c r="E1188" s="70" t="s">
        <v>599</v>
      </c>
      <c r="F1188" s="155">
        <f t="shared" si="315"/>
        <v>603560</v>
      </c>
      <c r="G1188" s="156">
        <f t="shared" si="316"/>
        <v>552300</v>
      </c>
      <c r="H1188" s="156">
        <f t="shared" si="317"/>
        <v>574864</v>
      </c>
      <c r="I1188" s="156">
        <v>574864</v>
      </c>
      <c r="J1188" s="156">
        <f t="shared" si="318"/>
        <v>702506</v>
      </c>
      <c r="K1188" s="156">
        <f t="shared" si="319"/>
        <v>625111</v>
      </c>
      <c r="P1188" s="104"/>
      <c r="Q1188" s="169"/>
      <c r="CI1188" s="174">
        <v>595343.8188</v>
      </c>
    </row>
    <row r="1189" spans="2:87" ht="33.75">
      <c r="B1189" s="39">
        <v>1183</v>
      </c>
      <c r="C1189" s="69" t="s">
        <v>2083</v>
      </c>
      <c r="D1189" s="108" t="s">
        <v>2084</v>
      </c>
      <c r="E1189" s="58" t="s">
        <v>633</v>
      </c>
      <c r="F1189" s="155">
        <f t="shared" si="315"/>
        <v>751250</v>
      </c>
      <c r="G1189" s="156">
        <f t="shared" si="316"/>
        <v>687447</v>
      </c>
      <c r="H1189" s="156">
        <f t="shared" si="317"/>
        <v>715532</v>
      </c>
      <c r="I1189" s="156">
        <v>715532</v>
      </c>
      <c r="J1189" s="156">
        <f t="shared" si="318"/>
        <v>874408</v>
      </c>
      <c r="K1189" s="156">
        <f t="shared" si="319"/>
        <v>778075</v>
      </c>
      <c r="P1189" s="104"/>
      <c r="Q1189" s="169"/>
      <c r="CI1189" s="174">
        <v>741023.4918</v>
      </c>
    </row>
    <row r="1190" spans="2:87" ht="45">
      <c r="B1190" s="39">
        <v>1184</v>
      </c>
      <c r="C1190" s="69" t="s">
        <v>2085</v>
      </c>
      <c r="D1190" s="108" t="s">
        <v>2086</v>
      </c>
      <c r="E1190" s="58" t="s">
        <v>633</v>
      </c>
      <c r="F1190" s="155">
        <f t="shared" si="315"/>
        <v>1235425</v>
      </c>
      <c r="G1190" s="156">
        <f t="shared" si="316"/>
        <v>1130503</v>
      </c>
      <c r="H1190" s="156">
        <f t="shared" si="317"/>
        <v>1176688</v>
      </c>
      <c r="I1190" s="156">
        <v>1176688</v>
      </c>
      <c r="J1190" s="156">
        <f t="shared" si="318"/>
        <v>1437958</v>
      </c>
      <c r="K1190" s="156">
        <f t="shared" si="319"/>
        <v>1279538</v>
      </c>
      <c r="P1190" s="104"/>
      <c r="Q1190" s="169"/>
      <c r="CI1190" s="174">
        <v>1218608.0778</v>
      </c>
    </row>
    <row r="1191" spans="2:87" ht="22.5">
      <c r="B1191" s="39">
        <v>1185</v>
      </c>
      <c r="C1191" s="69" t="s">
        <v>2087</v>
      </c>
      <c r="D1191" s="108" t="s">
        <v>2088</v>
      </c>
      <c r="E1191" s="70" t="s">
        <v>599</v>
      </c>
      <c r="F1191" s="155">
        <f t="shared" si="315"/>
        <v>325635</v>
      </c>
      <c r="G1191" s="156">
        <f t="shared" si="316"/>
        <v>297980</v>
      </c>
      <c r="H1191" s="156">
        <f t="shared" si="317"/>
        <v>310153</v>
      </c>
      <c r="I1191" s="156">
        <v>310153</v>
      </c>
      <c r="J1191" s="156">
        <f t="shared" si="318"/>
        <v>379019</v>
      </c>
      <c r="K1191" s="156">
        <f t="shared" si="319"/>
        <v>337263</v>
      </c>
      <c r="P1191" s="104"/>
      <c r="Q1191" s="169"/>
      <c r="CI1191" s="174">
        <v>321202.608</v>
      </c>
    </row>
    <row r="1192" spans="2:87" ht="16.5">
      <c r="B1192" s="39">
        <v>1186</v>
      </c>
      <c r="C1192" s="69" t="s">
        <v>2089</v>
      </c>
      <c r="D1192" s="108" t="s">
        <v>2090</v>
      </c>
      <c r="E1192" s="70" t="s">
        <v>2078</v>
      </c>
      <c r="F1192" s="155">
        <f t="shared" si="315"/>
        <v>11938862</v>
      </c>
      <c r="G1192" s="156">
        <f t="shared" si="316"/>
        <v>10924918</v>
      </c>
      <c r="H1192" s="156">
        <f t="shared" si="317"/>
        <v>11371242</v>
      </c>
      <c r="I1192" s="156">
        <v>11371242</v>
      </c>
      <c r="J1192" s="156">
        <f t="shared" si="318"/>
        <v>13896091</v>
      </c>
      <c r="K1192" s="156">
        <f t="shared" si="319"/>
        <v>12365166</v>
      </c>
      <c r="P1192" s="104"/>
      <c r="Q1192" s="169"/>
      <c r="CI1192" s="174">
        <v>11776348.2924</v>
      </c>
    </row>
    <row r="1193" spans="2:87" ht="16.5">
      <c r="B1193" s="39">
        <v>1187</v>
      </c>
      <c r="C1193" s="69" t="s">
        <v>2091</v>
      </c>
      <c r="D1193" s="108" t="s">
        <v>2092</v>
      </c>
      <c r="E1193" s="70" t="s">
        <v>2078</v>
      </c>
      <c r="F1193" s="155">
        <f t="shared" si="315"/>
        <v>8652470</v>
      </c>
      <c r="G1193" s="156">
        <f t="shared" si="316"/>
        <v>7917633</v>
      </c>
      <c r="H1193" s="156">
        <f t="shared" si="317"/>
        <v>8241098</v>
      </c>
      <c r="I1193" s="156">
        <v>8241098</v>
      </c>
      <c r="J1193" s="156">
        <f t="shared" si="318"/>
        <v>10070936</v>
      </c>
      <c r="K1193" s="156">
        <f t="shared" si="319"/>
        <v>8961426</v>
      </c>
      <c r="P1193" s="104"/>
      <c r="Q1193" s="169"/>
      <c r="CI1193" s="174">
        <v>8534691.4566</v>
      </c>
    </row>
    <row r="1194" spans="2:87" ht="22.5">
      <c r="B1194" s="39">
        <v>1188</v>
      </c>
      <c r="C1194" s="69" t="s">
        <v>2093</v>
      </c>
      <c r="D1194" s="108" t="s">
        <v>2094</v>
      </c>
      <c r="E1194" s="70" t="s">
        <v>2078</v>
      </c>
      <c r="F1194" s="155">
        <f t="shared" si="315"/>
        <v>3480333</v>
      </c>
      <c r="G1194" s="156">
        <f t="shared" si="316"/>
        <v>3184756</v>
      </c>
      <c r="H1194" s="156">
        <f t="shared" si="317"/>
        <v>3314865</v>
      </c>
      <c r="I1194" s="156">
        <v>3314865</v>
      </c>
      <c r="J1194" s="156">
        <f t="shared" si="318"/>
        <v>4050891</v>
      </c>
      <c r="K1194" s="156">
        <f t="shared" si="319"/>
        <v>3604607</v>
      </c>
      <c r="P1194" s="104"/>
      <c r="Q1194" s="169"/>
      <c r="CI1194" s="174">
        <v>3432958.6128000002</v>
      </c>
    </row>
    <row r="1195" spans="2:87" ht="45">
      <c r="B1195" s="39">
        <v>1189</v>
      </c>
      <c r="C1195" s="69" t="s">
        <v>2095</v>
      </c>
      <c r="D1195" s="108" t="s">
        <v>2096</v>
      </c>
      <c r="E1195" s="70" t="s">
        <v>2078</v>
      </c>
      <c r="F1195" s="155">
        <f t="shared" si="315"/>
        <v>1863611</v>
      </c>
      <c r="G1195" s="156">
        <f t="shared" si="316"/>
        <v>1705338</v>
      </c>
      <c r="H1195" s="156">
        <f t="shared" si="317"/>
        <v>1775008</v>
      </c>
      <c r="I1195" s="156">
        <v>1775008</v>
      </c>
      <c r="J1195" s="156">
        <f t="shared" si="318"/>
        <v>2169127</v>
      </c>
      <c r="K1195" s="156">
        <f t="shared" si="319"/>
        <v>1930155</v>
      </c>
      <c r="P1195" s="104"/>
      <c r="Q1195" s="169"/>
      <c r="CI1195" s="174">
        <v>1838243.3058</v>
      </c>
    </row>
    <row r="1196" spans="2:87" ht="33.75">
      <c r="B1196" s="39">
        <v>1190</v>
      </c>
      <c r="C1196" s="69" t="s">
        <v>2097</v>
      </c>
      <c r="D1196" s="108" t="s">
        <v>2098</v>
      </c>
      <c r="E1196" s="70" t="s">
        <v>2078</v>
      </c>
      <c r="F1196" s="155">
        <f t="shared" si="315"/>
        <v>345491</v>
      </c>
      <c r="G1196" s="156">
        <f t="shared" si="316"/>
        <v>316149</v>
      </c>
      <c r="H1196" s="156">
        <f t="shared" si="317"/>
        <v>329065</v>
      </c>
      <c r="I1196" s="156">
        <v>329065</v>
      </c>
      <c r="J1196" s="156">
        <f t="shared" si="318"/>
        <v>402130</v>
      </c>
      <c r="K1196" s="156">
        <f t="shared" si="319"/>
        <v>357827</v>
      </c>
      <c r="P1196" s="104"/>
      <c r="Q1196" s="169"/>
      <c r="CI1196" s="174">
        <v>340788.0828</v>
      </c>
    </row>
    <row r="1197" spans="2:87" ht="16.5">
      <c r="B1197" s="39">
        <v>1191</v>
      </c>
      <c r="C1197" s="69" t="s">
        <v>2099</v>
      </c>
      <c r="D1197" s="108" t="s">
        <v>2100</v>
      </c>
      <c r="E1197" s="70" t="s">
        <v>2078</v>
      </c>
      <c r="F1197" s="155">
        <f t="shared" si="315"/>
        <v>1683022</v>
      </c>
      <c r="G1197" s="156">
        <f t="shared" si="316"/>
        <v>1540087</v>
      </c>
      <c r="H1197" s="156">
        <f t="shared" si="317"/>
        <v>1603005</v>
      </c>
      <c r="I1197" s="156">
        <v>1603005</v>
      </c>
      <c r="J1197" s="156">
        <f t="shared" si="318"/>
        <v>1958933</v>
      </c>
      <c r="K1197" s="156">
        <f t="shared" si="319"/>
        <v>1743118</v>
      </c>
      <c r="P1197" s="104"/>
      <c r="Q1197" s="169"/>
      <c r="CI1197" s="174">
        <v>1660112.8068</v>
      </c>
    </row>
    <row r="1198" spans="2:87" ht="33.75">
      <c r="B1198" s="39">
        <v>1192</v>
      </c>
      <c r="C1198" s="69" t="s">
        <v>2101</v>
      </c>
      <c r="D1198" s="108" t="s">
        <v>2102</v>
      </c>
      <c r="E1198" s="70" t="s">
        <v>2078</v>
      </c>
      <c r="F1198" s="155">
        <f t="shared" si="315"/>
        <v>935421</v>
      </c>
      <c r="G1198" s="156">
        <f t="shared" si="316"/>
        <v>855977</v>
      </c>
      <c r="H1198" s="156">
        <f t="shared" si="317"/>
        <v>890947</v>
      </c>
      <c r="I1198" s="156">
        <v>890947</v>
      </c>
      <c r="J1198" s="156">
        <f t="shared" si="318"/>
        <v>1088771</v>
      </c>
      <c r="K1198" s="156">
        <f t="shared" si="319"/>
        <v>968822</v>
      </c>
      <c r="P1198" s="104"/>
      <c r="Q1198" s="169"/>
      <c r="CI1198" s="174">
        <v>922687.548</v>
      </c>
    </row>
    <row r="1199" spans="2:87" ht="16.5">
      <c r="B1199" s="39">
        <v>1193</v>
      </c>
      <c r="C1199" s="69" t="s">
        <v>2103</v>
      </c>
      <c r="D1199" s="108" t="s">
        <v>2104</v>
      </c>
      <c r="E1199" s="70" t="s">
        <v>2078</v>
      </c>
      <c r="F1199" s="155">
        <f t="shared" si="315"/>
        <v>2448335</v>
      </c>
      <c r="G1199" s="156">
        <f t="shared" si="316"/>
        <v>2240403</v>
      </c>
      <c r="H1199" s="156">
        <f t="shared" si="317"/>
        <v>2331931</v>
      </c>
      <c r="I1199" s="156">
        <v>2331931</v>
      </c>
      <c r="J1199" s="156">
        <f t="shared" si="318"/>
        <v>2849709</v>
      </c>
      <c r="K1199" s="156">
        <f t="shared" si="319"/>
        <v>2535758</v>
      </c>
      <c r="P1199" s="104"/>
      <c r="Q1199" s="169"/>
      <c r="CI1199" s="174">
        <v>2415007.7178</v>
      </c>
    </row>
    <row r="1200" spans="2:87" ht="16.5">
      <c r="B1200" s="39">
        <v>1194</v>
      </c>
      <c r="C1200" s="72" t="s">
        <v>2105</v>
      </c>
      <c r="D1200" s="116" t="s">
        <v>143</v>
      </c>
      <c r="E1200" s="73"/>
      <c r="F1200" s="155"/>
      <c r="G1200" s="156"/>
      <c r="H1200" s="156"/>
      <c r="I1200" s="156"/>
      <c r="J1200" s="156"/>
      <c r="K1200" s="156"/>
      <c r="P1200" s="104"/>
      <c r="Q1200" s="169"/>
      <c r="CI1200" s="174">
        <v>0</v>
      </c>
    </row>
    <row r="1201" spans="2:87" ht="16.5">
      <c r="B1201" s="39">
        <v>1195</v>
      </c>
      <c r="C1201" s="69" t="s">
        <v>144</v>
      </c>
      <c r="D1201" s="108" t="s">
        <v>145</v>
      </c>
      <c r="E1201" s="70" t="s">
        <v>599</v>
      </c>
      <c r="F1201" s="155">
        <f>+ROUND($F$7*CI1201,0)</f>
        <v>193558</v>
      </c>
      <c r="G1201" s="156">
        <f>+ROUND(CI1201*$G$7,0)</f>
        <v>177119</v>
      </c>
      <c r="H1201" s="156">
        <f>+ROUND($H$7*CI1201,0)</f>
        <v>184355</v>
      </c>
      <c r="I1201" s="156">
        <v>184355</v>
      </c>
      <c r="J1201" s="156">
        <f>+ROUND(CI1201*$J$7,0)</f>
        <v>225289</v>
      </c>
      <c r="K1201" s="156">
        <f>+ROUND(CI1201*$K$7,0)</f>
        <v>200469</v>
      </c>
      <c r="P1201" s="104"/>
      <c r="Q1201" s="169"/>
      <c r="CI1201" s="174">
        <v>190922.9616</v>
      </c>
    </row>
    <row r="1202" spans="2:87" ht="16.5">
      <c r="B1202" s="39">
        <v>1196</v>
      </c>
      <c r="C1202" s="69" t="s">
        <v>146</v>
      </c>
      <c r="D1202" s="108" t="s">
        <v>2106</v>
      </c>
      <c r="E1202" s="70" t="s">
        <v>153</v>
      </c>
      <c r="F1202" s="155">
        <f>+ROUND($F$7*CI1202,0)</f>
        <v>181574</v>
      </c>
      <c r="G1202" s="156">
        <f>+ROUND(CI1202*$G$7,0)</f>
        <v>166154</v>
      </c>
      <c r="H1202" s="156">
        <f>+ROUND($H$7*CI1202,0)</f>
        <v>172942</v>
      </c>
      <c r="I1202" s="156">
        <v>172942</v>
      </c>
      <c r="J1202" s="156">
        <f>+ROUND(CI1202*$J$7,0)</f>
        <v>211341</v>
      </c>
      <c r="K1202" s="156">
        <f>+ROUND(CI1202*$K$7,0)</f>
        <v>188058</v>
      </c>
      <c r="P1202" s="104"/>
      <c r="Q1202" s="169"/>
      <c r="CI1202" s="174">
        <v>179102.6892</v>
      </c>
    </row>
    <row r="1203" spans="2:87" ht="16.5">
      <c r="B1203" s="39">
        <v>1197</v>
      </c>
      <c r="C1203" s="69" t="s">
        <v>147</v>
      </c>
      <c r="D1203" s="108" t="s">
        <v>148</v>
      </c>
      <c r="E1203" s="70" t="s">
        <v>153</v>
      </c>
      <c r="F1203" s="155">
        <f>+ROUND($F$7*CI1203,0)</f>
        <v>219481</v>
      </c>
      <c r="G1203" s="156">
        <f>+ROUND(CI1203*$G$7,0)</f>
        <v>200841</v>
      </c>
      <c r="H1203" s="156">
        <f>+ROUND($H$7*CI1203,0)</f>
        <v>209046</v>
      </c>
      <c r="I1203" s="156">
        <v>209046</v>
      </c>
      <c r="J1203" s="156">
        <f>+ROUND(CI1203*$J$7,0)</f>
        <v>255462</v>
      </c>
      <c r="K1203" s="156">
        <f>+ROUND(CI1203*$K$7,0)</f>
        <v>227318</v>
      </c>
      <c r="P1203" s="104"/>
      <c r="Q1203" s="169"/>
      <c r="CI1203" s="174">
        <v>216493.5144</v>
      </c>
    </row>
    <row r="1204" spans="2:87" ht="16.5">
      <c r="B1204" s="39">
        <v>1198</v>
      </c>
      <c r="C1204" s="69" t="s">
        <v>149</v>
      </c>
      <c r="D1204" s="108" t="s">
        <v>239</v>
      </c>
      <c r="E1204" s="70" t="s">
        <v>153</v>
      </c>
      <c r="F1204" s="155">
        <f>+ROUND($F$7*CI1204,0)</f>
        <v>18258</v>
      </c>
      <c r="G1204" s="156">
        <f>+ROUND(CI1204*$G$7,0)</f>
        <v>16708</v>
      </c>
      <c r="H1204" s="156">
        <f>+ROUND($H$7*CI1204,0)</f>
        <v>17390</v>
      </c>
      <c r="I1204" s="156">
        <v>17390</v>
      </c>
      <c r="J1204" s="156">
        <f>+ROUND(CI1204*$J$7,0)</f>
        <v>21251</v>
      </c>
      <c r="K1204" s="156">
        <f>+ROUND(CI1204*$K$7,0)</f>
        <v>18910</v>
      </c>
      <c r="P1204" s="104"/>
      <c r="Q1204" s="169"/>
      <c r="CI1204" s="174">
        <v>18009.6438</v>
      </c>
    </row>
    <row r="1205" spans="2:87" ht="16.5">
      <c r="B1205" s="39">
        <v>1199</v>
      </c>
      <c r="C1205" s="69" t="s">
        <v>2107</v>
      </c>
      <c r="D1205" s="108" t="s">
        <v>2108</v>
      </c>
      <c r="E1205" s="70" t="s">
        <v>158</v>
      </c>
      <c r="F1205" s="155">
        <f>+ROUND($F$7*CI1205,0)</f>
        <v>43462</v>
      </c>
      <c r="G1205" s="156">
        <f>+ROUND(CI1205*$G$7,0)</f>
        <v>39771</v>
      </c>
      <c r="H1205" s="156">
        <f>+ROUND($H$7*CI1205,0)</f>
        <v>41396</v>
      </c>
      <c r="I1205" s="156">
        <v>41396</v>
      </c>
      <c r="J1205" s="156">
        <f>+ROUND(CI1205*$J$7,0)</f>
        <v>50588</v>
      </c>
      <c r="K1205" s="156">
        <f>+ROUND(CI1205*$K$7,0)</f>
        <v>45014</v>
      </c>
      <c r="P1205" s="104"/>
      <c r="Q1205" s="169"/>
      <c r="CI1205" s="174">
        <v>42870.816</v>
      </c>
    </row>
    <row r="1206" spans="2:87" ht="16.5">
      <c r="B1206" s="39">
        <v>1200</v>
      </c>
      <c r="C1206" s="72" t="s">
        <v>2109</v>
      </c>
      <c r="D1206" s="116" t="s">
        <v>2110</v>
      </c>
      <c r="E1206" s="73"/>
      <c r="F1206" s="155"/>
      <c r="G1206" s="156"/>
      <c r="H1206" s="156"/>
      <c r="I1206" s="156"/>
      <c r="J1206" s="156"/>
      <c r="K1206" s="156"/>
      <c r="P1206" s="104"/>
      <c r="Q1206" s="169"/>
      <c r="CI1206" s="174">
        <v>0</v>
      </c>
    </row>
    <row r="1207" spans="2:87" ht="16.5">
      <c r="B1207" s="39">
        <v>1201</v>
      </c>
      <c r="C1207" s="69" t="s">
        <v>2111</v>
      </c>
      <c r="D1207" s="108" t="s">
        <v>2112</v>
      </c>
      <c r="E1207" s="58" t="s">
        <v>633</v>
      </c>
      <c r="F1207" s="155">
        <f>+ROUND($F$7*CI1207,0)</f>
        <v>69037</v>
      </c>
      <c r="G1207" s="156">
        <f>+ROUND(CI1207*$G$7,0)</f>
        <v>63174</v>
      </c>
      <c r="H1207" s="156">
        <f>+ROUND($H$7*CI1207,0)</f>
        <v>65755</v>
      </c>
      <c r="I1207" s="156">
        <v>65755</v>
      </c>
      <c r="J1207" s="156">
        <f>+ROUND(CI1207*$J$7,0)</f>
        <v>80355</v>
      </c>
      <c r="K1207" s="156">
        <f>+ROUND(CI1207*$K$7,0)</f>
        <v>71502</v>
      </c>
      <c r="P1207" s="104"/>
      <c r="Q1207" s="169"/>
      <c r="CI1207" s="174">
        <v>68097.4578</v>
      </c>
    </row>
    <row r="1208" spans="2:87" ht="16.5">
      <c r="B1208" s="39">
        <v>1202</v>
      </c>
      <c r="C1208" s="69" t="s">
        <v>2113</v>
      </c>
      <c r="D1208" s="108" t="s">
        <v>2114</v>
      </c>
      <c r="E1208" s="58" t="s">
        <v>633</v>
      </c>
      <c r="F1208" s="155">
        <f>+ROUND($F$7*CI1208,0)</f>
        <v>119010</v>
      </c>
      <c r="G1208" s="156">
        <f>+ROUND(CI1208*$G$7,0)</f>
        <v>108902</v>
      </c>
      <c r="H1208" s="156">
        <f>+ROUND($H$7*CI1208,0)</f>
        <v>113351</v>
      </c>
      <c r="I1208" s="156">
        <v>113351</v>
      </c>
      <c r="J1208" s="156">
        <f>+ROUND(CI1208*$J$7,0)</f>
        <v>138520</v>
      </c>
      <c r="K1208" s="156">
        <f>+ROUND(CI1208*$K$7,0)</f>
        <v>123259</v>
      </c>
      <c r="P1208" s="104"/>
      <c r="Q1208" s="169"/>
      <c r="CI1208" s="174">
        <v>117389.6568</v>
      </c>
    </row>
    <row r="1209" spans="2:87" ht="16.5">
      <c r="B1209" s="39">
        <v>1203</v>
      </c>
      <c r="C1209" s="69" t="s">
        <v>2115</v>
      </c>
      <c r="D1209" s="108" t="s">
        <v>2116</v>
      </c>
      <c r="E1209" s="58" t="s">
        <v>633</v>
      </c>
      <c r="F1209" s="155">
        <f>+ROUND($F$7*CI1209,0)</f>
        <v>48675</v>
      </c>
      <c r="G1209" s="156">
        <f>+ROUND(CI1209*$G$7,0)</f>
        <v>44541</v>
      </c>
      <c r="H1209" s="156">
        <f>+ROUND($H$7*CI1209,0)</f>
        <v>46360</v>
      </c>
      <c r="I1209" s="156">
        <v>46360</v>
      </c>
      <c r="J1209" s="156">
        <f>+ROUND(CI1209*$J$7,0)</f>
        <v>56654</v>
      </c>
      <c r="K1209" s="156">
        <f>+ROUND(CI1209*$K$7,0)</f>
        <v>50413</v>
      </c>
      <c r="P1209" s="104"/>
      <c r="Q1209" s="169"/>
      <c r="CI1209" s="174">
        <v>48012.0288</v>
      </c>
    </row>
    <row r="1210" spans="2:87" ht="16.5">
      <c r="B1210" s="39">
        <v>1204</v>
      </c>
      <c r="C1210" s="81"/>
      <c r="D1210" s="140"/>
      <c r="E1210" s="68"/>
      <c r="F1210" s="155"/>
      <c r="G1210" s="156"/>
      <c r="H1210" s="156"/>
      <c r="I1210" s="156"/>
      <c r="J1210" s="156"/>
      <c r="K1210" s="156"/>
      <c r="P1210" s="104"/>
      <c r="Q1210" s="169"/>
      <c r="CI1210" s="174">
        <v>0</v>
      </c>
    </row>
    <row r="1211" spans="2:87" ht="16.5" customHeight="1">
      <c r="B1211" s="39">
        <v>1205</v>
      </c>
      <c r="C1211" s="52">
        <v>21</v>
      </c>
      <c r="D1211" s="130" t="s">
        <v>196</v>
      </c>
      <c r="E1211" s="97"/>
      <c r="F1211" s="162"/>
      <c r="G1211" s="157"/>
      <c r="H1211" s="162"/>
      <c r="I1211" s="162"/>
      <c r="J1211" s="157"/>
      <c r="K1211" s="162"/>
      <c r="P1211" s="104"/>
      <c r="Q1211" s="169"/>
      <c r="CI1211" s="174">
        <v>0</v>
      </c>
    </row>
    <row r="1212" spans="2:87" ht="16.5">
      <c r="B1212" s="39">
        <v>1206</v>
      </c>
      <c r="C1212" s="91" t="s">
        <v>2117</v>
      </c>
      <c r="D1212" s="137" t="s">
        <v>2118</v>
      </c>
      <c r="E1212" s="92"/>
      <c r="F1212" s="155"/>
      <c r="G1212" s="156"/>
      <c r="H1212" s="156"/>
      <c r="I1212" s="156"/>
      <c r="J1212" s="156"/>
      <c r="K1212" s="156"/>
      <c r="P1212" s="104"/>
      <c r="Q1212" s="169"/>
      <c r="CI1212" s="174">
        <v>0</v>
      </c>
    </row>
    <row r="1213" spans="2:87" ht="16.5">
      <c r="B1213" s="39">
        <v>1207</v>
      </c>
      <c r="C1213" s="69" t="s">
        <v>197</v>
      </c>
      <c r="D1213" s="108" t="s">
        <v>2119</v>
      </c>
      <c r="E1213" s="70" t="s">
        <v>153</v>
      </c>
      <c r="F1213" s="155">
        <f aca="true" t="shared" si="320" ref="F1213:F1226">+ROUND($F$7*CI1213,0)</f>
        <v>2529</v>
      </c>
      <c r="G1213" s="156">
        <f aca="true" t="shared" si="321" ref="G1213:G1226">+ROUND(CI1213*$G$7,0)</f>
        <v>2314</v>
      </c>
      <c r="H1213" s="156">
        <f aca="true" t="shared" si="322" ref="H1213:H1226">+ROUND($H$7*CI1213,0)</f>
        <v>2409</v>
      </c>
      <c r="I1213" s="156">
        <v>2409</v>
      </c>
      <c r="J1213" s="156">
        <f aca="true" t="shared" si="323" ref="J1213:J1226">+ROUND(CI1213*$J$7,0)</f>
        <v>2944</v>
      </c>
      <c r="K1213" s="156">
        <f aca="true" t="shared" si="324" ref="K1213:K1226">+ROUND(CI1213*$K$7,0)</f>
        <v>2619</v>
      </c>
      <c r="P1213" s="104"/>
      <c r="Q1213" s="169"/>
      <c r="CI1213" s="174">
        <v>2494.638</v>
      </c>
    </row>
    <row r="1214" spans="2:87" ht="22.5">
      <c r="B1214" s="39">
        <v>1208</v>
      </c>
      <c r="C1214" s="69" t="s">
        <v>198</v>
      </c>
      <c r="D1214" s="108" t="s">
        <v>2471</v>
      </c>
      <c r="E1214" s="70" t="s">
        <v>153</v>
      </c>
      <c r="F1214" s="155">
        <f t="shared" si="320"/>
        <v>4704</v>
      </c>
      <c r="G1214" s="156">
        <f t="shared" si="321"/>
        <v>4305</v>
      </c>
      <c r="H1214" s="156">
        <f t="shared" si="322"/>
        <v>4481</v>
      </c>
      <c r="I1214" s="156">
        <v>4481</v>
      </c>
      <c r="J1214" s="156">
        <f t="shared" si="323"/>
        <v>5475</v>
      </c>
      <c r="K1214" s="156">
        <f t="shared" si="324"/>
        <v>4872</v>
      </c>
      <c r="O1214" s="105"/>
      <c r="P1214" s="104"/>
      <c r="Q1214" s="169"/>
      <c r="CI1214" s="174">
        <v>4640.232</v>
      </c>
    </row>
    <row r="1215" spans="2:87" ht="22.5">
      <c r="B1215" s="39">
        <v>1209</v>
      </c>
      <c r="C1215" s="69" t="s">
        <v>199</v>
      </c>
      <c r="D1215" s="108" t="s">
        <v>2472</v>
      </c>
      <c r="E1215" s="70" t="s">
        <v>153</v>
      </c>
      <c r="F1215" s="155">
        <f t="shared" si="320"/>
        <v>3886</v>
      </c>
      <c r="G1215" s="156">
        <f t="shared" si="321"/>
        <v>3556</v>
      </c>
      <c r="H1215" s="156">
        <f t="shared" si="322"/>
        <v>3701</v>
      </c>
      <c r="I1215" s="156">
        <v>3701</v>
      </c>
      <c r="J1215" s="156">
        <f t="shared" si="323"/>
        <v>4523</v>
      </c>
      <c r="K1215" s="156">
        <f t="shared" si="324"/>
        <v>4025</v>
      </c>
      <c r="O1215" s="105"/>
      <c r="P1215" s="104"/>
      <c r="Q1215" s="169"/>
      <c r="CI1215" s="174">
        <v>3833.3244</v>
      </c>
    </row>
    <row r="1216" spans="2:87" ht="16.5">
      <c r="B1216" s="39">
        <v>1210</v>
      </c>
      <c r="C1216" s="69" t="s">
        <v>2120</v>
      </c>
      <c r="D1216" s="108" t="s">
        <v>200</v>
      </c>
      <c r="E1216" s="70" t="s">
        <v>158</v>
      </c>
      <c r="F1216" s="155">
        <f t="shared" si="320"/>
        <v>39002</v>
      </c>
      <c r="G1216" s="156">
        <f t="shared" si="321"/>
        <v>35689</v>
      </c>
      <c r="H1216" s="156">
        <f t="shared" si="322"/>
        <v>37147</v>
      </c>
      <c r="I1216" s="156">
        <v>37147</v>
      </c>
      <c r="J1216" s="156">
        <f t="shared" si="323"/>
        <v>45396</v>
      </c>
      <c r="K1216" s="156">
        <f t="shared" si="324"/>
        <v>40394</v>
      </c>
      <c r="P1216" s="104"/>
      <c r="Q1216" s="169"/>
      <c r="CI1216" s="174">
        <v>38470.8084</v>
      </c>
    </row>
    <row r="1217" spans="2:87" ht="16.5">
      <c r="B1217" s="39">
        <v>1211</v>
      </c>
      <c r="C1217" s="69" t="s">
        <v>2121</v>
      </c>
      <c r="D1217" s="108" t="s">
        <v>2122</v>
      </c>
      <c r="E1217" s="58" t="s">
        <v>633</v>
      </c>
      <c r="F1217" s="155">
        <f t="shared" si="320"/>
        <v>2324</v>
      </c>
      <c r="G1217" s="156">
        <f t="shared" si="321"/>
        <v>2127</v>
      </c>
      <c r="H1217" s="156">
        <f t="shared" si="322"/>
        <v>2214</v>
      </c>
      <c r="I1217" s="156">
        <v>2214</v>
      </c>
      <c r="J1217" s="156">
        <f t="shared" si="323"/>
        <v>2705</v>
      </c>
      <c r="K1217" s="156">
        <f t="shared" si="324"/>
        <v>2407</v>
      </c>
      <c r="P1217" s="104"/>
      <c r="Q1217" s="169"/>
      <c r="CI1217" s="174">
        <v>2292.3978</v>
      </c>
    </row>
    <row r="1218" spans="2:87" ht="16.5">
      <c r="B1218" s="39">
        <v>1212</v>
      </c>
      <c r="C1218" s="69" t="s">
        <v>2123</v>
      </c>
      <c r="D1218" s="108" t="s">
        <v>2124</v>
      </c>
      <c r="E1218" s="58" t="s">
        <v>633</v>
      </c>
      <c r="F1218" s="155">
        <f t="shared" si="320"/>
        <v>5821</v>
      </c>
      <c r="G1218" s="156">
        <f t="shared" si="321"/>
        <v>5327</v>
      </c>
      <c r="H1218" s="156">
        <f t="shared" si="322"/>
        <v>5544</v>
      </c>
      <c r="I1218" s="156">
        <v>5544</v>
      </c>
      <c r="J1218" s="156">
        <f t="shared" si="323"/>
        <v>6775</v>
      </c>
      <c r="K1218" s="156">
        <f t="shared" si="324"/>
        <v>6029</v>
      </c>
      <c r="P1218" s="104"/>
      <c r="Q1218" s="169"/>
      <c r="CI1218" s="174">
        <v>5741.7738</v>
      </c>
    </row>
    <row r="1219" spans="2:87" ht="16.5">
      <c r="B1219" s="39">
        <v>1213</v>
      </c>
      <c r="C1219" s="69" t="s">
        <v>2125</v>
      </c>
      <c r="D1219" s="108" t="s">
        <v>2126</v>
      </c>
      <c r="E1219" s="70" t="s">
        <v>599</v>
      </c>
      <c r="F1219" s="155">
        <f t="shared" si="320"/>
        <v>22682</v>
      </c>
      <c r="G1219" s="156">
        <f t="shared" si="321"/>
        <v>20756</v>
      </c>
      <c r="H1219" s="156">
        <f t="shared" si="322"/>
        <v>21604</v>
      </c>
      <c r="I1219" s="156">
        <v>21604</v>
      </c>
      <c r="J1219" s="156">
        <f t="shared" si="323"/>
        <v>26401</v>
      </c>
      <c r="K1219" s="156">
        <f t="shared" si="324"/>
        <v>23492</v>
      </c>
      <c r="P1219" s="104"/>
      <c r="Q1219" s="169"/>
      <c r="CI1219" s="174">
        <v>22373.7204</v>
      </c>
    </row>
    <row r="1220" spans="2:87" ht="16.5">
      <c r="B1220" s="39">
        <v>1214</v>
      </c>
      <c r="C1220" s="69" t="s">
        <v>2127</v>
      </c>
      <c r="D1220" s="108" t="s">
        <v>2128</v>
      </c>
      <c r="E1220" s="70" t="s">
        <v>153</v>
      </c>
      <c r="F1220" s="155">
        <f t="shared" si="320"/>
        <v>8326</v>
      </c>
      <c r="G1220" s="156">
        <f t="shared" si="321"/>
        <v>7619</v>
      </c>
      <c r="H1220" s="156">
        <f t="shared" si="322"/>
        <v>7930</v>
      </c>
      <c r="I1220" s="156">
        <v>7930</v>
      </c>
      <c r="J1220" s="156">
        <f t="shared" si="323"/>
        <v>9691</v>
      </c>
      <c r="K1220" s="156">
        <f t="shared" si="324"/>
        <v>8623</v>
      </c>
      <c r="P1220" s="104"/>
      <c r="Q1220" s="169"/>
      <c r="CI1220" s="174">
        <v>8212.8</v>
      </c>
    </row>
    <row r="1221" spans="2:87" ht="16.5">
      <c r="B1221" s="39">
        <v>1215</v>
      </c>
      <c r="C1221" s="69" t="s">
        <v>2129</v>
      </c>
      <c r="D1221" s="120" t="s">
        <v>2130</v>
      </c>
      <c r="E1221" s="70" t="s">
        <v>599</v>
      </c>
      <c r="F1221" s="155">
        <f t="shared" si="320"/>
        <v>1394649</v>
      </c>
      <c r="G1221" s="156">
        <f t="shared" si="321"/>
        <v>1276204</v>
      </c>
      <c r="H1221" s="156">
        <f t="shared" si="322"/>
        <v>1328342</v>
      </c>
      <c r="I1221" s="156">
        <v>1328342</v>
      </c>
      <c r="J1221" s="156">
        <f t="shared" si="323"/>
        <v>1623284</v>
      </c>
      <c r="K1221" s="156">
        <f t="shared" si="324"/>
        <v>1444448</v>
      </c>
      <c r="P1221" s="104"/>
      <c r="Q1221" s="169"/>
      <c r="CI1221" s="174">
        <v>1375664.532</v>
      </c>
    </row>
    <row r="1222" spans="2:87" ht="33.75">
      <c r="B1222" s="39">
        <v>1216</v>
      </c>
      <c r="C1222" s="69" t="s">
        <v>2131</v>
      </c>
      <c r="D1222" s="108" t="s">
        <v>2132</v>
      </c>
      <c r="E1222" s="70" t="s">
        <v>599</v>
      </c>
      <c r="F1222" s="155">
        <f t="shared" si="320"/>
        <v>2239039</v>
      </c>
      <c r="G1222" s="156">
        <f t="shared" si="321"/>
        <v>2048882</v>
      </c>
      <c r="H1222" s="156">
        <f t="shared" si="322"/>
        <v>2132586</v>
      </c>
      <c r="I1222" s="156">
        <v>2132586</v>
      </c>
      <c r="J1222" s="156">
        <f t="shared" si="323"/>
        <v>2606101</v>
      </c>
      <c r="K1222" s="156">
        <f t="shared" si="324"/>
        <v>2318989</v>
      </c>
      <c r="P1222" s="104"/>
      <c r="Q1222" s="169"/>
      <c r="CI1222" s="174">
        <v>2208560.511</v>
      </c>
    </row>
    <row r="1223" spans="2:87" ht="16.5">
      <c r="B1223" s="39">
        <v>1217</v>
      </c>
      <c r="C1223" s="69" t="s">
        <v>2133</v>
      </c>
      <c r="D1223" s="108" t="s">
        <v>2134</v>
      </c>
      <c r="E1223" s="70" t="s">
        <v>153</v>
      </c>
      <c r="F1223" s="155">
        <f t="shared" si="320"/>
        <v>892576</v>
      </c>
      <c r="G1223" s="156">
        <f t="shared" si="321"/>
        <v>816772</v>
      </c>
      <c r="H1223" s="156">
        <f t="shared" si="322"/>
        <v>850140</v>
      </c>
      <c r="I1223" s="156">
        <v>850140</v>
      </c>
      <c r="J1223" s="156">
        <f t="shared" si="323"/>
        <v>1038903</v>
      </c>
      <c r="K1223" s="156">
        <f t="shared" si="324"/>
        <v>924448</v>
      </c>
      <c r="P1223" s="104"/>
      <c r="Q1223" s="169"/>
      <c r="CI1223" s="174">
        <v>880426.5324</v>
      </c>
    </row>
    <row r="1224" spans="2:87" ht="16.5">
      <c r="B1224" s="39">
        <v>1218</v>
      </c>
      <c r="C1224" s="69" t="s">
        <v>2135</v>
      </c>
      <c r="D1224" s="108" t="s">
        <v>2136</v>
      </c>
      <c r="E1224" s="70" t="s">
        <v>599</v>
      </c>
      <c r="F1224" s="155">
        <f t="shared" si="320"/>
        <v>111572</v>
      </c>
      <c r="G1224" s="156">
        <f t="shared" si="321"/>
        <v>102097</v>
      </c>
      <c r="H1224" s="156">
        <f t="shared" si="322"/>
        <v>106268</v>
      </c>
      <c r="I1224" s="156">
        <v>106268</v>
      </c>
      <c r="J1224" s="156">
        <f t="shared" si="323"/>
        <v>129863</v>
      </c>
      <c r="K1224" s="156">
        <f t="shared" si="324"/>
        <v>115556</v>
      </c>
      <c r="P1224" s="104"/>
      <c r="Q1224" s="169"/>
      <c r="CI1224" s="174">
        <v>110053.5732</v>
      </c>
    </row>
    <row r="1225" spans="2:87" ht="16.5">
      <c r="B1225" s="39">
        <v>1219</v>
      </c>
      <c r="C1225" s="69" t="s">
        <v>2137</v>
      </c>
      <c r="D1225" s="108" t="s">
        <v>2194</v>
      </c>
      <c r="E1225" s="70" t="s">
        <v>599</v>
      </c>
      <c r="F1225" s="155">
        <f t="shared" si="320"/>
        <v>1213344</v>
      </c>
      <c r="G1225" s="156">
        <f t="shared" si="321"/>
        <v>1110297</v>
      </c>
      <c r="H1225" s="156">
        <f t="shared" si="322"/>
        <v>1155657</v>
      </c>
      <c r="I1225" s="156">
        <v>1155657</v>
      </c>
      <c r="J1225" s="156">
        <f t="shared" si="323"/>
        <v>1412257</v>
      </c>
      <c r="K1225" s="156">
        <f t="shared" si="324"/>
        <v>1256669</v>
      </c>
      <c r="P1225" s="104"/>
      <c r="Q1225" s="169"/>
      <c r="CI1225" s="174">
        <v>1196827.7322</v>
      </c>
    </row>
    <row r="1226" spans="2:87" ht="22.5">
      <c r="B1226" s="39">
        <v>1220</v>
      </c>
      <c r="C1226" s="69" t="s">
        <v>2138</v>
      </c>
      <c r="D1226" s="121" t="s">
        <v>2195</v>
      </c>
      <c r="E1226" s="58" t="s">
        <v>633</v>
      </c>
      <c r="F1226" s="155">
        <f t="shared" si="320"/>
        <v>197786</v>
      </c>
      <c r="G1226" s="156">
        <f t="shared" si="321"/>
        <v>180989</v>
      </c>
      <c r="H1226" s="156">
        <f t="shared" si="322"/>
        <v>188383</v>
      </c>
      <c r="I1226" s="156">
        <v>188383</v>
      </c>
      <c r="J1226" s="156">
        <f t="shared" si="323"/>
        <v>230211</v>
      </c>
      <c r="K1226" s="156">
        <f t="shared" si="324"/>
        <v>204849</v>
      </c>
      <c r="P1226" s="104"/>
      <c r="Q1226" s="169"/>
      <c r="CI1226" s="174">
        <v>195094.0374</v>
      </c>
    </row>
    <row r="1227" spans="2:87" ht="16.5">
      <c r="B1227" s="39">
        <v>1221</v>
      </c>
      <c r="C1227" s="93"/>
      <c r="D1227" s="138"/>
      <c r="E1227" s="55"/>
      <c r="F1227" s="155"/>
      <c r="G1227" s="156"/>
      <c r="H1227" s="156"/>
      <c r="I1227" s="156"/>
      <c r="J1227" s="156"/>
      <c r="K1227" s="156"/>
      <c r="P1227" s="104"/>
      <c r="Q1227" s="169"/>
      <c r="CI1227" s="174">
        <v>0</v>
      </c>
    </row>
    <row r="1228" spans="2:87" ht="16.5" customHeight="1">
      <c r="B1228" s="39">
        <v>1222</v>
      </c>
      <c r="C1228" s="52">
        <v>25</v>
      </c>
      <c r="D1228" s="130" t="s">
        <v>2139</v>
      </c>
      <c r="E1228" s="97"/>
      <c r="F1228" s="162"/>
      <c r="G1228" s="157"/>
      <c r="H1228" s="162"/>
      <c r="I1228" s="162"/>
      <c r="J1228" s="157"/>
      <c r="K1228" s="162"/>
      <c r="P1228" s="104"/>
      <c r="Q1228" s="169"/>
      <c r="CI1228" s="174">
        <v>0</v>
      </c>
    </row>
    <row r="1229" spans="2:87" ht="16.5">
      <c r="B1229" s="39">
        <v>1223</v>
      </c>
      <c r="C1229" s="72" t="s">
        <v>2140</v>
      </c>
      <c r="D1229" s="116" t="s">
        <v>2141</v>
      </c>
      <c r="E1229" s="73"/>
      <c r="F1229" s="155"/>
      <c r="G1229" s="156"/>
      <c r="H1229" s="156"/>
      <c r="I1229" s="156"/>
      <c r="J1229" s="156"/>
      <c r="K1229" s="156"/>
      <c r="P1229" s="104"/>
      <c r="Q1229" s="169"/>
      <c r="CI1229" s="174">
        <v>0</v>
      </c>
    </row>
    <row r="1230" spans="2:87" ht="16.5">
      <c r="B1230" s="39">
        <v>1224</v>
      </c>
      <c r="C1230" s="69" t="s">
        <v>2142</v>
      </c>
      <c r="D1230" s="108" t="s">
        <v>2143</v>
      </c>
      <c r="E1230" s="70" t="s">
        <v>599</v>
      </c>
      <c r="F1230" s="155">
        <f>+ROUND($F$7*CI1230,0)</f>
        <v>30339</v>
      </c>
      <c r="G1230" s="156">
        <f>+ROUND(CI1230*$G$7,0)</f>
        <v>27763</v>
      </c>
      <c r="H1230" s="156">
        <f>+ROUND($H$7*CI1230,0)</f>
        <v>28897</v>
      </c>
      <c r="I1230" s="156">
        <v>28897</v>
      </c>
      <c r="J1230" s="156">
        <f>+ROUND(CI1230*$J$7,0)</f>
        <v>35313</v>
      </c>
      <c r="K1230" s="156">
        <f>+ROUND(CI1230*$K$7,0)</f>
        <v>31423</v>
      </c>
      <c r="P1230" s="104"/>
      <c r="Q1230" s="169"/>
      <c r="CI1230" s="174">
        <v>29926.4166</v>
      </c>
    </row>
    <row r="1231" spans="2:87" ht="16.5">
      <c r="B1231" s="39">
        <v>1225</v>
      </c>
      <c r="C1231" s="69" t="s">
        <v>2144</v>
      </c>
      <c r="D1231" s="108" t="s">
        <v>2145</v>
      </c>
      <c r="E1231" s="70" t="s">
        <v>599</v>
      </c>
      <c r="F1231" s="155">
        <f>+ROUND($F$7*CI1231,0)</f>
        <v>64663</v>
      </c>
      <c r="G1231" s="156">
        <f>+ROUND(CI1231*$G$7,0)</f>
        <v>59171</v>
      </c>
      <c r="H1231" s="156">
        <f>+ROUND($H$7*CI1231,0)</f>
        <v>61589</v>
      </c>
      <c r="I1231" s="156">
        <v>61589</v>
      </c>
      <c r="J1231" s="156">
        <f>+ROUND(CI1231*$J$7,0)</f>
        <v>75264</v>
      </c>
      <c r="K1231" s="156">
        <f>+ROUND(CI1231*$K$7,0)</f>
        <v>66972</v>
      </c>
      <c r="P1231" s="104"/>
      <c r="Q1231" s="169"/>
      <c r="CI1231" s="174">
        <v>63782.658</v>
      </c>
    </row>
    <row r="1232" spans="2:87" ht="16.5">
      <c r="B1232" s="39">
        <v>1226</v>
      </c>
      <c r="C1232" s="69" t="s">
        <v>2146</v>
      </c>
      <c r="D1232" s="108" t="s">
        <v>2147</v>
      </c>
      <c r="E1232" s="70" t="s">
        <v>599</v>
      </c>
      <c r="F1232" s="155">
        <f>+ROUND($F$7*CI1232,0)</f>
        <v>123679</v>
      </c>
      <c r="G1232" s="156">
        <f>+ROUND(CI1232*$G$7,0)</f>
        <v>113175</v>
      </c>
      <c r="H1232" s="156">
        <f>+ROUND($H$7*CI1232,0)</f>
        <v>117798</v>
      </c>
      <c r="I1232" s="156">
        <v>117798</v>
      </c>
      <c r="J1232" s="156">
        <f>+ROUND(CI1232*$J$7,0)</f>
        <v>143954</v>
      </c>
      <c r="K1232" s="156">
        <f>+ROUND(CI1232*$K$7,0)</f>
        <v>128095</v>
      </c>
      <c r="P1232" s="104"/>
      <c r="Q1232" s="169"/>
      <c r="CI1232" s="174">
        <v>121994.9844</v>
      </c>
    </row>
    <row r="1233" spans="2:87" ht="16.5">
      <c r="B1233" s="39">
        <v>1227</v>
      </c>
      <c r="C1233" s="69" t="s">
        <v>2148</v>
      </c>
      <c r="D1233" s="108" t="s">
        <v>2149</v>
      </c>
      <c r="E1233" s="70" t="s">
        <v>599</v>
      </c>
      <c r="F1233" s="155">
        <f>+ROUND($F$7*CI1233,0)</f>
        <v>204111</v>
      </c>
      <c r="G1233" s="156">
        <f>+ROUND(CI1233*$G$7,0)</f>
        <v>186776</v>
      </c>
      <c r="H1233" s="156">
        <f>+ROUND($H$7*CI1233,0)</f>
        <v>194407</v>
      </c>
      <c r="I1233" s="156">
        <v>194407</v>
      </c>
      <c r="J1233" s="156">
        <f>+ROUND(CI1233*$J$7,0)</f>
        <v>237573</v>
      </c>
      <c r="K1233" s="156">
        <f>+ROUND(CI1233*$K$7,0)</f>
        <v>211399</v>
      </c>
      <c r="P1233" s="104"/>
      <c r="Q1233" s="169"/>
      <c r="CI1233" s="174">
        <v>201332.6856</v>
      </c>
    </row>
    <row r="1234" spans="2:87" ht="16.5">
      <c r="B1234" s="39">
        <v>1228</v>
      </c>
      <c r="C1234" s="69" t="s">
        <v>2150</v>
      </c>
      <c r="D1234" s="108" t="s">
        <v>2151</v>
      </c>
      <c r="E1234" s="70" t="s">
        <v>599</v>
      </c>
      <c r="F1234" s="155">
        <f>+ROUND($F$7*CI1234,0)</f>
        <v>332894</v>
      </c>
      <c r="G1234" s="156">
        <f>+ROUND(CI1234*$G$7,0)</f>
        <v>304622</v>
      </c>
      <c r="H1234" s="156">
        <f>+ROUND($H$7*CI1234,0)</f>
        <v>317066</v>
      </c>
      <c r="I1234" s="156">
        <v>317066</v>
      </c>
      <c r="J1234" s="156">
        <f>+ROUND(CI1234*$J$7,0)</f>
        <v>387467</v>
      </c>
      <c r="K1234" s="156">
        <f>+ROUND(CI1234*$K$7,0)</f>
        <v>344780</v>
      </c>
      <c r="P1234" s="104"/>
      <c r="Q1234" s="169"/>
      <c r="CI1234" s="174">
        <v>328362.1164</v>
      </c>
    </row>
    <row r="1235" spans="2:87" ht="16.5">
      <c r="B1235" s="39">
        <v>1229</v>
      </c>
      <c r="C1235" s="72" t="s">
        <v>2152</v>
      </c>
      <c r="D1235" s="114" t="s">
        <v>2212</v>
      </c>
      <c r="E1235" s="70"/>
      <c r="F1235" s="155"/>
      <c r="G1235" s="156"/>
      <c r="H1235" s="156"/>
      <c r="I1235" s="156"/>
      <c r="J1235" s="156"/>
      <c r="K1235" s="156"/>
      <c r="P1235" s="104"/>
      <c r="Q1235" s="169"/>
      <c r="CI1235" s="174">
        <v>0</v>
      </c>
    </row>
    <row r="1236" spans="2:87" ht="33.75">
      <c r="B1236" s="39">
        <v>1230</v>
      </c>
      <c r="C1236" s="69" t="s">
        <v>2154</v>
      </c>
      <c r="D1236" s="143" t="s">
        <v>2376</v>
      </c>
      <c r="E1236" s="115" t="s">
        <v>633</v>
      </c>
      <c r="F1236" s="155">
        <f aca="true" t="shared" si="325" ref="F1236:F1260">+ROUND($F$7*CI1236,0)</f>
        <v>2663178</v>
      </c>
      <c r="G1236" s="156">
        <f aca="true" t="shared" si="326" ref="G1236:G1260">+ROUND(CI1236*$G$7,0)</f>
        <v>2437000</v>
      </c>
      <c r="H1236" s="156">
        <f aca="true" t="shared" si="327" ref="H1236:H1260">+ROUND($H$7*CI1236,0)</f>
        <v>2536560</v>
      </c>
      <c r="I1236" s="156">
        <v>2536560</v>
      </c>
      <c r="J1236" s="156">
        <f aca="true" t="shared" si="328" ref="J1236:J1260">+ROUND(CI1236*$J$7,0)</f>
        <v>3099774</v>
      </c>
      <c r="K1236" s="156">
        <f aca="true" t="shared" si="329" ref="K1236:K1260">+ROUND(CI1236*$K$7,0)</f>
        <v>2758273</v>
      </c>
      <c r="P1236" s="104"/>
      <c r="Q1236" s="169"/>
      <c r="CI1236" s="174">
        <v>2626926.7026</v>
      </c>
    </row>
    <row r="1237" spans="2:87" ht="90">
      <c r="B1237" s="39">
        <v>1231</v>
      </c>
      <c r="C1237" s="69" t="s">
        <v>2156</v>
      </c>
      <c r="D1237" s="143" t="s">
        <v>2220</v>
      </c>
      <c r="E1237" s="115" t="s">
        <v>599</v>
      </c>
      <c r="F1237" s="155">
        <f t="shared" si="325"/>
        <v>15751831</v>
      </c>
      <c r="G1237" s="156">
        <f t="shared" si="326"/>
        <v>14414059</v>
      </c>
      <c r="H1237" s="156">
        <f t="shared" si="327"/>
        <v>15002927</v>
      </c>
      <c r="I1237" s="156">
        <v>15002927</v>
      </c>
      <c r="J1237" s="156">
        <f t="shared" si="328"/>
        <v>18334149</v>
      </c>
      <c r="K1237" s="156">
        <f t="shared" si="329"/>
        <v>16314285</v>
      </c>
      <c r="P1237" s="104"/>
      <c r="Q1237" s="169"/>
      <c r="CI1237" s="174">
        <v>15537414.4248</v>
      </c>
    </row>
    <row r="1238" spans="2:87" ht="123.75">
      <c r="B1238" s="39">
        <v>1232</v>
      </c>
      <c r="C1238" s="69" t="s">
        <v>2158</v>
      </c>
      <c r="D1238" s="143" t="s">
        <v>2221</v>
      </c>
      <c r="E1238" s="115" t="s">
        <v>633</v>
      </c>
      <c r="F1238" s="155">
        <f t="shared" si="325"/>
        <v>608123</v>
      </c>
      <c r="G1238" s="156">
        <f t="shared" si="326"/>
        <v>556477</v>
      </c>
      <c r="H1238" s="156">
        <f t="shared" si="327"/>
        <v>579211</v>
      </c>
      <c r="I1238" s="156">
        <v>579211</v>
      </c>
      <c r="J1238" s="156">
        <f t="shared" si="328"/>
        <v>707818</v>
      </c>
      <c r="K1238" s="156">
        <f t="shared" si="329"/>
        <v>629838</v>
      </c>
      <c r="P1238" s="104"/>
      <c r="Q1238" s="169"/>
      <c r="CI1238" s="174">
        <v>599845.4598</v>
      </c>
    </row>
    <row r="1239" spans="2:87" ht="67.5">
      <c r="B1239" s="39">
        <v>1233</v>
      </c>
      <c r="C1239" s="69" t="s">
        <v>2160</v>
      </c>
      <c r="D1239" s="143" t="s">
        <v>2222</v>
      </c>
      <c r="E1239" s="115" t="s">
        <v>599</v>
      </c>
      <c r="F1239" s="155">
        <f t="shared" si="325"/>
        <v>714988</v>
      </c>
      <c r="G1239" s="156">
        <f t="shared" si="326"/>
        <v>654266</v>
      </c>
      <c r="H1239" s="156">
        <f t="shared" si="327"/>
        <v>680995</v>
      </c>
      <c r="I1239" s="156">
        <v>680995</v>
      </c>
      <c r="J1239" s="156">
        <f t="shared" si="328"/>
        <v>832202</v>
      </c>
      <c r="K1239" s="156">
        <f t="shared" si="329"/>
        <v>740519</v>
      </c>
      <c r="P1239" s="104"/>
      <c r="Q1239" s="169"/>
      <c r="CI1239" s="174">
        <v>705255.7212</v>
      </c>
    </row>
    <row r="1240" spans="2:87" ht="33.75">
      <c r="B1240" s="39">
        <v>1234</v>
      </c>
      <c r="C1240" s="69" t="s">
        <v>2162</v>
      </c>
      <c r="D1240" s="143" t="s">
        <v>2223</v>
      </c>
      <c r="E1240" s="115" t="s">
        <v>153</v>
      </c>
      <c r="F1240" s="155">
        <f t="shared" si="325"/>
        <v>471676</v>
      </c>
      <c r="G1240" s="156">
        <f t="shared" si="326"/>
        <v>431617</v>
      </c>
      <c r="H1240" s="156">
        <f t="shared" si="327"/>
        <v>449250</v>
      </c>
      <c r="I1240" s="156">
        <v>449250</v>
      </c>
      <c r="J1240" s="156">
        <f t="shared" si="328"/>
        <v>549001</v>
      </c>
      <c r="K1240" s="156">
        <f t="shared" si="329"/>
        <v>488518</v>
      </c>
      <c r="P1240" s="104"/>
      <c r="Q1240" s="169"/>
      <c r="CI1240" s="174">
        <v>465255.12</v>
      </c>
    </row>
    <row r="1241" spans="2:87" ht="56.25">
      <c r="B1241" s="39">
        <v>1235</v>
      </c>
      <c r="C1241" s="69" t="s">
        <v>2164</v>
      </c>
      <c r="D1241" s="143" t="s">
        <v>2224</v>
      </c>
      <c r="E1241" s="115" t="s">
        <v>599</v>
      </c>
      <c r="F1241" s="155">
        <f t="shared" si="325"/>
        <v>4142209</v>
      </c>
      <c r="G1241" s="156">
        <f t="shared" si="326"/>
        <v>3790420</v>
      </c>
      <c r="H1241" s="156">
        <f t="shared" si="327"/>
        <v>3945273</v>
      </c>
      <c r="I1241" s="156">
        <v>3945273</v>
      </c>
      <c r="J1241" s="156">
        <f t="shared" si="328"/>
        <v>4821273</v>
      </c>
      <c r="K1241" s="156">
        <f t="shared" si="329"/>
        <v>4290116</v>
      </c>
      <c r="P1241" s="104"/>
      <c r="Q1241" s="169"/>
      <c r="CI1241" s="174">
        <v>4085824.8828</v>
      </c>
    </row>
    <row r="1242" spans="2:87" ht="90">
      <c r="B1242" s="39">
        <v>1236</v>
      </c>
      <c r="C1242" s="69" t="s">
        <v>2240</v>
      </c>
      <c r="D1242" s="143" t="s">
        <v>2225</v>
      </c>
      <c r="E1242" s="115" t="s">
        <v>599</v>
      </c>
      <c r="F1242" s="155">
        <f t="shared" si="325"/>
        <v>10315900</v>
      </c>
      <c r="G1242" s="156">
        <f t="shared" si="326"/>
        <v>9439791</v>
      </c>
      <c r="H1242" s="156">
        <f t="shared" si="327"/>
        <v>9825442</v>
      </c>
      <c r="I1242" s="156">
        <v>9825442</v>
      </c>
      <c r="J1242" s="156">
        <f t="shared" si="328"/>
        <v>12007065</v>
      </c>
      <c r="K1242" s="156">
        <f t="shared" si="329"/>
        <v>10684252</v>
      </c>
      <c r="P1242" s="104"/>
      <c r="Q1242" s="169"/>
      <c r="CI1242" s="174">
        <v>10175478.5184</v>
      </c>
    </row>
    <row r="1243" spans="2:87" ht="90">
      <c r="B1243" s="39">
        <v>1237</v>
      </c>
      <c r="C1243" s="69" t="s">
        <v>2241</v>
      </c>
      <c r="D1243" s="143" t="s">
        <v>2226</v>
      </c>
      <c r="E1243" s="115" t="s">
        <v>599</v>
      </c>
      <c r="F1243" s="155">
        <f t="shared" si="325"/>
        <v>11187974</v>
      </c>
      <c r="G1243" s="156">
        <f t="shared" si="326"/>
        <v>10237802</v>
      </c>
      <c r="H1243" s="156">
        <f t="shared" si="327"/>
        <v>10656055</v>
      </c>
      <c r="I1243" s="156">
        <v>10656055</v>
      </c>
      <c r="J1243" s="156">
        <f t="shared" si="328"/>
        <v>13022105</v>
      </c>
      <c r="K1243" s="156">
        <f t="shared" si="329"/>
        <v>11587466</v>
      </c>
      <c r="P1243" s="104"/>
      <c r="Q1243" s="169"/>
      <c r="CI1243" s="174">
        <v>11035682.0574</v>
      </c>
    </row>
    <row r="1244" spans="2:87" ht="56.25">
      <c r="B1244" s="39">
        <v>1238</v>
      </c>
      <c r="C1244" s="69" t="s">
        <v>2242</v>
      </c>
      <c r="D1244" s="143" t="s">
        <v>2227</v>
      </c>
      <c r="E1244" s="115" t="s">
        <v>599</v>
      </c>
      <c r="F1244" s="155">
        <f t="shared" si="325"/>
        <v>7274961</v>
      </c>
      <c r="G1244" s="156">
        <f t="shared" si="326"/>
        <v>6657113</v>
      </c>
      <c r="H1244" s="156">
        <f t="shared" si="327"/>
        <v>6929081</v>
      </c>
      <c r="I1244" s="156">
        <v>6929081</v>
      </c>
      <c r="J1244" s="156">
        <f t="shared" si="328"/>
        <v>8467601</v>
      </c>
      <c r="K1244" s="156">
        <f t="shared" si="329"/>
        <v>7534730</v>
      </c>
      <c r="P1244" s="104"/>
      <c r="Q1244" s="169"/>
      <c r="CI1244" s="174">
        <v>7175932.9734</v>
      </c>
    </row>
    <row r="1245" spans="2:87" ht="67.5">
      <c r="B1245" s="39">
        <v>1239</v>
      </c>
      <c r="C1245" s="69" t="s">
        <v>2243</v>
      </c>
      <c r="D1245" s="143" t="s">
        <v>2228</v>
      </c>
      <c r="E1245" s="115" t="s">
        <v>599</v>
      </c>
      <c r="F1245" s="155">
        <f t="shared" si="325"/>
        <v>2625793</v>
      </c>
      <c r="G1245" s="156">
        <f t="shared" si="326"/>
        <v>2402790</v>
      </c>
      <c r="H1245" s="156">
        <f t="shared" si="327"/>
        <v>2500952</v>
      </c>
      <c r="I1245" s="156">
        <v>2500952</v>
      </c>
      <c r="J1245" s="156">
        <f t="shared" si="328"/>
        <v>3056259</v>
      </c>
      <c r="K1245" s="156">
        <f t="shared" si="329"/>
        <v>2719553</v>
      </c>
      <c r="P1245" s="104"/>
      <c r="Q1245" s="169"/>
      <c r="CI1245" s="174">
        <v>2590050.204</v>
      </c>
    </row>
    <row r="1246" spans="2:87" ht="22.5">
      <c r="B1246" s="39">
        <v>1240</v>
      </c>
      <c r="C1246" s="69" t="s">
        <v>2244</v>
      </c>
      <c r="D1246" s="143" t="s">
        <v>2229</v>
      </c>
      <c r="E1246" s="115" t="s">
        <v>599</v>
      </c>
      <c r="F1246" s="155">
        <f t="shared" si="325"/>
        <v>407038</v>
      </c>
      <c r="G1246" s="156">
        <f t="shared" si="326"/>
        <v>372469</v>
      </c>
      <c r="H1246" s="156">
        <f t="shared" si="327"/>
        <v>387686</v>
      </c>
      <c r="I1246" s="156">
        <v>387686</v>
      </c>
      <c r="J1246" s="156">
        <f t="shared" si="328"/>
        <v>473767</v>
      </c>
      <c r="K1246" s="156">
        <f t="shared" si="329"/>
        <v>421572</v>
      </c>
      <c r="P1246" s="104"/>
      <c r="Q1246" s="169"/>
      <c r="CI1246" s="174">
        <v>401497.1004</v>
      </c>
    </row>
    <row r="1247" spans="2:87" ht="22.5">
      <c r="B1247" s="39">
        <v>1241</v>
      </c>
      <c r="C1247" s="69" t="s">
        <v>2245</v>
      </c>
      <c r="D1247" s="143" t="s">
        <v>2230</v>
      </c>
      <c r="E1247" s="115" t="s">
        <v>599</v>
      </c>
      <c r="F1247" s="155">
        <f t="shared" si="325"/>
        <v>407038</v>
      </c>
      <c r="G1247" s="156">
        <f t="shared" si="326"/>
        <v>372469</v>
      </c>
      <c r="H1247" s="156">
        <f t="shared" si="327"/>
        <v>387686</v>
      </c>
      <c r="I1247" s="156">
        <v>387686</v>
      </c>
      <c r="J1247" s="156">
        <f t="shared" si="328"/>
        <v>473767</v>
      </c>
      <c r="K1247" s="156">
        <f t="shared" si="329"/>
        <v>421572</v>
      </c>
      <c r="P1247" s="104"/>
      <c r="Q1247" s="169"/>
      <c r="CI1247" s="174">
        <v>401497.1004</v>
      </c>
    </row>
    <row r="1248" spans="2:87" ht="33.75">
      <c r="B1248" s="39">
        <v>1242</v>
      </c>
      <c r="C1248" s="69" t="s">
        <v>2246</v>
      </c>
      <c r="D1248" s="143" t="s">
        <v>2231</v>
      </c>
      <c r="E1248" s="115" t="s">
        <v>599</v>
      </c>
      <c r="F1248" s="155">
        <f t="shared" si="325"/>
        <v>550427</v>
      </c>
      <c r="G1248" s="156">
        <f t="shared" si="326"/>
        <v>503681</v>
      </c>
      <c r="H1248" s="156">
        <f t="shared" si="327"/>
        <v>524258</v>
      </c>
      <c r="I1248" s="156">
        <v>524258</v>
      </c>
      <c r="J1248" s="156">
        <f t="shared" si="328"/>
        <v>640663</v>
      </c>
      <c r="K1248" s="156">
        <f t="shared" si="329"/>
        <v>570082</v>
      </c>
      <c r="P1248" s="104"/>
      <c r="Q1248" s="169"/>
      <c r="CI1248" s="174">
        <v>542934.8622</v>
      </c>
    </row>
    <row r="1249" spans="2:87" ht="33.75">
      <c r="B1249" s="39">
        <v>1243</v>
      </c>
      <c r="C1249" s="69" t="s">
        <v>2247</v>
      </c>
      <c r="D1249" s="143" t="s">
        <v>2232</v>
      </c>
      <c r="E1249" s="115" t="s">
        <v>599</v>
      </c>
      <c r="F1249" s="155">
        <f t="shared" si="325"/>
        <v>187902</v>
      </c>
      <c r="G1249" s="156">
        <f t="shared" si="326"/>
        <v>171944</v>
      </c>
      <c r="H1249" s="156">
        <f t="shared" si="327"/>
        <v>178969</v>
      </c>
      <c r="I1249" s="156">
        <v>178969</v>
      </c>
      <c r="J1249" s="156">
        <f t="shared" si="328"/>
        <v>218706</v>
      </c>
      <c r="K1249" s="156">
        <f t="shared" si="329"/>
        <v>194612</v>
      </c>
      <c r="P1249" s="104"/>
      <c r="Q1249" s="169"/>
      <c r="CI1249" s="174">
        <v>185344.4172</v>
      </c>
    </row>
    <row r="1250" spans="2:87" ht="101.25">
      <c r="B1250" s="39">
        <v>1244</v>
      </c>
      <c r="C1250" s="69" t="s">
        <v>2248</v>
      </c>
      <c r="D1250" s="143" t="s">
        <v>2233</v>
      </c>
      <c r="E1250" s="115" t="s">
        <v>633</v>
      </c>
      <c r="F1250" s="155">
        <f t="shared" si="325"/>
        <v>1731403</v>
      </c>
      <c r="G1250" s="156">
        <f t="shared" si="326"/>
        <v>1584359</v>
      </c>
      <c r="H1250" s="156">
        <f t="shared" si="327"/>
        <v>1649086</v>
      </c>
      <c r="I1250" s="156">
        <v>1649086</v>
      </c>
      <c r="J1250" s="156">
        <f t="shared" si="328"/>
        <v>2015246</v>
      </c>
      <c r="K1250" s="156">
        <f t="shared" si="329"/>
        <v>1793227</v>
      </c>
      <c r="P1250" s="104"/>
      <c r="Q1250" s="169"/>
      <c r="CI1250" s="174">
        <v>1707835.3344</v>
      </c>
    </row>
    <row r="1251" spans="2:87" ht="67.5">
      <c r="B1251" s="39">
        <v>1245</v>
      </c>
      <c r="C1251" s="69" t="s">
        <v>2249</v>
      </c>
      <c r="D1251" s="143" t="s">
        <v>2234</v>
      </c>
      <c r="E1251" s="115" t="s">
        <v>599</v>
      </c>
      <c r="F1251" s="155">
        <f t="shared" si="325"/>
        <v>1314001</v>
      </c>
      <c r="G1251" s="156">
        <f t="shared" si="326"/>
        <v>1202405</v>
      </c>
      <c r="H1251" s="156">
        <f t="shared" si="327"/>
        <v>1251528</v>
      </c>
      <c r="I1251" s="156">
        <v>1251528</v>
      </c>
      <c r="J1251" s="156">
        <f t="shared" si="328"/>
        <v>1529415</v>
      </c>
      <c r="K1251" s="156">
        <f t="shared" si="329"/>
        <v>1360920</v>
      </c>
      <c r="P1251" s="104"/>
      <c r="Q1251" s="169"/>
      <c r="CI1251" s="174">
        <v>1296114.3246</v>
      </c>
    </row>
    <row r="1252" spans="2:87" ht="45">
      <c r="B1252" s="39">
        <v>1246</v>
      </c>
      <c r="C1252" s="69" t="s">
        <v>2250</v>
      </c>
      <c r="D1252" s="143" t="s">
        <v>2235</v>
      </c>
      <c r="E1252" s="115" t="s">
        <v>599</v>
      </c>
      <c r="F1252" s="155">
        <f t="shared" si="325"/>
        <v>1250541</v>
      </c>
      <c r="G1252" s="156">
        <f t="shared" si="326"/>
        <v>1144335</v>
      </c>
      <c r="H1252" s="156">
        <f t="shared" si="327"/>
        <v>1191085</v>
      </c>
      <c r="I1252" s="156">
        <v>1191085</v>
      </c>
      <c r="J1252" s="156">
        <f t="shared" si="328"/>
        <v>1455552</v>
      </c>
      <c r="K1252" s="156">
        <f t="shared" si="329"/>
        <v>1295194</v>
      </c>
      <c r="P1252" s="104"/>
      <c r="Q1252" s="169"/>
      <c r="CI1252" s="174">
        <v>1233518.4162</v>
      </c>
    </row>
    <row r="1253" spans="2:87" ht="78.75">
      <c r="B1253" s="39">
        <v>1247</v>
      </c>
      <c r="C1253" s="69" t="s">
        <v>2251</v>
      </c>
      <c r="D1253" s="143" t="s">
        <v>2236</v>
      </c>
      <c r="E1253" s="115" t="s">
        <v>633</v>
      </c>
      <c r="F1253" s="155">
        <f t="shared" si="325"/>
        <v>2355809</v>
      </c>
      <c r="G1253" s="156">
        <f t="shared" si="326"/>
        <v>2155734</v>
      </c>
      <c r="H1253" s="156">
        <f t="shared" si="327"/>
        <v>2243804</v>
      </c>
      <c r="I1253" s="156">
        <v>2243804</v>
      </c>
      <c r="J1253" s="156">
        <f t="shared" si="328"/>
        <v>2742014</v>
      </c>
      <c r="K1253" s="156">
        <f t="shared" si="329"/>
        <v>2439928</v>
      </c>
      <c r="P1253" s="104"/>
      <c r="Q1253" s="169"/>
      <c r="CI1253" s="174">
        <v>2323740.9246</v>
      </c>
    </row>
    <row r="1254" spans="2:87" ht="22.5">
      <c r="B1254" s="39">
        <v>1248</v>
      </c>
      <c r="C1254" s="69" t="s">
        <v>2252</v>
      </c>
      <c r="D1254" s="143" t="s">
        <v>2237</v>
      </c>
      <c r="E1254" s="115" t="s">
        <v>599</v>
      </c>
      <c r="F1254" s="155">
        <f t="shared" si="325"/>
        <v>208446</v>
      </c>
      <c r="G1254" s="156">
        <f t="shared" si="326"/>
        <v>190743</v>
      </c>
      <c r="H1254" s="156">
        <f t="shared" si="327"/>
        <v>198536</v>
      </c>
      <c r="I1254" s="156">
        <v>198536</v>
      </c>
      <c r="J1254" s="156">
        <f t="shared" si="328"/>
        <v>242618</v>
      </c>
      <c r="K1254" s="156">
        <f t="shared" si="329"/>
        <v>215889</v>
      </c>
      <c r="P1254" s="104"/>
      <c r="Q1254" s="169"/>
      <c r="CI1254" s="174">
        <v>205608.4746</v>
      </c>
    </row>
    <row r="1255" spans="2:87" ht="22.5">
      <c r="B1255" s="39">
        <v>1249</v>
      </c>
      <c r="C1255" s="69" t="s">
        <v>2253</v>
      </c>
      <c r="D1255" s="143" t="s">
        <v>2238</v>
      </c>
      <c r="E1255" s="115" t="s">
        <v>599</v>
      </c>
      <c r="F1255" s="155">
        <f t="shared" si="325"/>
        <v>1377638</v>
      </c>
      <c r="G1255" s="156">
        <f t="shared" si="326"/>
        <v>1260638</v>
      </c>
      <c r="H1255" s="156">
        <f t="shared" si="327"/>
        <v>1312140</v>
      </c>
      <c r="I1255" s="156">
        <v>1312140</v>
      </c>
      <c r="J1255" s="156">
        <f t="shared" si="328"/>
        <v>1603485</v>
      </c>
      <c r="K1255" s="156">
        <f t="shared" si="329"/>
        <v>1426830</v>
      </c>
      <c r="P1255" s="104"/>
      <c r="Q1255" s="169"/>
      <c r="CI1255" s="174">
        <v>1358885.7816</v>
      </c>
    </row>
    <row r="1256" spans="2:87" ht="22.5">
      <c r="B1256" s="39">
        <v>1250</v>
      </c>
      <c r="C1256" s="69" t="s">
        <v>2254</v>
      </c>
      <c r="D1256" s="143" t="s">
        <v>2260</v>
      </c>
      <c r="E1256" s="115" t="s">
        <v>153</v>
      </c>
      <c r="F1256" s="155">
        <f t="shared" si="325"/>
        <v>154679</v>
      </c>
      <c r="G1256" s="156">
        <f t="shared" si="326"/>
        <v>141542</v>
      </c>
      <c r="H1256" s="156">
        <f t="shared" si="327"/>
        <v>147325</v>
      </c>
      <c r="I1256" s="156">
        <v>147325</v>
      </c>
      <c r="J1256" s="156">
        <f t="shared" si="328"/>
        <v>180036</v>
      </c>
      <c r="K1256" s="156">
        <f t="shared" si="329"/>
        <v>160202</v>
      </c>
      <c r="P1256" s="104"/>
      <c r="Q1256" s="169"/>
      <c r="CI1256" s="174">
        <v>152573.292</v>
      </c>
    </row>
    <row r="1257" spans="2:87" ht="16.5">
      <c r="B1257" s="39">
        <v>1251</v>
      </c>
      <c r="C1257" s="69" t="s">
        <v>2255</v>
      </c>
      <c r="D1257" s="143" t="s">
        <v>2239</v>
      </c>
      <c r="E1257" s="115" t="s">
        <v>599</v>
      </c>
      <c r="F1257" s="155">
        <f t="shared" si="325"/>
        <v>37455</v>
      </c>
      <c r="G1257" s="156">
        <f t="shared" si="326"/>
        <v>34274</v>
      </c>
      <c r="H1257" s="156">
        <f t="shared" si="327"/>
        <v>35674</v>
      </c>
      <c r="I1257" s="156">
        <v>35674</v>
      </c>
      <c r="J1257" s="156">
        <f t="shared" si="328"/>
        <v>43595</v>
      </c>
      <c r="K1257" s="156">
        <f t="shared" si="329"/>
        <v>38793</v>
      </c>
      <c r="P1257" s="104"/>
      <c r="Q1257" s="169"/>
      <c r="CI1257" s="174">
        <v>36945.2808</v>
      </c>
    </row>
    <row r="1258" spans="2:87" ht="45">
      <c r="B1258" s="39">
        <v>1252</v>
      </c>
      <c r="C1258" s="69" t="s">
        <v>2377</v>
      </c>
      <c r="D1258" s="143" t="s">
        <v>2262</v>
      </c>
      <c r="E1258" s="115" t="s">
        <v>633</v>
      </c>
      <c r="F1258" s="155">
        <f t="shared" si="325"/>
        <v>140504</v>
      </c>
      <c r="G1258" s="156">
        <f t="shared" si="326"/>
        <v>128571</v>
      </c>
      <c r="H1258" s="156">
        <f t="shared" si="327"/>
        <v>133823</v>
      </c>
      <c r="I1258" s="156">
        <v>133823</v>
      </c>
      <c r="J1258" s="156">
        <f t="shared" si="328"/>
        <v>163537</v>
      </c>
      <c r="K1258" s="156">
        <f t="shared" si="329"/>
        <v>145521</v>
      </c>
      <c r="P1258" s="104"/>
      <c r="Q1258" s="169"/>
      <c r="CI1258" s="176">
        <v>138591</v>
      </c>
    </row>
    <row r="1259" spans="2:87" ht="16.5">
      <c r="B1259" s="39">
        <v>1253</v>
      </c>
      <c r="C1259" s="69" t="s">
        <v>2378</v>
      </c>
      <c r="D1259" s="108" t="s">
        <v>2263</v>
      </c>
      <c r="E1259" s="58" t="s">
        <v>633</v>
      </c>
      <c r="F1259" s="155">
        <f t="shared" si="325"/>
        <v>465429</v>
      </c>
      <c r="G1259" s="156">
        <f t="shared" si="326"/>
        <v>425901</v>
      </c>
      <c r="H1259" s="156">
        <f t="shared" si="327"/>
        <v>443301</v>
      </c>
      <c r="I1259" s="156">
        <v>443301</v>
      </c>
      <c r="J1259" s="156">
        <f t="shared" si="328"/>
        <v>541730</v>
      </c>
      <c r="K1259" s="156">
        <f t="shared" si="329"/>
        <v>482048</v>
      </c>
      <c r="P1259" s="104"/>
      <c r="Q1259" s="169"/>
      <c r="CI1259" s="176">
        <v>459093.4668</v>
      </c>
    </row>
    <row r="1260" spans="2:87" ht="16.5">
      <c r="B1260" s="39">
        <v>1254</v>
      </c>
      <c r="C1260" s="69" t="s">
        <v>2379</v>
      </c>
      <c r="D1260" s="143" t="s">
        <v>2261</v>
      </c>
      <c r="E1260" s="115" t="s">
        <v>599</v>
      </c>
      <c r="F1260" s="155">
        <f t="shared" si="325"/>
        <v>316430</v>
      </c>
      <c r="G1260" s="156">
        <f t="shared" si="326"/>
        <v>289556</v>
      </c>
      <c r="H1260" s="156">
        <f t="shared" si="327"/>
        <v>301385</v>
      </c>
      <c r="I1260" s="156">
        <v>301385</v>
      </c>
      <c r="J1260" s="156">
        <f t="shared" si="328"/>
        <v>368304</v>
      </c>
      <c r="K1260" s="156">
        <f t="shared" si="329"/>
        <v>327728</v>
      </c>
      <c r="P1260" s="104"/>
      <c r="Q1260" s="169"/>
      <c r="CI1260" s="176">
        <v>312122.331</v>
      </c>
    </row>
    <row r="1261" spans="2:87" ht="16.5">
      <c r="B1261" s="39">
        <v>1255</v>
      </c>
      <c r="C1261" s="72" t="s">
        <v>2213</v>
      </c>
      <c r="D1261" s="114" t="s">
        <v>2153</v>
      </c>
      <c r="E1261" s="73"/>
      <c r="F1261" s="155"/>
      <c r="G1261" s="156"/>
      <c r="H1261" s="156"/>
      <c r="I1261" s="156"/>
      <c r="J1261" s="156"/>
      <c r="K1261" s="156"/>
      <c r="P1261" s="104"/>
      <c r="Q1261" s="169"/>
      <c r="CI1261" s="174">
        <v>0</v>
      </c>
    </row>
    <row r="1262" spans="2:87" ht="45">
      <c r="B1262" s="39">
        <v>1256</v>
      </c>
      <c r="C1262" s="69" t="s">
        <v>2214</v>
      </c>
      <c r="D1262" s="108" t="s">
        <v>2155</v>
      </c>
      <c r="E1262" s="58" t="s">
        <v>633</v>
      </c>
      <c r="F1262" s="155">
        <f aca="true" t="shared" si="330" ref="F1262:F1267">+ROUND($F$7*CI1262,0)</f>
        <v>74417</v>
      </c>
      <c r="G1262" s="156">
        <f aca="true" t="shared" si="331" ref="G1262:G1267">+ROUND(CI1262*$G$7,0)</f>
        <v>68097</v>
      </c>
      <c r="H1262" s="156">
        <f aca="true" t="shared" si="332" ref="H1262:H1267">+ROUND($H$7*CI1262,0)</f>
        <v>70879</v>
      </c>
      <c r="I1262" s="156">
        <v>70879</v>
      </c>
      <c r="J1262" s="156">
        <f aca="true" t="shared" si="333" ref="J1262:J1267">+ROUND(CI1262*$J$7,0)</f>
        <v>86617</v>
      </c>
      <c r="K1262" s="156">
        <f aca="true" t="shared" si="334" ref="K1262:K1267">+ROUND(CI1262*$K$7,0)</f>
        <v>77074</v>
      </c>
      <c r="P1262" s="104"/>
      <c r="Q1262" s="169"/>
      <c r="CI1262" s="174">
        <v>73403.9532</v>
      </c>
    </row>
    <row r="1263" spans="2:87" ht="22.5">
      <c r="B1263" s="39">
        <v>1257</v>
      </c>
      <c r="C1263" s="69" t="s">
        <v>2215</v>
      </c>
      <c r="D1263" s="108" t="s">
        <v>2157</v>
      </c>
      <c r="E1263" s="70" t="s">
        <v>153</v>
      </c>
      <c r="F1263" s="155">
        <f t="shared" si="330"/>
        <v>32549</v>
      </c>
      <c r="G1263" s="156">
        <f t="shared" si="331"/>
        <v>29785</v>
      </c>
      <c r="H1263" s="156">
        <f t="shared" si="332"/>
        <v>31001</v>
      </c>
      <c r="I1263" s="156">
        <v>31001</v>
      </c>
      <c r="J1263" s="156">
        <f t="shared" si="333"/>
        <v>37885</v>
      </c>
      <c r="K1263" s="156">
        <f t="shared" si="334"/>
        <v>33711</v>
      </c>
      <c r="P1263" s="104"/>
      <c r="Q1263" s="169"/>
      <c r="CI1263" s="174">
        <v>32105.8884</v>
      </c>
    </row>
    <row r="1264" spans="2:87" ht="45">
      <c r="B1264" s="39">
        <v>1258</v>
      </c>
      <c r="C1264" s="69" t="s">
        <v>2216</v>
      </c>
      <c r="D1264" s="108" t="s">
        <v>2159</v>
      </c>
      <c r="E1264" s="70" t="s">
        <v>153</v>
      </c>
      <c r="F1264" s="155">
        <f t="shared" si="330"/>
        <v>706284</v>
      </c>
      <c r="G1264" s="156">
        <f t="shared" si="331"/>
        <v>646301</v>
      </c>
      <c r="H1264" s="156">
        <f t="shared" si="332"/>
        <v>672705</v>
      </c>
      <c r="I1264" s="156">
        <v>672705</v>
      </c>
      <c r="J1264" s="156">
        <f t="shared" si="333"/>
        <v>822071</v>
      </c>
      <c r="K1264" s="156">
        <f t="shared" si="334"/>
        <v>731504</v>
      </c>
      <c r="P1264" s="104"/>
      <c r="Q1264" s="169"/>
      <c r="CI1264" s="174">
        <v>696670.2654</v>
      </c>
    </row>
    <row r="1265" spans="2:87" ht="16.5">
      <c r="B1265" s="39">
        <v>1259</v>
      </c>
      <c r="C1265" s="69" t="s">
        <v>2217</v>
      </c>
      <c r="D1265" s="108" t="s">
        <v>2161</v>
      </c>
      <c r="E1265" s="70" t="s">
        <v>153</v>
      </c>
      <c r="F1265" s="155">
        <f t="shared" si="330"/>
        <v>140408</v>
      </c>
      <c r="G1265" s="156">
        <f t="shared" si="331"/>
        <v>128483</v>
      </c>
      <c r="H1265" s="156">
        <f t="shared" si="332"/>
        <v>133732</v>
      </c>
      <c r="I1265" s="156">
        <v>133732</v>
      </c>
      <c r="J1265" s="156">
        <f t="shared" si="333"/>
        <v>163426</v>
      </c>
      <c r="K1265" s="156">
        <f t="shared" si="334"/>
        <v>145421</v>
      </c>
      <c r="P1265" s="104"/>
      <c r="Q1265" s="169"/>
      <c r="CI1265" s="174">
        <v>138496.5528</v>
      </c>
    </row>
    <row r="1266" spans="2:87" ht="22.5">
      <c r="B1266" s="39">
        <v>1260</v>
      </c>
      <c r="C1266" s="69" t="s">
        <v>2218</v>
      </c>
      <c r="D1266" s="108" t="s">
        <v>2163</v>
      </c>
      <c r="E1266" s="70" t="s">
        <v>153</v>
      </c>
      <c r="F1266" s="155">
        <f t="shared" si="330"/>
        <v>23373</v>
      </c>
      <c r="G1266" s="156">
        <f t="shared" si="331"/>
        <v>21388</v>
      </c>
      <c r="H1266" s="156">
        <f t="shared" si="332"/>
        <v>22261</v>
      </c>
      <c r="I1266" s="156">
        <v>22261</v>
      </c>
      <c r="J1266" s="156">
        <f t="shared" si="333"/>
        <v>27204</v>
      </c>
      <c r="K1266" s="156">
        <f t="shared" si="334"/>
        <v>24207</v>
      </c>
      <c r="P1266" s="104"/>
      <c r="Q1266" s="169"/>
      <c r="CI1266" s="174">
        <v>23054.3562</v>
      </c>
    </row>
    <row r="1267" spans="2:87" ht="22.5">
      <c r="B1267" s="39">
        <v>1261</v>
      </c>
      <c r="C1267" s="69" t="s">
        <v>2219</v>
      </c>
      <c r="D1267" s="108" t="s">
        <v>2165</v>
      </c>
      <c r="E1267" s="70" t="s">
        <v>153</v>
      </c>
      <c r="F1267" s="155">
        <f t="shared" si="330"/>
        <v>60735</v>
      </c>
      <c r="G1267" s="156">
        <f t="shared" si="331"/>
        <v>55577</v>
      </c>
      <c r="H1267" s="156">
        <f t="shared" si="332"/>
        <v>57847</v>
      </c>
      <c r="I1267" s="156">
        <v>57847</v>
      </c>
      <c r="J1267" s="156">
        <f t="shared" si="333"/>
        <v>70692</v>
      </c>
      <c r="K1267" s="156">
        <f t="shared" si="334"/>
        <v>62904</v>
      </c>
      <c r="P1267" s="104"/>
      <c r="Q1267" s="169"/>
      <c r="CI1267" s="174">
        <v>59908.2696</v>
      </c>
    </row>
    <row r="1268" spans="2:87" ht="16.5">
      <c r="B1268" s="39">
        <v>1262</v>
      </c>
      <c r="C1268" s="69"/>
      <c r="D1268" s="122"/>
      <c r="E1268" s="123"/>
      <c r="F1268" s="155"/>
      <c r="G1268" s="156"/>
      <c r="H1268" s="156"/>
      <c r="I1268" s="156"/>
      <c r="J1268" s="156"/>
      <c r="K1268" s="156"/>
      <c r="P1268" s="104"/>
      <c r="Q1268" s="169"/>
      <c r="CI1268" s="174">
        <v>0</v>
      </c>
    </row>
    <row r="1269" spans="2:87" ht="16.5" customHeight="1">
      <c r="B1269" s="39">
        <v>1263</v>
      </c>
      <c r="C1269" s="52">
        <v>26</v>
      </c>
      <c r="D1269" s="97" t="s">
        <v>2256</v>
      </c>
      <c r="E1269" s="97"/>
      <c r="F1269" s="162"/>
      <c r="G1269" s="157"/>
      <c r="H1269" s="162"/>
      <c r="I1269" s="162"/>
      <c r="J1269" s="157"/>
      <c r="K1269" s="162"/>
      <c r="P1269" s="104"/>
      <c r="Q1269" s="169"/>
      <c r="CI1269" s="174">
        <v>0</v>
      </c>
    </row>
    <row r="1270" spans="2:87" ht="16.5">
      <c r="B1270" s="39">
        <v>1264</v>
      </c>
      <c r="C1270" s="69" t="s">
        <v>2257</v>
      </c>
      <c r="D1270" s="108" t="s">
        <v>2259</v>
      </c>
      <c r="E1270" s="70" t="s">
        <v>2258</v>
      </c>
      <c r="F1270" s="155">
        <f>ROUND(1257*1.029579,0)</f>
        <v>1294</v>
      </c>
      <c r="G1270" s="156">
        <f>+ROUND(CI1270*$G$7,0)</f>
        <v>1215</v>
      </c>
      <c r="H1270" s="163">
        <f>ROUND(1255*1.029579,0)</f>
        <v>1292</v>
      </c>
      <c r="I1270" s="163">
        <v>1292</v>
      </c>
      <c r="J1270" s="156">
        <f>+ROUND(CI1270*$J$7,0)</f>
        <v>1546</v>
      </c>
      <c r="K1270" s="163">
        <f>+ROUND(1179*1.029579,0)</f>
        <v>1214</v>
      </c>
      <c r="P1270" s="104"/>
      <c r="Q1270" s="169"/>
      <c r="CI1270" s="174">
        <v>1309.9416</v>
      </c>
    </row>
    <row r="1271" spans="2:87" ht="16.5">
      <c r="B1271" s="39">
        <v>1265</v>
      </c>
      <c r="C1271" s="69" t="s">
        <v>2380</v>
      </c>
      <c r="D1271" s="108" t="s">
        <v>2266</v>
      </c>
      <c r="E1271" s="70" t="s">
        <v>2267</v>
      </c>
      <c r="F1271" s="155">
        <f>+ROUND($F$7*CI1271,0)</f>
        <v>5220</v>
      </c>
      <c r="G1271" s="156">
        <f>+ROUND(CI1271*$G$7,0)</f>
        <v>4777</v>
      </c>
      <c r="H1271" s="156">
        <f>+ROUND($H$7*CI1271,0)</f>
        <v>4972</v>
      </c>
      <c r="I1271" s="156">
        <v>4972</v>
      </c>
      <c r="J1271" s="156">
        <f>+ROUND(CI1271*$J$7,0)</f>
        <v>6076</v>
      </c>
      <c r="K1271" s="156">
        <f>+ROUND(CI1271*$K$7,0)</f>
        <v>5407</v>
      </c>
      <c r="P1271" s="104"/>
      <c r="Q1271" s="169"/>
      <c r="CI1271" s="174">
        <v>5149.4256</v>
      </c>
    </row>
    <row r="1272" spans="2:87" ht="16.5">
      <c r="B1272" s="39">
        <v>1266</v>
      </c>
      <c r="C1272" s="69" t="s">
        <v>2381</v>
      </c>
      <c r="D1272" s="108" t="s">
        <v>2264</v>
      </c>
      <c r="E1272" s="70" t="s">
        <v>2265</v>
      </c>
      <c r="F1272" s="155">
        <f>+ROUND($F$7*CI1272,0)</f>
        <v>3452</v>
      </c>
      <c r="G1272" s="156">
        <f>+ROUND(CI1272*$G$7,0)</f>
        <v>3159</v>
      </c>
      <c r="H1272" s="156">
        <f>+ROUND($H$7*CI1272,0)</f>
        <v>3288</v>
      </c>
      <c r="I1272" s="156">
        <v>3288</v>
      </c>
      <c r="J1272" s="156">
        <f>+ROUND(CI1272*$J$7,0)</f>
        <v>4018</v>
      </c>
      <c r="K1272" s="156">
        <f>+ROUND(CI1272*$K$7,0)</f>
        <v>3575</v>
      </c>
      <c r="P1272" s="104"/>
      <c r="Q1272" s="169"/>
      <c r="CI1272" s="174">
        <v>3405.2322</v>
      </c>
    </row>
    <row r="1273" spans="2:87" ht="16.5">
      <c r="B1273" s="39">
        <v>1267</v>
      </c>
      <c r="C1273" s="69" t="s">
        <v>2382</v>
      </c>
      <c r="D1273" s="108" t="s">
        <v>2383</v>
      </c>
      <c r="E1273" s="70" t="s">
        <v>158</v>
      </c>
      <c r="F1273" s="155">
        <f>+ROUND($F$7*CI1273,0)</f>
        <v>2144</v>
      </c>
      <c r="G1273" s="156">
        <f>+ROUND(CI1273*$G$7,0)</f>
        <v>1962</v>
      </c>
      <c r="H1273" s="156">
        <f>+ROUND($H$7*CI1273,0)</f>
        <v>2042</v>
      </c>
      <c r="I1273" s="156">
        <v>2042</v>
      </c>
      <c r="J1273" s="156">
        <f>+ROUND(CI1273*$J$7,0)</f>
        <v>2495</v>
      </c>
      <c r="K1273" s="156">
        <f>+ROUND(CI1273*$K$7,0)</f>
        <v>2221</v>
      </c>
      <c r="P1273" s="104"/>
      <c r="Q1273" s="169"/>
      <c r="CI1273" s="174">
        <v>2114.796</v>
      </c>
    </row>
    <row r="1274" spans="2:87" ht="16.5">
      <c r="B1274" s="39">
        <v>1268</v>
      </c>
      <c r="C1274" s="69" t="s">
        <v>2473</v>
      </c>
      <c r="D1274" s="108" t="s">
        <v>2562</v>
      </c>
      <c r="E1274" s="70" t="s">
        <v>2265</v>
      </c>
      <c r="F1274" s="155">
        <f>ROUND(+F1270*0.6957*1.6,0)</f>
        <v>1440</v>
      </c>
      <c r="G1274" s="155">
        <f>ROUND(+G1270*0.6957*1.6,0)</f>
        <v>1352</v>
      </c>
      <c r="H1274" s="155">
        <f>ROUND(+H1270*0.6957*1.6,0)</f>
        <v>1438</v>
      </c>
      <c r="I1274" s="155">
        <v>1438</v>
      </c>
      <c r="J1274" s="155">
        <f>ROUND(+J1270*0.6957*1.6,0)</f>
        <v>1721</v>
      </c>
      <c r="K1274" s="155">
        <f>ROUND(+K1270*0.6957*1.6,0)</f>
        <v>1351</v>
      </c>
      <c r="P1274" s="104"/>
      <c r="Q1274" s="169"/>
      <c r="CI1274" s="174">
        <v>0</v>
      </c>
    </row>
    <row r="1275" spans="2:87" s="147" customFormat="1" ht="22.5">
      <c r="B1275" s="39">
        <v>1269</v>
      </c>
      <c r="C1275" s="69" t="s">
        <v>2475</v>
      </c>
      <c r="D1275" s="108" t="s">
        <v>2474</v>
      </c>
      <c r="E1275" s="123" t="s">
        <v>599</v>
      </c>
      <c r="F1275" s="155">
        <v>450000</v>
      </c>
      <c r="G1275" s="156">
        <v>650000</v>
      </c>
      <c r="H1275" s="156">
        <v>650000</v>
      </c>
      <c r="I1275" s="156">
        <v>650000</v>
      </c>
      <c r="J1275" s="156">
        <f>700000*J7</f>
        <v>826000</v>
      </c>
      <c r="K1275" s="156">
        <v>575000</v>
      </c>
      <c r="P1275" s="104"/>
      <c r="Q1275" s="169"/>
      <c r="CI1275" s="177">
        <v>0</v>
      </c>
    </row>
    <row r="1276" spans="2:87" s="147" customFormat="1" ht="22.5">
      <c r="B1276" s="39">
        <v>1270</v>
      </c>
      <c r="C1276" s="69" t="s">
        <v>2561</v>
      </c>
      <c r="D1276" s="108" t="s">
        <v>2476</v>
      </c>
      <c r="E1276" s="123" t="s">
        <v>599</v>
      </c>
      <c r="F1276" s="155">
        <v>360000</v>
      </c>
      <c r="G1276" s="156">
        <v>520000</v>
      </c>
      <c r="H1276" s="156">
        <v>520000</v>
      </c>
      <c r="I1276" s="156">
        <v>520000</v>
      </c>
      <c r="J1276" s="156">
        <f>560000*J7</f>
        <v>660800</v>
      </c>
      <c r="K1276" s="156">
        <v>460000</v>
      </c>
      <c r="P1276" s="104"/>
      <c r="Q1276" s="169"/>
      <c r="CI1276" s="177">
        <v>0</v>
      </c>
    </row>
    <row r="1277" spans="2:87" s="147" customFormat="1" ht="22.5">
      <c r="B1277" s="39">
        <v>1271</v>
      </c>
      <c r="C1277" s="52">
        <v>27</v>
      </c>
      <c r="D1277" s="97" t="s">
        <v>2477</v>
      </c>
      <c r="E1277" s="97"/>
      <c r="F1277" s="162"/>
      <c r="G1277" s="157"/>
      <c r="H1277" s="162"/>
      <c r="I1277" s="162"/>
      <c r="J1277" s="157"/>
      <c r="K1277" s="162"/>
      <c r="P1277" s="104"/>
      <c r="Q1277" s="169"/>
      <c r="CI1277" s="177">
        <v>0</v>
      </c>
    </row>
    <row r="1278" spans="2:87" s="147" customFormat="1" ht="22.5">
      <c r="B1278" s="39">
        <v>1272</v>
      </c>
      <c r="C1278" s="72" t="s">
        <v>2478</v>
      </c>
      <c r="D1278" s="114" t="s">
        <v>2479</v>
      </c>
      <c r="E1278" s="70"/>
      <c r="F1278" s="164"/>
      <c r="G1278" s="165"/>
      <c r="H1278" s="165"/>
      <c r="I1278" s="165"/>
      <c r="J1278" s="165"/>
      <c r="K1278" s="165"/>
      <c r="P1278" s="104"/>
      <c r="Q1278" s="169"/>
      <c r="CI1278" s="177">
        <v>0</v>
      </c>
    </row>
    <row r="1279" spans="2:87" s="147" customFormat="1" ht="16.5">
      <c r="B1279" s="39">
        <v>1273</v>
      </c>
      <c r="C1279" s="69" t="s">
        <v>2480</v>
      </c>
      <c r="D1279" s="108" t="s">
        <v>2481</v>
      </c>
      <c r="E1279" s="148" t="s">
        <v>153</v>
      </c>
      <c r="F1279" s="155">
        <f aca="true" t="shared" si="335" ref="F1279:F1299">+ROUND($F$7*CI1279,0)</f>
        <v>177358</v>
      </c>
      <c r="G1279" s="156">
        <f aca="true" t="shared" si="336" ref="G1279:G1299">+ROUND(CI1279*$G$7,0)</f>
        <v>162295</v>
      </c>
      <c r="H1279" s="156">
        <f aca="true" t="shared" si="337" ref="H1279:H1299">+ROUND($H$7*CI1279,0)</f>
        <v>168926</v>
      </c>
      <c r="I1279" s="156">
        <v>168926</v>
      </c>
      <c r="J1279" s="156">
        <f aca="true" t="shared" si="338" ref="J1279:J1299">+ROUND(CI1279*$J$7,0)</f>
        <v>206434</v>
      </c>
      <c r="K1279" s="156">
        <f aca="true" t="shared" si="339" ref="K1279:K1299">+ROUND(CI1279*$K$7,0)</f>
        <v>183691</v>
      </c>
      <c r="P1279" s="104"/>
      <c r="Q1279" s="169"/>
      <c r="CI1279" s="174">
        <v>174943.9326</v>
      </c>
    </row>
    <row r="1280" spans="2:87" s="147" customFormat="1" ht="16.5">
      <c r="B1280" s="39">
        <v>1274</v>
      </c>
      <c r="C1280" s="69" t="s">
        <v>2482</v>
      </c>
      <c r="D1280" s="108" t="s">
        <v>2483</v>
      </c>
      <c r="E1280" s="70" t="s">
        <v>633</v>
      </c>
      <c r="F1280" s="155">
        <f t="shared" si="335"/>
        <v>33976</v>
      </c>
      <c r="G1280" s="156">
        <f t="shared" si="336"/>
        <v>31090</v>
      </c>
      <c r="H1280" s="156">
        <f t="shared" si="337"/>
        <v>32360</v>
      </c>
      <c r="I1280" s="156">
        <v>32360</v>
      </c>
      <c r="J1280" s="156">
        <f t="shared" si="338"/>
        <v>39546</v>
      </c>
      <c r="K1280" s="156">
        <f t="shared" si="339"/>
        <v>35189</v>
      </c>
      <c r="P1280" s="104"/>
      <c r="Q1280" s="169"/>
      <c r="CI1280" s="174">
        <v>33513.357</v>
      </c>
    </row>
    <row r="1281" spans="2:87" s="147" customFormat="1" ht="16.5">
      <c r="B1281" s="39">
        <v>1275</v>
      </c>
      <c r="C1281" s="69" t="s">
        <v>2484</v>
      </c>
      <c r="D1281" s="149" t="s">
        <v>2485</v>
      </c>
      <c r="E1281" s="70" t="s">
        <v>633</v>
      </c>
      <c r="F1281" s="155">
        <f t="shared" si="335"/>
        <v>21238</v>
      </c>
      <c r="G1281" s="156">
        <f t="shared" si="336"/>
        <v>19434</v>
      </c>
      <c r="H1281" s="156">
        <f t="shared" si="337"/>
        <v>20228</v>
      </c>
      <c r="I1281" s="156">
        <v>20228</v>
      </c>
      <c r="J1281" s="156">
        <f t="shared" si="338"/>
        <v>24720</v>
      </c>
      <c r="K1281" s="156">
        <f t="shared" si="339"/>
        <v>21996</v>
      </c>
      <c r="P1281" s="104"/>
      <c r="Q1281" s="169"/>
      <c r="CI1281" s="174">
        <v>20948.7996</v>
      </c>
    </row>
    <row r="1282" spans="2:87" s="147" customFormat="1" ht="16.5">
      <c r="B1282" s="39">
        <v>1276</v>
      </c>
      <c r="C1282" s="69" t="s">
        <v>2486</v>
      </c>
      <c r="D1282" s="149" t="s">
        <v>2487</v>
      </c>
      <c r="E1282" s="70" t="s">
        <v>633</v>
      </c>
      <c r="F1282" s="155">
        <f t="shared" si="335"/>
        <v>46948</v>
      </c>
      <c r="G1282" s="156">
        <f t="shared" si="336"/>
        <v>42961</v>
      </c>
      <c r="H1282" s="156">
        <f t="shared" si="337"/>
        <v>44716</v>
      </c>
      <c r="I1282" s="156">
        <v>44716</v>
      </c>
      <c r="J1282" s="156">
        <f t="shared" si="338"/>
        <v>54645</v>
      </c>
      <c r="K1282" s="156">
        <f t="shared" si="339"/>
        <v>48624</v>
      </c>
      <c r="P1282" s="104"/>
      <c r="Q1282" s="169"/>
      <c r="CI1282" s="174">
        <v>46308.8994</v>
      </c>
    </row>
    <row r="1283" spans="2:87" s="147" customFormat="1" ht="16.5">
      <c r="B1283" s="39">
        <v>1277</v>
      </c>
      <c r="C1283" s="69" t="s">
        <v>2488</v>
      </c>
      <c r="D1283" s="149" t="s">
        <v>2489</v>
      </c>
      <c r="E1283" s="70" t="s">
        <v>633</v>
      </c>
      <c r="F1283" s="155">
        <f t="shared" si="335"/>
        <v>19002</v>
      </c>
      <c r="G1283" s="156">
        <f t="shared" si="336"/>
        <v>17388</v>
      </c>
      <c r="H1283" s="156">
        <f t="shared" si="337"/>
        <v>18099</v>
      </c>
      <c r="I1283" s="156">
        <v>18099</v>
      </c>
      <c r="J1283" s="156">
        <f t="shared" si="338"/>
        <v>22118</v>
      </c>
      <c r="K1283" s="156">
        <f t="shared" si="339"/>
        <v>19681</v>
      </c>
      <c r="P1283" s="104"/>
      <c r="Q1283" s="169"/>
      <c r="CI1283" s="174">
        <v>18743.6628</v>
      </c>
    </row>
    <row r="1284" spans="2:87" s="147" customFormat="1" ht="16.5">
      <c r="B1284" s="39">
        <v>1278</v>
      </c>
      <c r="C1284" s="69" t="s">
        <v>2490</v>
      </c>
      <c r="D1284" s="149" t="s">
        <v>2491</v>
      </c>
      <c r="E1284" s="70" t="s">
        <v>633</v>
      </c>
      <c r="F1284" s="155">
        <f t="shared" si="335"/>
        <v>18449</v>
      </c>
      <c r="G1284" s="156">
        <f t="shared" si="336"/>
        <v>16882</v>
      </c>
      <c r="H1284" s="156">
        <f t="shared" si="337"/>
        <v>17572</v>
      </c>
      <c r="I1284" s="156">
        <v>17572</v>
      </c>
      <c r="J1284" s="156">
        <f t="shared" si="338"/>
        <v>21473</v>
      </c>
      <c r="K1284" s="156">
        <f t="shared" si="339"/>
        <v>19107</v>
      </c>
      <c r="P1284" s="104"/>
      <c r="Q1284" s="169"/>
      <c r="CI1284" s="174">
        <v>18197.5116</v>
      </c>
    </row>
    <row r="1285" spans="2:87" s="147" customFormat="1" ht="16.5">
      <c r="B1285" s="39">
        <v>1279</v>
      </c>
      <c r="C1285" s="69" t="s">
        <v>2492</v>
      </c>
      <c r="D1285" s="149" t="s">
        <v>2493</v>
      </c>
      <c r="E1285" s="70" t="s">
        <v>633</v>
      </c>
      <c r="F1285" s="155">
        <f t="shared" si="335"/>
        <v>6151</v>
      </c>
      <c r="G1285" s="156">
        <f t="shared" si="336"/>
        <v>5629</v>
      </c>
      <c r="H1285" s="156">
        <f t="shared" si="337"/>
        <v>5858</v>
      </c>
      <c r="I1285" s="156">
        <v>5858</v>
      </c>
      <c r="J1285" s="156">
        <f t="shared" si="338"/>
        <v>7159</v>
      </c>
      <c r="K1285" s="156">
        <f t="shared" si="339"/>
        <v>6371</v>
      </c>
      <c r="P1285" s="104"/>
      <c r="Q1285" s="169"/>
      <c r="CI1285" s="174">
        <v>6067.206</v>
      </c>
    </row>
    <row r="1286" spans="2:87" s="147" customFormat="1" ht="27.75" customHeight="1">
      <c r="B1286" s="39">
        <v>1280</v>
      </c>
      <c r="C1286" s="69" t="s">
        <v>2494</v>
      </c>
      <c r="D1286" s="111" t="s">
        <v>2495</v>
      </c>
      <c r="E1286" s="150" t="s">
        <v>599</v>
      </c>
      <c r="F1286" s="155">
        <f t="shared" si="335"/>
        <v>20722</v>
      </c>
      <c r="G1286" s="156">
        <f t="shared" si="336"/>
        <v>18962</v>
      </c>
      <c r="H1286" s="156">
        <f t="shared" si="337"/>
        <v>19736</v>
      </c>
      <c r="I1286" s="156">
        <v>19736</v>
      </c>
      <c r="J1286" s="156">
        <f t="shared" si="338"/>
        <v>24119</v>
      </c>
      <c r="K1286" s="156">
        <f t="shared" si="339"/>
        <v>21462</v>
      </c>
      <c r="P1286" s="104"/>
      <c r="Q1286" s="169"/>
      <c r="CI1286" s="174">
        <v>20439.606</v>
      </c>
    </row>
    <row r="1287" spans="2:87" s="147" customFormat="1" ht="16.5">
      <c r="B1287" s="39">
        <v>1281</v>
      </c>
      <c r="C1287" s="69" t="s">
        <v>2496</v>
      </c>
      <c r="D1287" s="108" t="s">
        <v>2497</v>
      </c>
      <c r="E1287" s="70" t="s">
        <v>633</v>
      </c>
      <c r="F1287" s="155">
        <f t="shared" si="335"/>
        <v>7840</v>
      </c>
      <c r="G1287" s="156">
        <f t="shared" si="336"/>
        <v>7174</v>
      </c>
      <c r="H1287" s="156">
        <f t="shared" si="337"/>
        <v>7467</v>
      </c>
      <c r="I1287" s="156">
        <v>7467</v>
      </c>
      <c r="J1287" s="156">
        <f t="shared" si="338"/>
        <v>9125</v>
      </c>
      <c r="K1287" s="156">
        <f t="shared" si="339"/>
        <v>8120</v>
      </c>
      <c r="P1287" s="104"/>
      <c r="Q1287" s="169"/>
      <c r="CI1287" s="174">
        <v>7733.3778</v>
      </c>
    </row>
    <row r="1288" spans="2:87" s="147" customFormat="1" ht="16.5">
      <c r="B1288" s="39">
        <v>1282</v>
      </c>
      <c r="C1288" s="69" t="s">
        <v>2498</v>
      </c>
      <c r="D1288" s="108" t="s">
        <v>2499</v>
      </c>
      <c r="E1288" s="70" t="s">
        <v>633</v>
      </c>
      <c r="F1288" s="155">
        <f t="shared" si="335"/>
        <v>16605</v>
      </c>
      <c r="G1288" s="156">
        <f t="shared" si="336"/>
        <v>15195</v>
      </c>
      <c r="H1288" s="156">
        <f t="shared" si="337"/>
        <v>15816</v>
      </c>
      <c r="I1288" s="156">
        <v>15816</v>
      </c>
      <c r="J1288" s="156">
        <f t="shared" si="338"/>
        <v>19328</v>
      </c>
      <c r="K1288" s="156">
        <f t="shared" si="339"/>
        <v>17198</v>
      </c>
      <c r="P1288" s="104"/>
      <c r="Q1288" s="169"/>
      <c r="CI1288" s="174">
        <v>16379.403</v>
      </c>
    </row>
    <row r="1289" spans="2:87" s="147" customFormat="1" ht="16.5">
      <c r="B1289" s="39">
        <v>1283</v>
      </c>
      <c r="C1289" s="69" t="s">
        <v>2500</v>
      </c>
      <c r="D1289" s="108" t="s">
        <v>2501</v>
      </c>
      <c r="E1289" s="70" t="s">
        <v>633</v>
      </c>
      <c r="F1289" s="155">
        <f t="shared" si="335"/>
        <v>16604</v>
      </c>
      <c r="G1289" s="156">
        <f t="shared" si="336"/>
        <v>15194</v>
      </c>
      <c r="H1289" s="156">
        <f t="shared" si="337"/>
        <v>15815</v>
      </c>
      <c r="I1289" s="156">
        <v>15815</v>
      </c>
      <c r="J1289" s="156">
        <f t="shared" si="338"/>
        <v>19326</v>
      </c>
      <c r="K1289" s="156">
        <f t="shared" si="339"/>
        <v>17197</v>
      </c>
      <c r="P1289" s="104"/>
      <c r="Q1289" s="169"/>
      <c r="CI1289" s="174">
        <v>16378.3764</v>
      </c>
    </row>
    <row r="1290" spans="2:87" s="147" customFormat="1" ht="16.5">
      <c r="B1290" s="39">
        <v>1284</v>
      </c>
      <c r="C1290" s="69" t="s">
        <v>2502</v>
      </c>
      <c r="D1290" s="108" t="s">
        <v>2503</v>
      </c>
      <c r="E1290" s="70" t="s">
        <v>633</v>
      </c>
      <c r="F1290" s="155">
        <f t="shared" si="335"/>
        <v>33728</v>
      </c>
      <c r="G1290" s="156">
        <f t="shared" si="336"/>
        <v>30864</v>
      </c>
      <c r="H1290" s="156">
        <f t="shared" si="337"/>
        <v>32125</v>
      </c>
      <c r="I1290" s="156">
        <v>32125</v>
      </c>
      <c r="J1290" s="156">
        <f t="shared" si="338"/>
        <v>39257</v>
      </c>
      <c r="K1290" s="156">
        <f t="shared" si="339"/>
        <v>34932</v>
      </c>
      <c r="P1290" s="104"/>
      <c r="Q1290" s="169"/>
      <c r="CI1290" s="174">
        <v>33269.0262</v>
      </c>
    </row>
    <row r="1291" spans="2:87" s="147" customFormat="1" ht="23.25" customHeight="1">
      <c r="B1291" s="39">
        <v>1285</v>
      </c>
      <c r="C1291" s="69" t="s">
        <v>2504</v>
      </c>
      <c r="D1291" s="108" t="s">
        <v>2505</v>
      </c>
      <c r="E1291" s="70" t="s">
        <v>599</v>
      </c>
      <c r="F1291" s="155">
        <f t="shared" si="335"/>
        <v>218506</v>
      </c>
      <c r="G1291" s="156">
        <f t="shared" si="336"/>
        <v>199949</v>
      </c>
      <c r="H1291" s="156">
        <f t="shared" si="337"/>
        <v>208117</v>
      </c>
      <c r="I1291" s="156">
        <v>208117</v>
      </c>
      <c r="J1291" s="156">
        <f t="shared" si="338"/>
        <v>254327</v>
      </c>
      <c r="K1291" s="156">
        <f t="shared" si="339"/>
        <v>226308</v>
      </c>
      <c r="P1291" s="104"/>
      <c r="Q1291" s="169"/>
      <c r="CI1291" s="174">
        <v>215531.5902</v>
      </c>
    </row>
    <row r="1292" spans="2:87" s="147" customFormat="1" ht="22.5">
      <c r="B1292" s="39">
        <v>1286</v>
      </c>
      <c r="C1292" s="69" t="s">
        <v>2506</v>
      </c>
      <c r="D1292" s="108" t="s">
        <v>2507</v>
      </c>
      <c r="E1292" s="70" t="s">
        <v>599</v>
      </c>
      <c r="F1292" s="155">
        <f t="shared" si="335"/>
        <v>1706</v>
      </c>
      <c r="G1292" s="156">
        <f t="shared" si="336"/>
        <v>1561</v>
      </c>
      <c r="H1292" s="156">
        <f t="shared" si="337"/>
        <v>1625</v>
      </c>
      <c r="I1292" s="156">
        <v>1625</v>
      </c>
      <c r="J1292" s="156">
        <f t="shared" si="338"/>
        <v>1985</v>
      </c>
      <c r="K1292" s="156">
        <f t="shared" si="339"/>
        <v>1767</v>
      </c>
      <c r="P1292" s="104"/>
      <c r="Q1292" s="169"/>
      <c r="CI1292" s="174">
        <v>1682.5974</v>
      </c>
    </row>
    <row r="1293" spans="2:87" s="147" customFormat="1" ht="16.5">
      <c r="B1293" s="39">
        <v>1287</v>
      </c>
      <c r="C1293" s="69" t="s">
        <v>2508</v>
      </c>
      <c r="D1293" s="108" t="s">
        <v>2509</v>
      </c>
      <c r="E1293" s="70" t="s">
        <v>599</v>
      </c>
      <c r="F1293" s="155">
        <f t="shared" si="335"/>
        <v>1119</v>
      </c>
      <c r="G1293" s="156">
        <f t="shared" si="336"/>
        <v>1024</v>
      </c>
      <c r="H1293" s="156">
        <f t="shared" si="337"/>
        <v>1066</v>
      </c>
      <c r="I1293" s="156">
        <v>1066</v>
      </c>
      <c r="J1293" s="156">
        <f t="shared" si="338"/>
        <v>1302</v>
      </c>
      <c r="K1293" s="156">
        <f t="shared" si="339"/>
        <v>1159</v>
      </c>
      <c r="P1293" s="104"/>
      <c r="Q1293" s="169"/>
      <c r="CI1293" s="174">
        <v>1103.595</v>
      </c>
    </row>
    <row r="1294" spans="2:87" s="147" customFormat="1" ht="22.5">
      <c r="B1294" s="39">
        <v>1288</v>
      </c>
      <c r="C1294" s="69" t="s">
        <v>2510</v>
      </c>
      <c r="D1294" s="108" t="s">
        <v>2511</v>
      </c>
      <c r="E1294" s="70" t="s">
        <v>599</v>
      </c>
      <c r="F1294" s="155">
        <f t="shared" si="335"/>
        <v>106004</v>
      </c>
      <c r="G1294" s="156">
        <f t="shared" si="336"/>
        <v>97001</v>
      </c>
      <c r="H1294" s="156">
        <f t="shared" si="337"/>
        <v>100964</v>
      </c>
      <c r="I1294" s="156">
        <v>100964</v>
      </c>
      <c r="J1294" s="156">
        <f t="shared" si="338"/>
        <v>123382</v>
      </c>
      <c r="K1294" s="156">
        <f t="shared" si="339"/>
        <v>109789</v>
      </c>
      <c r="P1294" s="104"/>
      <c r="Q1294" s="169"/>
      <c r="CI1294" s="174">
        <v>104561.2632</v>
      </c>
    </row>
    <row r="1295" spans="2:87" s="147" customFormat="1" ht="16.5">
      <c r="B1295" s="39">
        <v>1289</v>
      </c>
      <c r="C1295" s="69" t="s">
        <v>2512</v>
      </c>
      <c r="D1295" s="108" t="s">
        <v>2513</v>
      </c>
      <c r="E1295" s="70" t="s">
        <v>599</v>
      </c>
      <c r="F1295" s="155">
        <f t="shared" si="335"/>
        <v>348</v>
      </c>
      <c r="G1295" s="156">
        <f t="shared" si="336"/>
        <v>318</v>
      </c>
      <c r="H1295" s="156">
        <f t="shared" si="337"/>
        <v>331</v>
      </c>
      <c r="I1295" s="156">
        <v>331</v>
      </c>
      <c r="J1295" s="156">
        <f t="shared" si="338"/>
        <v>405</v>
      </c>
      <c r="K1295" s="156">
        <f t="shared" si="339"/>
        <v>360</v>
      </c>
      <c r="P1295" s="104"/>
      <c r="Q1295" s="169"/>
      <c r="CI1295" s="174">
        <v>342.8844</v>
      </c>
    </row>
    <row r="1296" spans="2:87" s="147" customFormat="1" ht="16.5">
      <c r="B1296" s="39">
        <v>1290</v>
      </c>
      <c r="C1296" s="69" t="s">
        <v>2514</v>
      </c>
      <c r="D1296" s="108" t="s">
        <v>2515</v>
      </c>
      <c r="E1296" s="70" t="s">
        <v>633</v>
      </c>
      <c r="F1296" s="155">
        <f t="shared" si="335"/>
        <v>9410</v>
      </c>
      <c r="G1296" s="156">
        <f t="shared" si="336"/>
        <v>8610</v>
      </c>
      <c r="H1296" s="156">
        <f t="shared" si="337"/>
        <v>8962</v>
      </c>
      <c r="I1296" s="156">
        <v>8962</v>
      </c>
      <c r="J1296" s="156">
        <f t="shared" si="338"/>
        <v>10952</v>
      </c>
      <c r="K1296" s="156">
        <f t="shared" si="339"/>
        <v>9746</v>
      </c>
      <c r="P1296" s="104"/>
      <c r="Q1296" s="169"/>
      <c r="CI1296" s="174">
        <v>9281.4906</v>
      </c>
    </row>
    <row r="1297" spans="2:87" s="147" customFormat="1" ht="16.5">
      <c r="B1297" s="39">
        <v>1291</v>
      </c>
      <c r="C1297" s="69" t="s">
        <v>2516</v>
      </c>
      <c r="D1297" s="108" t="s">
        <v>2517</v>
      </c>
      <c r="E1297" s="70" t="s">
        <v>599</v>
      </c>
      <c r="F1297" s="155">
        <f t="shared" si="335"/>
        <v>852146</v>
      </c>
      <c r="G1297" s="156">
        <f t="shared" si="336"/>
        <v>779775</v>
      </c>
      <c r="H1297" s="156">
        <f t="shared" si="337"/>
        <v>811631</v>
      </c>
      <c r="I1297" s="156">
        <v>811631</v>
      </c>
      <c r="J1297" s="156">
        <f t="shared" si="338"/>
        <v>991845</v>
      </c>
      <c r="K1297" s="156">
        <f t="shared" si="339"/>
        <v>882574</v>
      </c>
      <c r="P1297" s="104"/>
      <c r="Q1297" s="169"/>
      <c r="CI1297" s="174">
        <v>840546.2021999999</v>
      </c>
    </row>
    <row r="1298" spans="2:87" s="147" customFormat="1" ht="16.5">
      <c r="B1298" s="39">
        <v>1292</v>
      </c>
      <c r="C1298" s="69" t="s">
        <v>2518</v>
      </c>
      <c r="D1298" s="108" t="s">
        <v>2519</v>
      </c>
      <c r="E1298" s="70" t="s">
        <v>599</v>
      </c>
      <c r="F1298" s="155">
        <f t="shared" si="335"/>
        <v>1389632</v>
      </c>
      <c r="G1298" s="156">
        <f t="shared" si="336"/>
        <v>1271614</v>
      </c>
      <c r="H1298" s="156">
        <f t="shared" si="337"/>
        <v>1323564</v>
      </c>
      <c r="I1298" s="156">
        <v>1323564</v>
      </c>
      <c r="J1298" s="156">
        <f t="shared" si="338"/>
        <v>1617445</v>
      </c>
      <c r="K1298" s="156">
        <f t="shared" si="339"/>
        <v>1439252</v>
      </c>
      <c r="P1298" s="104"/>
      <c r="Q1298" s="169"/>
      <c r="CI1298" s="174">
        <v>1370716.32</v>
      </c>
    </row>
    <row r="1299" spans="2:87" s="147" customFormat="1" ht="22.5">
      <c r="B1299" s="39">
        <v>1293</v>
      </c>
      <c r="C1299" s="69" t="s">
        <v>2520</v>
      </c>
      <c r="D1299" s="108" t="s">
        <v>2521</v>
      </c>
      <c r="E1299" s="151" t="s">
        <v>153</v>
      </c>
      <c r="F1299" s="155">
        <f t="shared" si="335"/>
        <v>3149</v>
      </c>
      <c r="G1299" s="156">
        <f t="shared" si="336"/>
        <v>2882</v>
      </c>
      <c r="H1299" s="156">
        <f t="shared" si="337"/>
        <v>3000</v>
      </c>
      <c r="I1299" s="156">
        <v>3000</v>
      </c>
      <c r="J1299" s="156">
        <f t="shared" si="338"/>
        <v>3666</v>
      </c>
      <c r="K1299" s="156">
        <f t="shared" si="339"/>
        <v>3262</v>
      </c>
      <c r="P1299" s="104"/>
      <c r="Q1299" s="169"/>
      <c r="CI1299" s="174">
        <v>3106.4916</v>
      </c>
    </row>
    <row r="1300" spans="2:87" s="147" customFormat="1" ht="22.5">
      <c r="B1300" s="39">
        <v>1294</v>
      </c>
      <c r="C1300" s="152" t="s">
        <v>2522</v>
      </c>
      <c r="D1300" s="153" t="s">
        <v>2523</v>
      </c>
      <c r="E1300" s="154"/>
      <c r="F1300" s="166"/>
      <c r="G1300" s="167"/>
      <c r="H1300" s="167"/>
      <c r="I1300" s="167"/>
      <c r="J1300" s="167"/>
      <c r="K1300" s="167"/>
      <c r="P1300" s="104"/>
      <c r="Q1300" s="169"/>
      <c r="CI1300" s="174">
        <v>0</v>
      </c>
    </row>
    <row r="1301" spans="2:87" s="147" customFormat="1" ht="22.5">
      <c r="B1301" s="39">
        <v>1295</v>
      </c>
      <c r="C1301" s="69" t="s">
        <v>2524</v>
      </c>
      <c r="D1301" s="108" t="s">
        <v>2525</v>
      </c>
      <c r="E1301" s="70" t="s">
        <v>153</v>
      </c>
      <c r="F1301" s="155">
        <f aca="true" t="shared" si="340" ref="F1301:F1316">+ROUND($F$7*CI1301,0)</f>
        <v>103083</v>
      </c>
      <c r="G1301" s="156">
        <f aca="true" t="shared" si="341" ref="G1301:G1316">+ROUND(CI1301*$G$7,0)</f>
        <v>94328</v>
      </c>
      <c r="H1301" s="156">
        <f aca="true" t="shared" si="342" ref="H1301:H1316">+ROUND($H$7*CI1301,0)</f>
        <v>98182</v>
      </c>
      <c r="I1301" s="156">
        <v>98182</v>
      </c>
      <c r="J1301" s="156">
        <f aca="true" t="shared" si="343" ref="J1301:J1316">+ROUND(CI1301*$J$7,0)</f>
        <v>119982</v>
      </c>
      <c r="K1301" s="156">
        <f aca="true" t="shared" si="344" ref="K1301:K1316">+ROUND(CI1301*$K$7,0)</f>
        <v>106764</v>
      </c>
      <c r="P1301" s="104"/>
      <c r="Q1301" s="169"/>
      <c r="CI1301" s="174">
        <v>101679.597</v>
      </c>
    </row>
    <row r="1302" spans="2:87" s="147" customFormat="1" ht="22.5">
      <c r="B1302" s="39">
        <v>1296</v>
      </c>
      <c r="C1302" s="69" t="s">
        <v>2526</v>
      </c>
      <c r="D1302" s="108" t="s">
        <v>2527</v>
      </c>
      <c r="E1302" s="70" t="s">
        <v>153</v>
      </c>
      <c r="F1302" s="155">
        <f t="shared" si="340"/>
        <v>119915</v>
      </c>
      <c r="G1302" s="156">
        <f t="shared" si="341"/>
        <v>109731</v>
      </c>
      <c r="H1302" s="156">
        <f t="shared" si="342"/>
        <v>114214</v>
      </c>
      <c r="I1302" s="156">
        <v>114214</v>
      </c>
      <c r="J1302" s="156">
        <f t="shared" si="343"/>
        <v>139574</v>
      </c>
      <c r="K1302" s="156">
        <f t="shared" si="344"/>
        <v>124197</v>
      </c>
      <c r="P1302" s="104"/>
      <c r="Q1302" s="169"/>
      <c r="CI1302" s="174">
        <v>118282.7988</v>
      </c>
    </row>
    <row r="1303" spans="2:87" s="147" customFormat="1" ht="22.5">
      <c r="B1303" s="39">
        <v>1297</v>
      </c>
      <c r="C1303" s="69" t="s">
        <v>2528</v>
      </c>
      <c r="D1303" s="108" t="s">
        <v>2529</v>
      </c>
      <c r="E1303" s="70" t="s">
        <v>633</v>
      </c>
      <c r="F1303" s="155">
        <f t="shared" si="340"/>
        <v>8079</v>
      </c>
      <c r="G1303" s="156">
        <f t="shared" si="341"/>
        <v>7393</v>
      </c>
      <c r="H1303" s="156">
        <f t="shared" si="342"/>
        <v>7695</v>
      </c>
      <c r="I1303" s="156">
        <v>7695</v>
      </c>
      <c r="J1303" s="156">
        <f t="shared" si="343"/>
        <v>9404</v>
      </c>
      <c r="K1303" s="156">
        <f t="shared" si="344"/>
        <v>8368</v>
      </c>
      <c r="P1303" s="104"/>
      <c r="Q1303" s="169"/>
      <c r="CI1303" s="174">
        <v>7969.4958</v>
      </c>
    </row>
    <row r="1304" spans="2:87" s="147" customFormat="1" ht="22.5">
      <c r="B1304" s="39">
        <v>1298</v>
      </c>
      <c r="C1304" s="69" t="s">
        <v>2530</v>
      </c>
      <c r="D1304" s="108" t="s">
        <v>2531</v>
      </c>
      <c r="E1304" s="70" t="s">
        <v>633</v>
      </c>
      <c r="F1304" s="155">
        <f t="shared" si="340"/>
        <v>48073</v>
      </c>
      <c r="G1304" s="156">
        <f t="shared" si="341"/>
        <v>43990</v>
      </c>
      <c r="H1304" s="156">
        <f t="shared" si="342"/>
        <v>45787</v>
      </c>
      <c r="I1304" s="156">
        <v>45787</v>
      </c>
      <c r="J1304" s="156">
        <f t="shared" si="343"/>
        <v>55954</v>
      </c>
      <c r="K1304" s="156">
        <f t="shared" si="344"/>
        <v>49790</v>
      </c>
      <c r="P1304" s="104"/>
      <c r="Q1304" s="169"/>
      <c r="CI1304" s="174">
        <v>47418.654</v>
      </c>
    </row>
    <row r="1305" spans="2:87" s="147" customFormat="1" ht="22.5">
      <c r="B1305" s="39">
        <v>1299</v>
      </c>
      <c r="C1305" s="69" t="s">
        <v>2532</v>
      </c>
      <c r="D1305" s="108" t="s">
        <v>2533</v>
      </c>
      <c r="E1305" s="70" t="s">
        <v>599</v>
      </c>
      <c r="F1305" s="155">
        <f t="shared" si="340"/>
        <v>21731</v>
      </c>
      <c r="G1305" s="156">
        <f t="shared" si="341"/>
        <v>19886</v>
      </c>
      <c r="H1305" s="156">
        <f t="shared" si="342"/>
        <v>20698</v>
      </c>
      <c r="I1305" s="156">
        <v>20698</v>
      </c>
      <c r="J1305" s="156">
        <f t="shared" si="343"/>
        <v>25294</v>
      </c>
      <c r="K1305" s="156">
        <f t="shared" si="344"/>
        <v>22507</v>
      </c>
      <c r="P1305" s="104"/>
      <c r="Q1305" s="169"/>
      <c r="CI1305" s="174">
        <v>21435.408</v>
      </c>
    </row>
    <row r="1306" spans="2:87" s="147" customFormat="1" ht="22.5">
      <c r="B1306" s="39">
        <v>1300</v>
      </c>
      <c r="C1306" s="69" t="s">
        <v>2534</v>
      </c>
      <c r="D1306" s="108" t="s">
        <v>2535</v>
      </c>
      <c r="E1306" s="70" t="s">
        <v>599</v>
      </c>
      <c r="F1306" s="155">
        <f t="shared" si="340"/>
        <v>178655</v>
      </c>
      <c r="G1306" s="156">
        <f t="shared" si="341"/>
        <v>163482</v>
      </c>
      <c r="H1306" s="156">
        <f t="shared" si="342"/>
        <v>170161</v>
      </c>
      <c r="I1306" s="156">
        <v>170161</v>
      </c>
      <c r="J1306" s="156">
        <f t="shared" si="343"/>
        <v>207943</v>
      </c>
      <c r="K1306" s="156">
        <f t="shared" si="344"/>
        <v>185034</v>
      </c>
      <c r="P1306" s="104"/>
      <c r="Q1306" s="169"/>
      <c r="CI1306" s="174">
        <v>176223.0762</v>
      </c>
    </row>
    <row r="1307" spans="2:87" s="147" customFormat="1" ht="22.5">
      <c r="B1307" s="39">
        <v>1301</v>
      </c>
      <c r="C1307" s="69" t="s">
        <v>2536</v>
      </c>
      <c r="D1307" s="108" t="s">
        <v>2537</v>
      </c>
      <c r="E1307" s="70" t="s">
        <v>599</v>
      </c>
      <c r="F1307" s="155">
        <f t="shared" si="340"/>
        <v>12258</v>
      </c>
      <c r="G1307" s="156">
        <f t="shared" si="341"/>
        <v>11217</v>
      </c>
      <c r="H1307" s="156">
        <f t="shared" si="342"/>
        <v>11675</v>
      </c>
      <c r="I1307" s="156">
        <v>11675</v>
      </c>
      <c r="J1307" s="156">
        <f t="shared" si="343"/>
        <v>14268</v>
      </c>
      <c r="K1307" s="156">
        <f t="shared" si="344"/>
        <v>12696</v>
      </c>
      <c r="P1307" s="104"/>
      <c r="Q1307" s="169"/>
      <c r="CI1307" s="174">
        <v>12091.2948</v>
      </c>
    </row>
    <row r="1308" spans="2:87" s="147" customFormat="1" ht="22.5">
      <c r="B1308" s="39">
        <v>1302</v>
      </c>
      <c r="C1308" s="69" t="s">
        <v>2538</v>
      </c>
      <c r="D1308" s="108" t="s">
        <v>2539</v>
      </c>
      <c r="E1308" s="70" t="s">
        <v>599</v>
      </c>
      <c r="F1308" s="155">
        <f t="shared" si="340"/>
        <v>22846</v>
      </c>
      <c r="G1308" s="156">
        <f t="shared" si="341"/>
        <v>20906</v>
      </c>
      <c r="H1308" s="156">
        <f t="shared" si="342"/>
        <v>21760</v>
      </c>
      <c r="I1308" s="156">
        <v>21760</v>
      </c>
      <c r="J1308" s="156">
        <f t="shared" si="343"/>
        <v>26591</v>
      </c>
      <c r="K1308" s="156">
        <f t="shared" si="344"/>
        <v>23662</v>
      </c>
      <c r="P1308" s="104"/>
      <c r="Q1308" s="169"/>
      <c r="CI1308" s="174">
        <v>22534.8966</v>
      </c>
    </row>
    <row r="1309" spans="2:87" s="147" customFormat="1" ht="22.5">
      <c r="B1309" s="39">
        <v>1303</v>
      </c>
      <c r="C1309" s="69" t="s">
        <v>2540</v>
      </c>
      <c r="D1309" s="108" t="s">
        <v>2541</v>
      </c>
      <c r="E1309" s="70" t="s">
        <v>599</v>
      </c>
      <c r="F1309" s="155">
        <f t="shared" si="340"/>
        <v>11214</v>
      </c>
      <c r="G1309" s="156">
        <f t="shared" si="341"/>
        <v>10262</v>
      </c>
      <c r="H1309" s="156">
        <f t="shared" si="342"/>
        <v>10681</v>
      </c>
      <c r="I1309" s="156">
        <v>10681</v>
      </c>
      <c r="J1309" s="156">
        <f t="shared" si="343"/>
        <v>13053</v>
      </c>
      <c r="K1309" s="156">
        <f t="shared" si="344"/>
        <v>11615</v>
      </c>
      <c r="P1309" s="104"/>
      <c r="Q1309" s="169"/>
      <c r="CI1309" s="174">
        <v>11061.615</v>
      </c>
    </row>
    <row r="1310" spans="2:87" s="147" customFormat="1" ht="22.5">
      <c r="B1310" s="39">
        <v>1304</v>
      </c>
      <c r="C1310" s="69" t="s">
        <v>2542</v>
      </c>
      <c r="D1310" s="108" t="s">
        <v>2543</v>
      </c>
      <c r="E1310" s="70" t="s">
        <v>599</v>
      </c>
      <c r="F1310" s="155">
        <f t="shared" si="340"/>
        <v>23821</v>
      </c>
      <c r="G1310" s="156">
        <f t="shared" si="341"/>
        <v>21798</v>
      </c>
      <c r="H1310" s="156">
        <f t="shared" si="342"/>
        <v>22689</v>
      </c>
      <c r="I1310" s="156">
        <v>22689</v>
      </c>
      <c r="J1310" s="156">
        <f t="shared" si="343"/>
        <v>27726</v>
      </c>
      <c r="K1310" s="156">
        <f t="shared" si="344"/>
        <v>24672</v>
      </c>
      <c r="P1310" s="104"/>
      <c r="Q1310" s="169"/>
      <c r="CI1310" s="174">
        <v>23496.8208</v>
      </c>
    </row>
    <row r="1311" spans="2:87" s="147" customFormat="1" ht="22.5">
      <c r="B1311" s="39">
        <v>1305</v>
      </c>
      <c r="C1311" s="69" t="s">
        <v>2544</v>
      </c>
      <c r="D1311" s="108" t="s">
        <v>2545</v>
      </c>
      <c r="E1311" s="70" t="s">
        <v>599</v>
      </c>
      <c r="F1311" s="155">
        <f t="shared" si="340"/>
        <v>8136</v>
      </c>
      <c r="G1311" s="156">
        <f t="shared" si="341"/>
        <v>7445</v>
      </c>
      <c r="H1311" s="156">
        <f t="shared" si="342"/>
        <v>7749</v>
      </c>
      <c r="I1311" s="156">
        <v>7749</v>
      </c>
      <c r="J1311" s="156">
        <f t="shared" si="343"/>
        <v>9469</v>
      </c>
      <c r="K1311" s="156">
        <f t="shared" si="344"/>
        <v>8426</v>
      </c>
      <c r="P1311" s="104"/>
      <c r="Q1311" s="169"/>
      <c r="CI1311" s="174">
        <v>8024.9322</v>
      </c>
    </row>
    <row r="1312" spans="2:87" s="147" customFormat="1" ht="16.5">
      <c r="B1312" s="39">
        <v>1306</v>
      </c>
      <c r="C1312" s="69" t="s">
        <v>2546</v>
      </c>
      <c r="D1312" s="108" t="s">
        <v>2547</v>
      </c>
      <c r="E1312" s="70" t="s">
        <v>599</v>
      </c>
      <c r="F1312" s="155">
        <f t="shared" si="340"/>
        <v>299498</v>
      </c>
      <c r="G1312" s="156">
        <f t="shared" si="341"/>
        <v>274063</v>
      </c>
      <c r="H1312" s="156">
        <f t="shared" si="342"/>
        <v>285259</v>
      </c>
      <c r="I1312" s="156">
        <v>285259</v>
      </c>
      <c r="J1312" s="156">
        <f t="shared" si="343"/>
        <v>348597</v>
      </c>
      <c r="K1312" s="156">
        <f t="shared" si="344"/>
        <v>310193</v>
      </c>
      <c r="P1312" s="104"/>
      <c r="Q1312" s="169"/>
      <c r="CI1312" s="174">
        <v>295421.6022</v>
      </c>
    </row>
    <row r="1313" spans="2:87" s="147" customFormat="1" ht="16.5">
      <c r="B1313" s="39">
        <v>1307</v>
      </c>
      <c r="C1313" s="69" t="s">
        <v>2548</v>
      </c>
      <c r="D1313" s="108" t="s">
        <v>2549</v>
      </c>
      <c r="E1313" s="70" t="s">
        <v>599</v>
      </c>
      <c r="F1313" s="155">
        <f t="shared" si="340"/>
        <v>299498</v>
      </c>
      <c r="G1313" s="156">
        <f t="shared" si="341"/>
        <v>274063</v>
      </c>
      <c r="H1313" s="156">
        <f t="shared" si="342"/>
        <v>285259</v>
      </c>
      <c r="I1313" s="156">
        <v>285259</v>
      </c>
      <c r="J1313" s="156">
        <f t="shared" si="343"/>
        <v>348597</v>
      </c>
      <c r="K1313" s="156">
        <f t="shared" si="344"/>
        <v>310193</v>
      </c>
      <c r="P1313" s="104"/>
      <c r="Q1313" s="169"/>
      <c r="CI1313" s="174">
        <v>295421.6022</v>
      </c>
    </row>
    <row r="1314" spans="2:87" s="147" customFormat="1" ht="22.5">
      <c r="B1314" s="39">
        <v>1308</v>
      </c>
      <c r="C1314" s="69" t="s">
        <v>2550</v>
      </c>
      <c r="D1314" s="108" t="s">
        <v>2551</v>
      </c>
      <c r="E1314" s="70" t="s">
        <v>245</v>
      </c>
      <c r="F1314" s="155">
        <f t="shared" si="340"/>
        <v>13094</v>
      </c>
      <c r="G1314" s="156">
        <f t="shared" si="341"/>
        <v>11982</v>
      </c>
      <c r="H1314" s="156">
        <f t="shared" si="342"/>
        <v>12471</v>
      </c>
      <c r="I1314" s="156">
        <v>12471</v>
      </c>
      <c r="J1314" s="156">
        <f t="shared" si="343"/>
        <v>15240</v>
      </c>
      <c r="K1314" s="156">
        <f t="shared" si="344"/>
        <v>13561</v>
      </c>
      <c r="P1314" s="104"/>
      <c r="Q1314" s="169"/>
      <c r="CI1314" s="174">
        <v>12915.6546</v>
      </c>
    </row>
    <row r="1315" spans="2:87" s="147" customFormat="1" ht="16.5">
      <c r="B1315" s="39">
        <v>1309</v>
      </c>
      <c r="C1315" s="69" t="s">
        <v>2552</v>
      </c>
      <c r="D1315" s="108" t="s">
        <v>2553</v>
      </c>
      <c r="E1315" s="70" t="s">
        <v>633</v>
      </c>
      <c r="F1315" s="155">
        <f t="shared" si="340"/>
        <v>139301</v>
      </c>
      <c r="G1315" s="156">
        <f t="shared" si="341"/>
        <v>127471</v>
      </c>
      <c r="H1315" s="156">
        <f t="shared" si="342"/>
        <v>132679</v>
      </c>
      <c r="I1315" s="156">
        <v>132679</v>
      </c>
      <c r="J1315" s="156">
        <f t="shared" si="343"/>
        <v>162138</v>
      </c>
      <c r="K1315" s="156">
        <f t="shared" si="344"/>
        <v>144276</v>
      </c>
      <c r="P1315" s="104"/>
      <c r="Q1315" s="169"/>
      <c r="CI1315" s="174">
        <v>137405.277</v>
      </c>
    </row>
    <row r="1316" spans="2:87" s="147" customFormat="1" ht="16.5">
      <c r="B1316" s="39">
        <v>1310</v>
      </c>
      <c r="C1316" s="69" t="s">
        <v>2554</v>
      </c>
      <c r="D1316" s="108" t="s">
        <v>2555</v>
      </c>
      <c r="E1316" s="70" t="s">
        <v>599</v>
      </c>
      <c r="F1316" s="155">
        <f t="shared" si="340"/>
        <v>3621846</v>
      </c>
      <c r="G1316" s="156">
        <f t="shared" si="341"/>
        <v>3314249</v>
      </c>
      <c r="H1316" s="156">
        <f t="shared" si="342"/>
        <v>3449649</v>
      </c>
      <c r="I1316" s="156">
        <v>3449649</v>
      </c>
      <c r="J1316" s="156">
        <f t="shared" si="343"/>
        <v>4215602</v>
      </c>
      <c r="K1316" s="156">
        <f t="shared" si="344"/>
        <v>3751172</v>
      </c>
      <c r="P1316" s="104"/>
      <c r="Q1316" s="169"/>
      <c r="CI1316" s="174">
        <v>3572544.3882</v>
      </c>
    </row>
    <row r="1317" spans="2:87" s="147" customFormat="1" ht="16.5">
      <c r="B1317" s="39">
        <v>1311</v>
      </c>
      <c r="C1317" s="152">
        <v>28</v>
      </c>
      <c r="D1317" s="153" t="s">
        <v>2556</v>
      </c>
      <c r="E1317" s="154"/>
      <c r="F1317" s="166"/>
      <c r="G1317" s="167"/>
      <c r="H1317" s="167"/>
      <c r="I1317" s="167"/>
      <c r="J1317" s="167"/>
      <c r="K1317" s="167"/>
      <c r="P1317" s="104"/>
      <c r="Q1317" s="169"/>
      <c r="CI1317" s="174">
        <v>0</v>
      </c>
    </row>
    <row r="1318" spans="2:87" s="147" customFormat="1" ht="22.5">
      <c r="B1318" s="39">
        <v>1312</v>
      </c>
      <c r="C1318" s="72" t="s">
        <v>2557</v>
      </c>
      <c r="D1318" s="108" t="s">
        <v>2558</v>
      </c>
      <c r="E1318" s="70" t="s">
        <v>599</v>
      </c>
      <c r="F1318" s="155">
        <f>+ROUND($F$7*CI1318,0)</f>
        <v>18109</v>
      </c>
      <c r="G1318" s="156">
        <f>+ROUND(CI1318*$G$7,0)</f>
        <v>16571</v>
      </c>
      <c r="H1318" s="156">
        <f>+ROUND($H$7*CI1318,0)</f>
        <v>17248</v>
      </c>
      <c r="I1318" s="156">
        <v>17248</v>
      </c>
      <c r="J1318" s="156">
        <f>+ROUND(CI1318*$J$7,0)</f>
        <v>21078</v>
      </c>
      <c r="K1318" s="156">
        <f>+ROUND(CI1318*$K$7,0)</f>
        <v>18756</v>
      </c>
      <c r="P1318" s="104"/>
      <c r="Q1318" s="169"/>
      <c r="CI1318" s="174">
        <v>17862.84</v>
      </c>
    </row>
    <row r="1319" spans="2:87" s="147" customFormat="1" ht="16.5">
      <c r="B1319" s="39">
        <v>1313</v>
      </c>
      <c r="C1319" s="72" t="s">
        <v>2559</v>
      </c>
      <c r="D1319" s="108" t="s">
        <v>2560</v>
      </c>
      <c r="E1319" s="70" t="s">
        <v>153</v>
      </c>
      <c r="F1319" s="155">
        <f>+ROUND($F$7*CI1319,0)</f>
        <v>292534</v>
      </c>
      <c r="G1319" s="156">
        <f>+ROUND(CI1319*$G$7,0)</f>
        <v>267689</v>
      </c>
      <c r="H1319" s="156">
        <f>+ROUND($H$7*CI1319,0)</f>
        <v>278625</v>
      </c>
      <c r="I1319" s="156">
        <v>278625</v>
      </c>
      <c r="J1319" s="156">
        <f>+ROUND(CI1319*$J$7,0)</f>
        <v>340491</v>
      </c>
      <c r="K1319" s="156">
        <f>+ROUND(CI1319*$K$7,0)</f>
        <v>302979</v>
      </c>
      <c r="P1319" s="104"/>
      <c r="Q1319" s="169"/>
      <c r="CI1319" s="174">
        <v>288551.595</v>
      </c>
    </row>
  </sheetData>
  <sheetProtection/>
  <printOptions/>
  <pageMargins left="0.2362204724409449" right="0.2362204724409449" top="0.3937007874015748" bottom="0.31496062992125984" header="0.31496062992125984" footer="0.3937007874015748"/>
  <pageSetup fitToHeight="13" fitToWidth="6" horizontalDpi="200" verticalDpi="200" orientation="portrait" paperSize="9" scale="48" r:id="rId3"/>
  <rowBreaks count="6" manualBreakCount="6">
    <brk id="105" max="37" man="1"/>
    <brk id="220" max="37" man="1"/>
    <brk id="324" max="37" man="1"/>
    <brk id="429" max="37" man="1"/>
    <brk id="572" max="37" man="1"/>
    <brk id="684" max="3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etb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lbuitrago</dc:creator>
  <cp:keywords/>
  <dc:description/>
  <cp:lastModifiedBy>Francisco Alvarez</cp:lastModifiedBy>
  <cp:lastPrinted>2019-08-23T16:26:13Z</cp:lastPrinted>
  <dcterms:created xsi:type="dcterms:W3CDTF">2008-11-07T20:14:40Z</dcterms:created>
  <dcterms:modified xsi:type="dcterms:W3CDTF">2021-02-02T20:08:17Z</dcterms:modified>
  <cp:category/>
  <cp:version/>
  <cp:contentType/>
  <cp:contentStatus/>
</cp:coreProperties>
</file>