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24226"/>
  <mc:AlternateContent xmlns:mc="http://schemas.openxmlformats.org/markup-compatibility/2006">
    <mc:Choice Requires="x15">
      <x15ac:absPath xmlns:x15ac="http://schemas.microsoft.com/office/spreadsheetml/2010/11/ac" url="D:\2. FFIE\1. PROCESOS\4. PROCESOS 2022\2. INVITACIONES INTERNAS 2022\I.I. No XX - SANTANDER - CALDAS. 29.04.2022\FORMATOS\"/>
    </mc:Choice>
  </mc:AlternateContent>
  <xr:revisionPtr revIDLastSave="0" documentId="8_{5BA0A2A1-6B89-4769-9556-3D5E1B95C0DC}" xr6:coauthVersionLast="47" xr6:coauthVersionMax="47" xr10:uidLastSave="{00000000-0000-0000-0000-000000000000}"/>
  <bookViews>
    <workbookView xWindow="-120" yWindow="-120" windowWidth="20730" windowHeight="11040" tabRatio="749" firstSheet="1" activeTab="1" xr2:uid="{00000000-000D-0000-FFFF-FFFF00000000}"/>
  </bookViews>
  <sheets>
    <sheet name="PRESP (2)" sheetId="5" state="hidden" r:id="rId1"/>
    <sheet name="1.Listado de items DEF" sheetId="10" r:id="rId2"/>
    <sheet name="1.Listado de items (4)" sheetId="11" state="hidden" r:id="rId3"/>
  </sheets>
  <externalReferences>
    <externalReference r:id="rId4"/>
    <externalReference r:id="rId5"/>
    <externalReference r:id="rId6"/>
    <externalReference r:id="rId7"/>
    <externalReference r:id="rId8"/>
    <externalReference r:id="rId9"/>
  </externalReferences>
  <definedNames>
    <definedName name="\0">#REF!</definedName>
    <definedName name="\Y">#REF!</definedName>
    <definedName name="_1Sin_nombre">#REF!</definedName>
    <definedName name="_2Sin_nombre">#REF!</definedName>
    <definedName name="_apu3">#REF!</definedName>
    <definedName name="_apu31">#REF!</definedName>
    <definedName name="_apu5">#REF!</definedName>
    <definedName name="_xlnm._FilterDatabase" localSheetId="2" hidden="1">'1.Listado de items (4)'!$C$10:$I$1956</definedName>
    <definedName name="_xlnm._FilterDatabase" localSheetId="1" hidden="1">'1.Listado de items DEF'!$C$13:$F$1484</definedName>
    <definedName name="_xlnm._FilterDatabase" localSheetId="0" hidden="1">'PRESP (2)'!$B$11:$I$132</definedName>
    <definedName name="_xlnm._FilterDatabase" hidden="1">'[1]46W9'!#REF!</definedName>
    <definedName name="A_IMPRESIÓN_IM">#REF!</definedName>
    <definedName name="AAAA">#REF!</definedName>
    <definedName name="AJAH" hidden="1">[2]Presentacion!#REF!</definedName>
    <definedName name="_xlnm.Extract">#REF!</definedName>
    <definedName name="_xlnm.Print_Area" localSheetId="2">'1.Listado de items (4)'!$A$1:$I$1957</definedName>
    <definedName name="_xlnm.Print_Area" localSheetId="1">'1.Listado de items DEF'!$A$1:$F$1485</definedName>
    <definedName name="_xlnm.Print_Area">#REF!</definedName>
    <definedName name="ASDAS">#REF!</definedName>
    <definedName name="ASDF">#REF!</definedName>
    <definedName name="Base_datos_IM">#REF!</definedName>
    <definedName name="_xlnm.Database">#REF!</definedName>
    <definedName name="BuiltIn_Print_Area">#REF!</definedName>
    <definedName name="BuiltIn_Print_Area___0">#REF!</definedName>
    <definedName name="BuiltIn_Print_Area___0___0">#REF!</definedName>
    <definedName name="BuiltIn_Print_Area___0___0___0">#REF!</definedName>
    <definedName name="BuiltIn_Print_Titles">#REF!</definedName>
    <definedName name="cdarferf">#REF!</definedName>
    <definedName name="Corrección">#REF!</definedName>
    <definedName name="DASD">#REF!</definedName>
    <definedName name="DASDDSA" hidden="1">[1]Presentacion!#REF!</definedName>
    <definedName name="dkjñklsajd´sq">#REF!</definedName>
    <definedName name="drthrhy">#REF!</definedName>
    <definedName name="DSAD">#REF!</definedName>
    <definedName name="DSADASFDG" hidden="1">[1]Presentacion!#REF!</definedName>
    <definedName name="DSDA">#REF!</definedName>
    <definedName name="dsfsd">#REF!</definedName>
    <definedName name="DSSAS">#REF!</definedName>
    <definedName name="DWQ">#REF!</definedName>
    <definedName name="e">#REF!</definedName>
    <definedName name="EDGA">#REF!</definedName>
    <definedName name="edga2">#REF!</definedName>
    <definedName name="EQU">#REF!</definedName>
    <definedName name="EQUIPOS">#REF!</definedName>
    <definedName name="error">#REF!</definedName>
    <definedName name="error2">#REF!</definedName>
    <definedName name="ERROR25">#REF!</definedName>
    <definedName name="ERROR258">#REF!</definedName>
    <definedName name="error259">#REF!</definedName>
    <definedName name="error26">#REF!</definedName>
    <definedName name="ERROR3">#REF!</definedName>
    <definedName name="ERROR5">#REF!</definedName>
    <definedName name="errror556">#REF!</definedName>
    <definedName name="ESTACION">#REF!</definedName>
    <definedName name="EURO">#REF!</definedName>
    <definedName name="eweew">#REF!</definedName>
    <definedName name="ewfrewht">#REF!</definedName>
    <definedName name="ewfwfwefw">#REF!</definedName>
    <definedName name="ewwe">#REF!</definedName>
    <definedName name="ewwew">#REF!</definedName>
    <definedName name="Extracción_IM">#REF!</definedName>
    <definedName name="factores">#REF!</definedName>
    <definedName name="FDSA">#REF!</definedName>
    <definedName name="FORMAS">[3]FORPLA!$AU$5:$BM$45,[3]FORPLA!$BW$2:$CD$57,[3]FORPLA!$CF$2:$CI$60</definedName>
    <definedName name="GFDG" hidden="1">[1]Presentacion!#REF!</definedName>
    <definedName name="INVENTARIO">[4]Inventario!$A$2:$E$582</definedName>
    <definedName name="ITEM">#REF!</definedName>
    <definedName name="ITEMS">#REF!</definedName>
    <definedName name="MALLA">[5]MATERIALES!#REF!</definedName>
    <definedName name="MAN">#REF!</definedName>
    <definedName name="MANO_DE_OBRA">#REF!</definedName>
    <definedName name="MARIO">#REF!</definedName>
    <definedName name="MAT">#REF!</definedName>
    <definedName name="MATERIALES">#REF!</definedName>
    <definedName name="MECACE">[3]FORPLA!$BW$1:$CD$57,[3]FORPLA!$CF$2:$CI$60,[3]FORPLA!$AU$1:$BM$45</definedName>
    <definedName name="NOMBRE_1" hidden="1">[2]Presentacion!#REF!</definedName>
    <definedName name="nuevo">#REF!</definedName>
    <definedName name="OLE_LINK1" localSheetId="2">'1.Listado de items (4)'!#REF!</definedName>
    <definedName name="OLE_LINK1" localSheetId="1">'1.Listado de items DEF'!#REF!</definedName>
    <definedName name="PPTO">#REF!</definedName>
    <definedName name="q">#REF!</definedName>
    <definedName name="rg">#REF!</definedName>
    <definedName name="ss">#REF!</definedName>
    <definedName name="sss">#REF!</definedName>
    <definedName name="ssss">#REF!</definedName>
    <definedName name="sxasaa">#REF!</definedName>
    <definedName name="sxsaxas">#REF!</definedName>
    <definedName name="_xlnm.Print_Titles" localSheetId="2">'1.Listado de items (4)'!$C:$E,'1.Listado de items (4)'!$6:$8</definedName>
    <definedName name="_xlnm.Print_Titles" localSheetId="1">'1.Listado de items DEF'!$C:$E,'1.Listado de items DEF'!$11:$13</definedName>
    <definedName name="TRA">#REF!</definedName>
    <definedName name="TRANSPORTE">#REF!</definedName>
    <definedName name="unidad">'[6]Datos Desplegables'!$A$2:$A$39</definedName>
    <definedName name="USD">#REF!</definedName>
    <definedName name="V">#REF!</definedName>
    <definedName name="VF">#REF!</definedName>
    <definedName name="w">#REF!</definedName>
    <definedName name="W14.1.1">#REF!</definedName>
    <definedName name="wefewfew">#REF!</definedName>
    <definedName name="wefwefew">#REF!</definedName>
    <definedName name="wewww">#REF!</definedName>
    <definedName name="wfwfewf">#REF!</definedName>
    <definedName name="wwqwqç">#REF!</definedName>
    <definedName name="www">#REF!</definedName>
    <definedName name="XX">#REF!</definedName>
    <definedName name="xxzxsxsxsa">#REF!</definedName>
    <definedName name="Z_086A872D_15DF_436A_8459_CE22F6819FF4_.wvu.Rows" hidden="1">[1]Presentacion!#REF!</definedName>
    <definedName name="Z_D55C8B2E_861A_459E_9D09_3AF38A1DE99E_.wvu.Rows" hidden="1">[1]Presentacion!#REF!</definedName>
    <definedName name="Z_F540D718_D9AA_403F_AE49_60D937FD77E5_.wvu.Rows" hidden="1">[1]Presentacion!#REF!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1487" i="10" l="1"/>
  <c r="F1487" i="10"/>
  <c r="I1956" i="11" l="1"/>
  <c r="H1956" i="11"/>
  <c r="G1956" i="11"/>
  <c r="F1956" i="11"/>
  <c r="I1955" i="11"/>
  <c r="H1955" i="11"/>
  <c r="G1955" i="11"/>
  <c r="F1955" i="11"/>
  <c r="I1953" i="11"/>
  <c r="H1953" i="11"/>
  <c r="G1953" i="11"/>
  <c r="F1953" i="11"/>
  <c r="I1952" i="11"/>
  <c r="H1952" i="11"/>
  <c r="G1952" i="11"/>
  <c r="F1952" i="11"/>
  <c r="I1951" i="11"/>
  <c r="H1951" i="11"/>
  <c r="G1951" i="11"/>
  <c r="F1951" i="11"/>
  <c r="I1950" i="11"/>
  <c r="H1950" i="11"/>
  <c r="G1950" i="11"/>
  <c r="F1950" i="11"/>
  <c r="I1949" i="11"/>
  <c r="H1949" i="11"/>
  <c r="G1949" i="11"/>
  <c r="F1949" i="11"/>
  <c r="I1948" i="11"/>
  <c r="H1948" i="11"/>
  <c r="G1948" i="11"/>
  <c r="F1948" i="11"/>
  <c r="I1947" i="11"/>
  <c r="H1947" i="11"/>
  <c r="G1947" i="11"/>
  <c r="F1947" i="11"/>
  <c r="I1946" i="11"/>
  <c r="H1946" i="11"/>
  <c r="G1946" i="11"/>
  <c r="F1946" i="11"/>
  <c r="I1945" i="11"/>
  <c r="H1945" i="11"/>
  <c r="G1945" i="11"/>
  <c r="F1945" i="11"/>
  <c r="I1944" i="11"/>
  <c r="H1944" i="11"/>
  <c r="G1944" i="11"/>
  <c r="F1944" i="11"/>
  <c r="I1943" i="11"/>
  <c r="H1943" i="11"/>
  <c r="G1943" i="11"/>
  <c r="F1943" i="11"/>
  <c r="I1942" i="11"/>
  <c r="H1942" i="11"/>
  <c r="G1942" i="11"/>
  <c r="F1942" i="11"/>
  <c r="I1941" i="11"/>
  <c r="H1941" i="11"/>
  <c r="G1941" i="11"/>
  <c r="F1941" i="11"/>
  <c r="I1940" i="11"/>
  <c r="H1940" i="11"/>
  <c r="G1940" i="11"/>
  <c r="F1940" i="11"/>
  <c r="I1939" i="11"/>
  <c r="H1939" i="11"/>
  <c r="G1939" i="11"/>
  <c r="F1939" i="11"/>
  <c r="I1938" i="11"/>
  <c r="H1938" i="11"/>
  <c r="G1938" i="11"/>
  <c r="F1938" i="11"/>
  <c r="I1936" i="11"/>
  <c r="H1936" i="11"/>
  <c r="G1936" i="11"/>
  <c r="F1936" i="11"/>
  <c r="I1935" i="11"/>
  <c r="H1935" i="11"/>
  <c r="G1935" i="11"/>
  <c r="F1935" i="11"/>
  <c r="I1934" i="11"/>
  <c r="H1934" i="11"/>
  <c r="G1934" i="11"/>
  <c r="F1934" i="11"/>
  <c r="I1933" i="11"/>
  <c r="H1933" i="11"/>
  <c r="G1933" i="11"/>
  <c r="F1933" i="11"/>
  <c r="I1932" i="11"/>
  <c r="H1932" i="11"/>
  <c r="G1932" i="11"/>
  <c r="F1932" i="11"/>
  <c r="I1931" i="11"/>
  <c r="H1931" i="11"/>
  <c r="G1931" i="11"/>
  <c r="F1931" i="11"/>
  <c r="I1930" i="11"/>
  <c r="H1930" i="11"/>
  <c r="G1930" i="11"/>
  <c r="F1930" i="11"/>
  <c r="I1929" i="11"/>
  <c r="H1929" i="11"/>
  <c r="G1929" i="11"/>
  <c r="F1929" i="11"/>
  <c r="I1928" i="11"/>
  <c r="H1928" i="11"/>
  <c r="G1928" i="11"/>
  <c r="F1928" i="11"/>
  <c r="I1927" i="11"/>
  <c r="H1927" i="11"/>
  <c r="G1927" i="11"/>
  <c r="F1927" i="11"/>
  <c r="I1926" i="11"/>
  <c r="H1926" i="11"/>
  <c r="G1926" i="11"/>
  <c r="F1926" i="11"/>
  <c r="I1925" i="11"/>
  <c r="H1925" i="11"/>
  <c r="G1925" i="11"/>
  <c r="F1925" i="11"/>
  <c r="I1924" i="11"/>
  <c r="H1924" i="11"/>
  <c r="G1924" i="11"/>
  <c r="F1924" i="11"/>
  <c r="I1923" i="11"/>
  <c r="H1923" i="11"/>
  <c r="G1923" i="11"/>
  <c r="F1923" i="11"/>
  <c r="I1922" i="11"/>
  <c r="H1922" i="11"/>
  <c r="G1922" i="11"/>
  <c r="F1922" i="11"/>
  <c r="I1921" i="11"/>
  <c r="H1921" i="11"/>
  <c r="G1921" i="11"/>
  <c r="F1921" i="11"/>
  <c r="I1920" i="11"/>
  <c r="H1920" i="11"/>
  <c r="G1920" i="11"/>
  <c r="F1920" i="11"/>
  <c r="I1919" i="11"/>
  <c r="H1919" i="11"/>
  <c r="G1919" i="11"/>
  <c r="F1919" i="11"/>
  <c r="I1918" i="11"/>
  <c r="H1918" i="11"/>
  <c r="G1918" i="11"/>
  <c r="F1918" i="11"/>
  <c r="I1917" i="11"/>
  <c r="H1917" i="11"/>
  <c r="G1917" i="11"/>
  <c r="F1917" i="11"/>
  <c r="I1916" i="11"/>
  <c r="H1916" i="11"/>
  <c r="G1916" i="11"/>
  <c r="F1916" i="11"/>
  <c r="I1910" i="11"/>
  <c r="H1910" i="11"/>
  <c r="G1910" i="11"/>
  <c r="F1910" i="11"/>
  <c r="I1909" i="11"/>
  <c r="H1909" i="11"/>
  <c r="G1909" i="11"/>
  <c r="F1909" i="11"/>
  <c r="I1908" i="11"/>
  <c r="H1908" i="11"/>
  <c r="G1908" i="11"/>
  <c r="F1908" i="11"/>
  <c r="I1907" i="11"/>
  <c r="I1911" i="11" s="1"/>
  <c r="H1907" i="11"/>
  <c r="H1911" i="11" s="1"/>
  <c r="G1907" i="11"/>
  <c r="G1911" i="11" s="1"/>
  <c r="F1907" i="11"/>
  <c r="F1911" i="11" s="1"/>
  <c r="I1903" i="11"/>
  <c r="H1903" i="11"/>
  <c r="G1903" i="11"/>
  <c r="F1903" i="11"/>
  <c r="I1902" i="11"/>
  <c r="H1902" i="11"/>
  <c r="G1902" i="11"/>
  <c r="F1902" i="11"/>
  <c r="I1901" i="11"/>
  <c r="H1901" i="11"/>
  <c r="G1901" i="11"/>
  <c r="F1901" i="11"/>
  <c r="I1900" i="11"/>
  <c r="H1900" i="11"/>
  <c r="G1900" i="11"/>
  <c r="F1900" i="11"/>
  <c r="I1899" i="11"/>
  <c r="H1899" i="11"/>
  <c r="G1899" i="11"/>
  <c r="F1899" i="11"/>
  <c r="I1898" i="11"/>
  <c r="H1898" i="11"/>
  <c r="G1898" i="11"/>
  <c r="F1898" i="11"/>
  <c r="I1897" i="11"/>
  <c r="H1897" i="11"/>
  <c r="G1897" i="11"/>
  <c r="F1897" i="11"/>
  <c r="I1896" i="11"/>
  <c r="H1896" i="11"/>
  <c r="G1896" i="11"/>
  <c r="F1896" i="11"/>
  <c r="I1895" i="11"/>
  <c r="H1895" i="11"/>
  <c r="G1895" i="11"/>
  <c r="F1895" i="11"/>
  <c r="I1894" i="11"/>
  <c r="H1894" i="11"/>
  <c r="G1894" i="11"/>
  <c r="F1894" i="11"/>
  <c r="I1893" i="11"/>
  <c r="H1893" i="11"/>
  <c r="G1893" i="11"/>
  <c r="F1893" i="11"/>
  <c r="I1892" i="11"/>
  <c r="H1892" i="11"/>
  <c r="G1892" i="11"/>
  <c r="F1892" i="11"/>
  <c r="I1890" i="11"/>
  <c r="H1890" i="11"/>
  <c r="G1890" i="11"/>
  <c r="F1890" i="11"/>
  <c r="I1889" i="11"/>
  <c r="H1889" i="11"/>
  <c r="G1889" i="11"/>
  <c r="F1889" i="11"/>
  <c r="I1888" i="11"/>
  <c r="H1888" i="11"/>
  <c r="G1888" i="11"/>
  <c r="F1888" i="11"/>
  <c r="I1887" i="11"/>
  <c r="H1887" i="11"/>
  <c r="G1887" i="11"/>
  <c r="F1887" i="11"/>
  <c r="I1886" i="11"/>
  <c r="H1886" i="11"/>
  <c r="G1886" i="11"/>
  <c r="F1886" i="11"/>
  <c r="I1885" i="11"/>
  <c r="H1885" i="11"/>
  <c r="G1885" i="11"/>
  <c r="F1885" i="11"/>
  <c r="I1884" i="11"/>
  <c r="H1884" i="11"/>
  <c r="G1884" i="11"/>
  <c r="F1884" i="11"/>
  <c r="I1883" i="11"/>
  <c r="H1883" i="11"/>
  <c r="G1883" i="11"/>
  <c r="F1883" i="11"/>
  <c r="I1882" i="11"/>
  <c r="H1882" i="11"/>
  <c r="G1882" i="11"/>
  <c r="F1882" i="11"/>
  <c r="I1881" i="11"/>
  <c r="H1881" i="11"/>
  <c r="G1881" i="11"/>
  <c r="F1881" i="11"/>
  <c r="I1880" i="11"/>
  <c r="H1880" i="11"/>
  <c r="G1880" i="11"/>
  <c r="F1880" i="11"/>
  <c r="I1879" i="11"/>
  <c r="H1879" i="11"/>
  <c r="G1879" i="11"/>
  <c r="F1879" i="11"/>
  <c r="I1878" i="11"/>
  <c r="H1878" i="11"/>
  <c r="G1878" i="11"/>
  <c r="F1878" i="11"/>
  <c r="I1877" i="11"/>
  <c r="H1877" i="11"/>
  <c r="G1877" i="11"/>
  <c r="F1877" i="11"/>
  <c r="I1876" i="11"/>
  <c r="H1876" i="11"/>
  <c r="G1876" i="11"/>
  <c r="F1876" i="11"/>
  <c r="I1875" i="11"/>
  <c r="H1875" i="11"/>
  <c r="G1875" i="11"/>
  <c r="F1875" i="11"/>
  <c r="I1874" i="11"/>
  <c r="H1874" i="11"/>
  <c r="G1874" i="11"/>
  <c r="F1874" i="11"/>
  <c r="I1873" i="11"/>
  <c r="H1873" i="11"/>
  <c r="G1873" i="11"/>
  <c r="F1873" i="11"/>
  <c r="I1872" i="11"/>
  <c r="H1872" i="11"/>
  <c r="G1872" i="11"/>
  <c r="F1872" i="11"/>
  <c r="I1871" i="11"/>
  <c r="H1871" i="11"/>
  <c r="G1871" i="11"/>
  <c r="F1871" i="11"/>
  <c r="I1870" i="11"/>
  <c r="H1870" i="11"/>
  <c r="G1870" i="11"/>
  <c r="F1870" i="11"/>
  <c r="I1869" i="11"/>
  <c r="H1869" i="11"/>
  <c r="G1869" i="11"/>
  <c r="F1869" i="11"/>
  <c r="I1868" i="11"/>
  <c r="H1868" i="11"/>
  <c r="G1868" i="11"/>
  <c r="F1868" i="11"/>
  <c r="I1867" i="11"/>
  <c r="H1867" i="11"/>
  <c r="G1867" i="11"/>
  <c r="F1867" i="11"/>
  <c r="I1866" i="11"/>
  <c r="H1866" i="11"/>
  <c r="G1866" i="11"/>
  <c r="F1866" i="11"/>
  <c r="I1864" i="11"/>
  <c r="H1864" i="11"/>
  <c r="G1864" i="11"/>
  <c r="F1864" i="11"/>
  <c r="I1863" i="11"/>
  <c r="H1863" i="11"/>
  <c r="G1863" i="11"/>
  <c r="F1863" i="11"/>
  <c r="I1862" i="11"/>
  <c r="H1862" i="11"/>
  <c r="G1862" i="11"/>
  <c r="F1862" i="11"/>
  <c r="I1861" i="11"/>
  <c r="H1861" i="11"/>
  <c r="G1861" i="11"/>
  <c r="F1861" i="11"/>
  <c r="I1860" i="11"/>
  <c r="H1860" i="11"/>
  <c r="G1860" i="11"/>
  <c r="F1860" i="11"/>
  <c r="I1854" i="11"/>
  <c r="H1854" i="11"/>
  <c r="G1854" i="11"/>
  <c r="F1854" i="11"/>
  <c r="I1853" i="11"/>
  <c r="H1853" i="11"/>
  <c r="G1853" i="11"/>
  <c r="F1853" i="11"/>
  <c r="I1852" i="11"/>
  <c r="H1852" i="11"/>
  <c r="G1852" i="11"/>
  <c r="F1852" i="11"/>
  <c r="I1851" i="11"/>
  <c r="H1851" i="11"/>
  <c r="G1851" i="11"/>
  <c r="F1851" i="11"/>
  <c r="I1850" i="11"/>
  <c r="H1850" i="11"/>
  <c r="G1850" i="11"/>
  <c r="F1850" i="11"/>
  <c r="I1849" i="11"/>
  <c r="H1849" i="11"/>
  <c r="G1849" i="11"/>
  <c r="F1849" i="11"/>
  <c r="I1848" i="11"/>
  <c r="H1848" i="11"/>
  <c r="G1848" i="11"/>
  <c r="F1848" i="11"/>
  <c r="I1847" i="11"/>
  <c r="H1847" i="11"/>
  <c r="G1847" i="11"/>
  <c r="F1847" i="11"/>
  <c r="I1846" i="11"/>
  <c r="H1846" i="11"/>
  <c r="G1846" i="11"/>
  <c r="F1846" i="11"/>
  <c r="I1845" i="11"/>
  <c r="H1845" i="11"/>
  <c r="G1845" i="11"/>
  <c r="F1845" i="11"/>
  <c r="I1844" i="11"/>
  <c r="H1844" i="11"/>
  <c r="G1844" i="11"/>
  <c r="F1844" i="11"/>
  <c r="I1843" i="11"/>
  <c r="H1843" i="11"/>
  <c r="G1843" i="11"/>
  <c r="F1843" i="11"/>
  <c r="I1842" i="11"/>
  <c r="H1842" i="11"/>
  <c r="G1842" i="11"/>
  <c r="F1842" i="11"/>
  <c r="I1841" i="11"/>
  <c r="H1841" i="11"/>
  <c r="G1841" i="11"/>
  <c r="F1841" i="11"/>
  <c r="L1841" i="11" s="1"/>
  <c r="I1840" i="11"/>
  <c r="H1840" i="11"/>
  <c r="G1840" i="11"/>
  <c r="F1840" i="11"/>
  <c r="L1840" i="11" s="1"/>
  <c r="I1839" i="11"/>
  <c r="H1839" i="11"/>
  <c r="G1839" i="11"/>
  <c r="F1839" i="11"/>
  <c r="I1833" i="11"/>
  <c r="H1833" i="11"/>
  <c r="G1833" i="11"/>
  <c r="F1833" i="11"/>
  <c r="I1832" i="11"/>
  <c r="H1832" i="11"/>
  <c r="G1832" i="11"/>
  <c r="F1832" i="11"/>
  <c r="I1831" i="11"/>
  <c r="H1831" i="11"/>
  <c r="G1831" i="11"/>
  <c r="F1831" i="11"/>
  <c r="I1830" i="11"/>
  <c r="H1830" i="11"/>
  <c r="G1830" i="11"/>
  <c r="F1830" i="11"/>
  <c r="I1829" i="11"/>
  <c r="H1829" i="11"/>
  <c r="G1829" i="11"/>
  <c r="F1829" i="11"/>
  <c r="I1828" i="11"/>
  <c r="H1828" i="11"/>
  <c r="G1828" i="11"/>
  <c r="F1828" i="11"/>
  <c r="I1827" i="11"/>
  <c r="H1827" i="11"/>
  <c r="G1827" i="11"/>
  <c r="F1827" i="11"/>
  <c r="I1826" i="11"/>
  <c r="H1826" i="11"/>
  <c r="G1826" i="11"/>
  <c r="F1826" i="11"/>
  <c r="I1825" i="11"/>
  <c r="H1825" i="11"/>
  <c r="G1825" i="11"/>
  <c r="F1825" i="11"/>
  <c r="I1824" i="11"/>
  <c r="H1824" i="11"/>
  <c r="G1824" i="11"/>
  <c r="F1824" i="11"/>
  <c r="I1823" i="11"/>
  <c r="H1823" i="11"/>
  <c r="G1823" i="11"/>
  <c r="F1823" i="11"/>
  <c r="I1822" i="11"/>
  <c r="H1822" i="11"/>
  <c r="G1822" i="11"/>
  <c r="F1822" i="11"/>
  <c r="I1821" i="11"/>
  <c r="H1821" i="11"/>
  <c r="G1821" i="11"/>
  <c r="F1821" i="11"/>
  <c r="I1820" i="11"/>
  <c r="H1820" i="11"/>
  <c r="G1820" i="11"/>
  <c r="F1820" i="11"/>
  <c r="I1819" i="11"/>
  <c r="H1819" i="11"/>
  <c r="G1819" i="11"/>
  <c r="F1819" i="11"/>
  <c r="I1818" i="11"/>
  <c r="H1818" i="11"/>
  <c r="G1818" i="11"/>
  <c r="F1818" i="11"/>
  <c r="I1817" i="11"/>
  <c r="H1817" i="11"/>
  <c r="G1817" i="11"/>
  <c r="F1817" i="11"/>
  <c r="I1816" i="11"/>
  <c r="H1816" i="11"/>
  <c r="G1816" i="11"/>
  <c r="F1816" i="11"/>
  <c r="I1815" i="11"/>
  <c r="H1815" i="11"/>
  <c r="G1815" i="11"/>
  <c r="F1815" i="11"/>
  <c r="I1814" i="11"/>
  <c r="H1814" i="11"/>
  <c r="G1814" i="11"/>
  <c r="F1814" i="11"/>
  <c r="I1813" i="11"/>
  <c r="H1813" i="11"/>
  <c r="G1813" i="11"/>
  <c r="F1813" i="11"/>
  <c r="I1811" i="11"/>
  <c r="H1811" i="11"/>
  <c r="G1811" i="11"/>
  <c r="F1811" i="11"/>
  <c r="I1810" i="11"/>
  <c r="H1810" i="11"/>
  <c r="G1810" i="11"/>
  <c r="F1810" i="11"/>
  <c r="I1809" i="11"/>
  <c r="H1809" i="11"/>
  <c r="G1809" i="11"/>
  <c r="F1809" i="11"/>
  <c r="I1808" i="11"/>
  <c r="H1808" i="11"/>
  <c r="G1808" i="11"/>
  <c r="F1808" i="11"/>
  <c r="I1807" i="11"/>
  <c r="H1807" i="11"/>
  <c r="G1807" i="11"/>
  <c r="F1807" i="11"/>
  <c r="I1805" i="11"/>
  <c r="H1805" i="11"/>
  <c r="G1805" i="11"/>
  <c r="F1805" i="11"/>
  <c r="I1804" i="11"/>
  <c r="H1804" i="11"/>
  <c r="G1804" i="11"/>
  <c r="F1804" i="11"/>
  <c r="I1803" i="11"/>
  <c r="H1803" i="11"/>
  <c r="G1803" i="11"/>
  <c r="F1803" i="11"/>
  <c r="I1802" i="11"/>
  <c r="H1802" i="11"/>
  <c r="G1802" i="11"/>
  <c r="F1802" i="11"/>
  <c r="I1801" i="11"/>
  <c r="H1801" i="11"/>
  <c r="G1801" i="11"/>
  <c r="F1801" i="11"/>
  <c r="I1800" i="11"/>
  <c r="H1800" i="11"/>
  <c r="G1800" i="11"/>
  <c r="F1800" i="11"/>
  <c r="I1799" i="11"/>
  <c r="H1799" i="11"/>
  <c r="G1799" i="11"/>
  <c r="F1799" i="11"/>
  <c r="I1798" i="11"/>
  <c r="H1798" i="11"/>
  <c r="G1798" i="11"/>
  <c r="F1798" i="11"/>
  <c r="I1797" i="11"/>
  <c r="H1797" i="11"/>
  <c r="G1797" i="11"/>
  <c r="F1797" i="11"/>
  <c r="I1796" i="11"/>
  <c r="H1796" i="11"/>
  <c r="G1796" i="11"/>
  <c r="F1796" i="11"/>
  <c r="I1795" i="11"/>
  <c r="H1795" i="11"/>
  <c r="G1795" i="11"/>
  <c r="F1795" i="11"/>
  <c r="I1794" i="11"/>
  <c r="H1794" i="11"/>
  <c r="G1794" i="11"/>
  <c r="F1794" i="11"/>
  <c r="I1793" i="11"/>
  <c r="H1793" i="11"/>
  <c r="G1793" i="11"/>
  <c r="F1793" i="11"/>
  <c r="I1792" i="11"/>
  <c r="H1792" i="11"/>
  <c r="G1792" i="11"/>
  <c r="F1792" i="11"/>
  <c r="I1791" i="11"/>
  <c r="H1791" i="11"/>
  <c r="G1791" i="11"/>
  <c r="F1791" i="11"/>
  <c r="I1790" i="11"/>
  <c r="H1790" i="11"/>
  <c r="G1790" i="11"/>
  <c r="F1790" i="11"/>
  <c r="I1789" i="11"/>
  <c r="H1789" i="11"/>
  <c r="G1789" i="11"/>
  <c r="F1789" i="11"/>
  <c r="I1788" i="11"/>
  <c r="H1788" i="11"/>
  <c r="G1788" i="11"/>
  <c r="F1788" i="11"/>
  <c r="I1787" i="11"/>
  <c r="H1787" i="11"/>
  <c r="G1787" i="11"/>
  <c r="F1787" i="11"/>
  <c r="I1785" i="11"/>
  <c r="H1785" i="11"/>
  <c r="G1785" i="11"/>
  <c r="F1785" i="11"/>
  <c r="I1784" i="11"/>
  <c r="H1784" i="11"/>
  <c r="G1784" i="11"/>
  <c r="F1784" i="11"/>
  <c r="I1783" i="11"/>
  <c r="H1783" i="11"/>
  <c r="G1783" i="11"/>
  <c r="F1783" i="11"/>
  <c r="I1782" i="11"/>
  <c r="H1782" i="11"/>
  <c r="G1782" i="11"/>
  <c r="F1782" i="11"/>
  <c r="I1781" i="11"/>
  <c r="H1781" i="11"/>
  <c r="G1781" i="11"/>
  <c r="F1781" i="11"/>
  <c r="I1780" i="11"/>
  <c r="H1780" i="11"/>
  <c r="G1780" i="11"/>
  <c r="F1780" i="11"/>
  <c r="I1779" i="11"/>
  <c r="H1779" i="11"/>
  <c r="G1779" i="11"/>
  <c r="F1779" i="11"/>
  <c r="I1778" i="11"/>
  <c r="H1778" i="11"/>
  <c r="G1778" i="11"/>
  <c r="F1778" i="11"/>
  <c r="I1777" i="11"/>
  <c r="H1777" i="11"/>
  <c r="G1777" i="11"/>
  <c r="F1777" i="11"/>
  <c r="I1776" i="11"/>
  <c r="H1776" i="11"/>
  <c r="G1776" i="11"/>
  <c r="F1776" i="11"/>
  <c r="I1775" i="11"/>
  <c r="H1775" i="11"/>
  <c r="G1775" i="11"/>
  <c r="F1775" i="11"/>
  <c r="I1774" i="11"/>
  <c r="H1774" i="11"/>
  <c r="G1774" i="11"/>
  <c r="F1774" i="11"/>
  <c r="L1774" i="11" s="1"/>
  <c r="I1773" i="11"/>
  <c r="H1773" i="11"/>
  <c r="G1773" i="11"/>
  <c r="F1773" i="11"/>
  <c r="L1773" i="11" s="1"/>
  <c r="I1772" i="11"/>
  <c r="H1772" i="11"/>
  <c r="G1772" i="11"/>
  <c r="F1772" i="11"/>
  <c r="I1771" i="11"/>
  <c r="H1771" i="11"/>
  <c r="G1771" i="11"/>
  <c r="F1771" i="11"/>
  <c r="I1770" i="11"/>
  <c r="H1770" i="11"/>
  <c r="G1770" i="11"/>
  <c r="F1770" i="11"/>
  <c r="I1769" i="11"/>
  <c r="H1769" i="11"/>
  <c r="G1769" i="11"/>
  <c r="F1769" i="11"/>
  <c r="I1768" i="11"/>
  <c r="H1768" i="11"/>
  <c r="G1768" i="11"/>
  <c r="F1768" i="11"/>
  <c r="I1767" i="11"/>
  <c r="H1767" i="11"/>
  <c r="G1767" i="11"/>
  <c r="F1767" i="11"/>
  <c r="I1766" i="11"/>
  <c r="H1766" i="11"/>
  <c r="G1766" i="11"/>
  <c r="F1766" i="11"/>
  <c r="I1765" i="11"/>
  <c r="H1765" i="11"/>
  <c r="G1765" i="11"/>
  <c r="F1765" i="11"/>
  <c r="I1758" i="11"/>
  <c r="H1758" i="11"/>
  <c r="G1758" i="11"/>
  <c r="F1758" i="11"/>
  <c r="I1757" i="11"/>
  <c r="H1757" i="11"/>
  <c r="G1757" i="11"/>
  <c r="F1757" i="11"/>
  <c r="I1756" i="11"/>
  <c r="H1756" i="11"/>
  <c r="G1756" i="11"/>
  <c r="F1756" i="11"/>
  <c r="I1755" i="11"/>
  <c r="H1755" i="11"/>
  <c r="G1755" i="11"/>
  <c r="F1755" i="11"/>
  <c r="I1754" i="11"/>
  <c r="H1754" i="11"/>
  <c r="G1754" i="11"/>
  <c r="F1754" i="11"/>
  <c r="I1753" i="11"/>
  <c r="H1753" i="11"/>
  <c r="G1753" i="11"/>
  <c r="F1753" i="11"/>
  <c r="I1752" i="11"/>
  <c r="H1752" i="11"/>
  <c r="G1752" i="11"/>
  <c r="F1752" i="11"/>
  <c r="I1751" i="11"/>
  <c r="H1751" i="11"/>
  <c r="G1751" i="11"/>
  <c r="F1751" i="11"/>
  <c r="I1750" i="11"/>
  <c r="H1750" i="11"/>
  <c r="G1750" i="11"/>
  <c r="F1750" i="11"/>
  <c r="I1749" i="11"/>
  <c r="H1749" i="11"/>
  <c r="G1749" i="11"/>
  <c r="F1749" i="11"/>
  <c r="I1748" i="11"/>
  <c r="H1748" i="11"/>
  <c r="G1748" i="11"/>
  <c r="F1748" i="11"/>
  <c r="I1747" i="11"/>
  <c r="H1747" i="11"/>
  <c r="G1747" i="11"/>
  <c r="F1747" i="11"/>
  <c r="I1746" i="11"/>
  <c r="H1746" i="11"/>
  <c r="G1746" i="11"/>
  <c r="F1746" i="11"/>
  <c r="I1744" i="11"/>
  <c r="H1744" i="11"/>
  <c r="G1744" i="11"/>
  <c r="F1744" i="11"/>
  <c r="I1743" i="11"/>
  <c r="H1743" i="11"/>
  <c r="G1743" i="11"/>
  <c r="F1743" i="11"/>
  <c r="I1741" i="11"/>
  <c r="H1741" i="11"/>
  <c r="G1741" i="11"/>
  <c r="F1741" i="11"/>
  <c r="I1740" i="11"/>
  <c r="H1740" i="11"/>
  <c r="G1740" i="11"/>
  <c r="F1740" i="11"/>
  <c r="I1739" i="11"/>
  <c r="H1739" i="11"/>
  <c r="G1739" i="11"/>
  <c r="F1739" i="11"/>
  <c r="I1738" i="11"/>
  <c r="H1738" i="11"/>
  <c r="G1738" i="11"/>
  <c r="F1738" i="11"/>
  <c r="I1737" i="11"/>
  <c r="H1737" i="11"/>
  <c r="G1737" i="11"/>
  <c r="F1737" i="11"/>
  <c r="I1736" i="11"/>
  <c r="H1736" i="11"/>
  <c r="G1736" i="11"/>
  <c r="F1736" i="11"/>
  <c r="I1735" i="11"/>
  <c r="H1735" i="11"/>
  <c r="G1735" i="11"/>
  <c r="F1735" i="11"/>
  <c r="I1734" i="11"/>
  <c r="H1734" i="11"/>
  <c r="G1734" i="11"/>
  <c r="F1734" i="11"/>
  <c r="I1733" i="11"/>
  <c r="H1733" i="11"/>
  <c r="G1733" i="11"/>
  <c r="F1733" i="11"/>
  <c r="I1732" i="11"/>
  <c r="H1732" i="11"/>
  <c r="G1732" i="11"/>
  <c r="F1732" i="11"/>
  <c r="I1731" i="11"/>
  <c r="H1731" i="11"/>
  <c r="G1731" i="11"/>
  <c r="F1731" i="11"/>
  <c r="I1730" i="11"/>
  <c r="H1730" i="11"/>
  <c r="G1730" i="11"/>
  <c r="F1730" i="11"/>
  <c r="I1729" i="11"/>
  <c r="H1729" i="11"/>
  <c r="G1729" i="11"/>
  <c r="F1729" i="11"/>
  <c r="I1728" i="11"/>
  <c r="H1728" i="11"/>
  <c r="G1728" i="11"/>
  <c r="F1728" i="11"/>
  <c r="I1727" i="11"/>
  <c r="H1727" i="11"/>
  <c r="G1727" i="11"/>
  <c r="F1727" i="11"/>
  <c r="I1726" i="11"/>
  <c r="H1726" i="11"/>
  <c r="G1726" i="11"/>
  <c r="F1726" i="11"/>
  <c r="I1725" i="11"/>
  <c r="H1725" i="11"/>
  <c r="G1725" i="11"/>
  <c r="F1725" i="11"/>
  <c r="I1716" i="11"/>
  <c r="H1716" i="11"/>
  <c r="G1716" i="11"/>
  <c r="F1716" i="11"/>
  <c r="I1715" i="11"/>
  <c r="H1715" i="11"/>
  <c r="G1715" i="11"/>
  <c r="F1715" i="11"/>
  <c r="I1714" i="11"/>
  <c r="H1714" i="11"/>
  <c r="G1714" i="11"/>
  <c r="F1714" i="11"/>
  <c r="I1713" i="11"/>
  <c r="H1713" i="11"/>
  <c r="G1713" i="11"/>
  <c r="F1713" i="11"/>
  <c r="I1712" i="11"/>
  <c r="H1712" i="11"/>
  <c r="G1712" i="11"/>
  <c r="F1712" i="11"/>
  <c r="I1711" i="11"/>
  <c r="H1711" i="11"/>
  <c r="G1711" i="11"/>
  <c r="F1711" i="11"/>
  <c r="I1710" i="11"/>
  <c r="H1710" i="11"/>
  <c r="G1710" i="11"/>
  <c r="F1710" i="11"/>
  <c r="L1710" i="11" s="1"/>
  <c r="I1709" i="11"/>
  <c r="H1709" i="11"/>
  <c r="G1709" i="11"/>
  <c r="F1709" i="11"/>
  <c r="L1709" i="11" s="1"/>
  <c r="I1708" i="11"/>
  <c r="H1708" i="11"/>
  <c r="G1708" i="11"/>
  <c r="F1708" i="11"/>
  <c r="L1708" i="11" s="1"/>
  <c r="I1707" i="11"/>
  <c r="H1707" i="11"/>
  <c r="G1707" i="11"/>
  <c r="F1707" i="11"/>
  <c r="L1707" i="11" s="1"/>
  <c r="I1706" i="11"/>
  <c r="H1706" i="11"/>
  <c r="G1706" i="11"/>
  <c r="F1706" i="11"/>
  <c r="I1705" i="11"/>
  <c r="H1705" i="11"/>
  <c r="G1705" i="11"/>
  <c r="F1705" i="11"/>
  <c r="I1704" i="11"/>
  <c r="H1704" i="11"/>
  <c r="G1704" i="11"/>
  <c r="F1704" i="11"/>
  <c r="I1703" i="11"/>
  <c r="H1703" i="11"/>
  <c r="G1703" i="11"/>
  <c r="F1703" i="11"/>
  <c r="I1702" i="11"/>
  <c r="H1702" i="11"/>
  <c r="G1702" i="11"/>
  <c r="F1702" i="11"/>
  <c r="I1700" i="11"/>
  <c r="H1700" i="11"/>
  <c r="G1700" i="11"/>
  <c r="F1700" i="11"/>
  <c r="I1699" i="11"/>
  <c r="H1699" i="11"/>
  <c r="G1699" i="11"/>
  <c r="F1699" i="11"/>
  <c r="I1698" i="11"/>
  <c r="H1698" i="11"/>
  <c r="G1698" i="11"/>
  <c r="F1698" i="11"/>
  <c r="I1697" i="11"/>
  <c r="H1697" i="11"/>
  <c r="G1697" i="11"/>
  <c r="F1697" i="11"/>
  <c r="I1696" i="11"/>
  <c r="H1696" i="11"/>
  <c r="G1696" i="11"/>
  <c r="F1696" i="11"/>
  <c r="I1695" i="11"/>
  <c r="H1695" i="11"/>
  <c r="G1695" i="11"/>
  <c r="F1695" i="11"/>
  <c r="I1694" i="11"/>
  <c r="H1694" i="11"/>
  <c r="G1694" i="11"/>
  <c r="F1694" i="11"/>
  <c r="I1693" i="11"/>
  <c r="H1693" i="11"/>
  <c r="G1693" i="11"/>
  <c r="F1693" i="11"/>
  <c r="I1692" i="11"/>
  <c r="H1692" i="11"/>
  <c r="G1692" i="11"/>
  <c r="F1692" i="11"/>
  <c r="I1690" i="11"/>
  <c r="H1690" i="11"/>
  <c r="G1690" i="11"/>
  <c r="F1690" i="11"/>
  <c r="I1689" i="11"/>
  <c r="H1689" i="11"/>
  <c r="G1689" i="11"/>
  <c r="F1689" i="11"/>
  <c r="I1688" i="11"/>
  <c r="H1688" i="11"/>
  <c r="G1688" i="11"/>
  <c r="F1688" i="11"/>
  <c r="I1687" i="11"/>
  <c r="H1687" i="11"/>
  <c r="G1687" i="11"/>
  <c r="F1687" i="11"/>
  <c r="I1686" i="11"/>
  <c r="H1686" i="11"/>
  <c r="G1686" i="11"/>
  <c r="F1686" i="11"/>
  <c r="I1685" i="11"/>
  <c r="H1685" i="11"/>
  <c r="G1685" i="11"/>
  <c r="F1685" i="11"/>
  <c r="I1684" i="11"/>
  <c r="H1684" i="11"/>
  <c r="G1684" i="11"/>
  <c r="F1684" i="11"/>
  <c r="I1682" i="11"/>
  <c r="H1682" i="11"/>
  <c r="G1682" i="11"/>
  <c r="F1682" i="11"/>
  <c r="I1681" i="11"/>
  <c r="H1681" i="11"/>
  <c r="G1681" i="11"/>
  <c r="F1681" i="11"/>
  <c r="I1680" i="11"/>
  <c r="H1680" i="11"/>
  <c r="G1680" i="11"/>
  <c r="F1680" i="11"/>
  <c r="I1679" i="11"/>
  <c r="H1679" i="11"/>
  <c r="G1679" i="11"/>
  <c r="F1679" i="11"/>
  <c r="I1678" i="11"/>
  <c r="H1678" i="11"/>
  <c r="G1678" i="11"/>
  <c r="F1678" i="11"/>
  <c r="I1677" i="11"/>
  <c r="H1677" i="11"/>
  <c r="G1677" i="11"/>
  <c r="F1677" i="11"/>
  <c r="I1676" i="11"/>
  <c r="H1676" i="11"/>
  <c r="G1676" i="11"/>
  <c r="F1676" i="11"/>
  <c r="I1675" i="11"/>
  <c r="H1675" i="11"/>
  <c r="G1675" i="11"/>
  <c r="F1675" i="11"/>
  <c r="I1674" i="11"/>
  <c r="H1674" i="11"/>
  <c r="G1674" i="11"/>
  <c r="F1674" i="11"/>
  <c r="I1666" i="11"/>
  <c r="H1666" i="11"/>
  <c r="G1666" i="11"/>
  <c r="F1666" i="11"/>
  <c r="I1665" i="11"/>
  <c r="H1665" i="11"/>
  <c r="G1665" i="11"/>
  <c r="F1665" i="11"/>
  <c r="I1664" i="11"/>
  <c r="H1664" i="11"/>
  <c r="G1664" i="11"/>
  <c r="F1664" i="11"/>
  <c r="I1663" i="11"/>
  <c r="H1663" i="11"/>
  <c r="G1663" i="11"/>
  <c r="F1663" i="11"/>
  <c r="I1662" i="11"/>
  <c r="H1662" i="11"/>
  <c r="G1662" i="11"/>
  <c r="F1662" i="11"/>
  <c r="I1661" i="11"/>
  <c r="H1661" i="11"/>
  <c r="G1661" i="11"/>
  <c r="F1661" i="11"/>
  <c r="I1660" i="11"/>
  <c r="H1660" i="11"/>
  <c r="G1660" i="11"/>
  <c r="F1660" i="11"/>
  <c r="I1659" i="11"/>
  <c r="H1659" i="11"/>
  <c r="G1659" i="11"/>
  <c r="F1659" i="11"/>
  <c r="I1657" i="11"/>
  <c r="H1657" i="11"/>
  <c r="G1657" i="11"/>
  <c r="F1657" i="11"/>
  <c r="I1656" i="11"/>
  <c r="H1656" i="11"/>
  <c r="G1656" i="11"/>
  <c r="F1656" i="11"/>
  <c r="I1655" i="11"/>
  <c r="H1655" i="11"/>
  <c r="G1655" i="11"/>
  <c r="F1655" i="11"/>
  <c r="I1654" i="11"/>
  <c r="H1654" i="11"/>
  <c r="G1654" i="11"/>
  <c r="F1654" i="11"/>
  <c r="I1653" i="11"/>
  <c r="H1653" i="11"/>
  <c r="G1653" i="11"/>
  <c r="F1653" i="11"/>
  <c r="I1652" i="11"/>
  <c r="H1652" i="11"/>
  <c r="G1652" i="11"/>
  <c r="F1652" i="11"/>
  <c r="I1651" i="11"/>
  <c r="H1651" i="11"/>
  <c r="G1651" i="11"/>
  <c r="F1651" i="11"/>
  <c r="I1650" i="11"/>
  <c r="H1650" i="11"/>
  <c r="G1650" i="11"/>
  <c r="F1650" i="11"/>
  <c r="I1649" i="11"/>
  <c r="H1649" i="11"/>
  <c r="G1649" i="11"/>
  <c r="F1649" i="11"/>
  <c r="I1648" i="11"/>
  <c r="H1648" i="11"/>
  <c r="G1648" i="11"/>
  <c r="F1648" i="11"/>
  <c r="I1647" i="11"/>
  <c r="H1647" i="11"/>
  <c r="G1647" i="11"/>
  <c r="F1647" i="11"/>
  <c r="I1646" i="11"/>
  <c r="H1646" i="11"/>
  <c r="G1646" i="11"/>
  <c r="F1646" i="11"/>
  <c r="I1645" i="11"/>
  <c r="H1645" i="11"/>
  <c r="G1645" i="11"/>
  <c r="F1645" i="11"/>
  <c r="I1644" i="11"/>
  <c r="H1644" i="11"/>
  <c r="G1644" i="11"/>
  <c r="F1644" i="11"/>
  <c r="I1643" i="11"/>
  <c r="H1643" i="11"/>
  <c r="G1643" i="11"/>
  <c r="F1643" i="11"/>
  <c r="I1642" i="11"/>
  <c r="H1642" i="11"/>
  <c r="G1642" i="11"/>
  <c r="F1642" i="11"/>
  <c r="I1641" i="11"/>
  <c r="H1641" i="11"/>
  <c r="G1641" i="11"/>
  <c r="F1641" i="11"/>
  <c r="I1634" i="11"/>
  <c r="H1634" i="11"/>
  <c r="G1634" i="11"/>
  <c r="F1634" i="11"/>
  <c r="I1633" i="11"/>
  <c r="H1633" i="11"/>
  <c r="G1633" i="11"/>
  <c r="F1633" i="11"/>
  <c r="I1632" i="11"/>
  <c r="H1632" i="11"/>
  <c r="G1632" i="11"/>
  <c r="F1632" i="11"/>
  <c r="I1631" i="11"/>
  <c r="H1631" i="11"/>
  <c r="G1631" i="11"/>
  <c r="F1631" i="11"/>
  <c r="I1630" i="11"/>
  <c r="H1630" i="11"/>
  <c r="G1630" i="11"/>
  <c r="F1630" i="11"/>
  <c r="I1629" i="11"/>
  <c r="H1629" i="11"/>
  <c r="G1629" i="11"/>
  <c r="F1629" i="11"/>
  <c r="I1628" i="11"/>
  <c r="H1628" i="11"/>
  <c r="G1628" i="11"/>
  <c r="F1628" i="11"/>
  <c r="I1627" i="11"/>
  <c r="H1627" i="11"/>
  <c r="G1627" i="11"/>
  <c r="F1627" i="11"/>
  <c r="I1626" i="11"/>
  <c r="H1626" i="11"/>
  <c r="G1626" i="11"/>
  <c r="F1626" i="11"/>
  <c r="I1625" i="11"/>
  <c r="H1625" i="11"/>
  <c r="G1625" i="11"/>
  <c r="F1625" i="11"/>
  <c r="I1624" i="11"/>
  <c r="H1624" i="11"/>
  <c r="G1624" i="11"/>
  <c r="F1624" i="11"/>
  <c r="I1623" i="11"/>
  <c r="H1623" i="11"/>
  <c r="G1623" i="11"/>
  <c r="F1623" i="11"/>
  <c r="I1622" i="11"/>
  <c r="H1622" i="11"/>
  <c r="G1622" i="11"/>
  <c r="F1622" i="11"/>
  <c r="I1621" i="11"/>
  <c r="H1621" i="11"/>
  <c r="G1621" i="11"/>
  <c r="F1621" i="11"/>
  <c r="I1620" i="11"/>
  <c r="H1620" i="11"/>
  <c r="G1620" i="11"/>
  <c r="F1620" i="11"/>
  <c r="I1619" i="11"/>
  <c r="H1619" i="11"/>
  <c r="G1619" i="11"/>
  <c r="F1619" i="11"/>
  <c r="I1618" i="11"/>
  <c r="H1618" i="11"/>
  <c r="G1618" i="11"/>
  <c r="F1618" i="11"/>
  <c r="I1617" i="11"/>
  <c r="H1617" i="11"/>
  <c r="G1617" i="11"/>
  <c r="F1617" i="11"/>
  <c r="I1616" i="11"/>
  <c r="H1616" i="11"/>
  <c r="G1616" i="11"/>
  <c r="F1616" i="11"/>
  <c r="I1615" i="11"/>
  <c r="H1615" i="11"/>
  <c r="G1615" i="11"/>
  <c r="F1615" i="11"/>
  <c r="I1614" i="11"/>
  <c r="H1614" i="11"/>
  <c r="G1614" i="11"/>
  <c r="F1614" i="11"/>
  <c r="I1613" i="11"/>
  <c r="H1613" i="11"/>
  <c r="G1613" i="11"/>
  <c r="F1613" i="11"/>
  <c r="I1612" i="11"/>
  <c r="H1612" i="11"/>
  <c r="G1612" i="11"/>
  <c r="F1612" i="11"/>
  <c r="I1611" i="11"/>
  <c r="H1611" i="11"/>
  <c r="G1611" i="11"/>
  <c r="F1611" i="11"/>
  <c r="I1609" i="11"/>
  <c r="H1609" i="11"/>
  <c r="G1609" i="11"/>
  <c r="F1609" i="11"/>
  <c r="I1608" i="11"/>
  <c r="H1608" i="11"/>
  <c r="G1608" i="11"/>
  <c r="F1608" i="11"/>
  <c r="I1607" i="11"/>
  <c r="H1607" i="11"/>
  <c r="G1607" i="11"/>
  <c r="F1607" i="11"/>
  <c r="L1607" i="11" s="1"/>
  <c r="I1606" i="11"/>
  <c r="H1606" i="11"/>
  <c r="G1606" i="11"/>
  <c r="F1606" i="11"/>
  <c r="I1605" i="11"/>
  <c r="H1605" i="11"/>
  <c r="G1605" i="11"/>
  <c r="F1605" i="11"/>
  <c r="I1604" i="11"/>
  <c r="H1604" i="11"/>
  <c r="G1604" i="11"/>
  <c r="F1604" i="11"/>
  <c r="I1603" i="11"/>
  <c r="H1603" i="11"/>
  <c r="G1603" i="11"/>
  <c r="F1603" i="11"/>
  <c r="I1601" i="11"/>
  <c r="H1601" i="11"/>
  <c r="G1601" i="11"/>
  <c r="F1601" i="11"/>
  <c r="I1600" i="11"/>
  <c r="H1600" i="11"/>
  <c r="G1600" i="11"/>
  <c r="F1600" i="11"/>
  <c r="I1599" i="11"/>
  <c r="H1599" i="11"/>
  <c r="G1599" i="11"/>
  <c r="F1599" i="11"/>
  <c r="I1598" i="11"/>
  <c r="H1598" i="11"/>
  <c r="G1598" i="11"/>
  <c r="F1598" i="11"/>
  <c r="I1597" i="11"/>
  <c r="H1597" i="11"/>
  <c r="G1597" i="11"/>
  <c r="F1597" i="11"/>
  <c r="I1596" i="11"/>
  <c r="H1596" i="11"/>
  <c r="G1596" i="11"/>
  <c r="F1596" i="11"/>
  <c r="I1595" i="11"/>
  <c r="H1595" i="11"/>
  <c r="G1595" i="11"/>
  <c r="F1595" i="11"/>
  <c r="I1594" i="11"/>
  <c r="H1594" i="11"/>
  <c r="G1594" i="11"/>
  <c r="F1594" i="11"/>
  <c r="I1593" i="11"/>
  <c r="H1593" i="11"/>
  <c r="G1593" i="11"/>
  <c r="F1593" i="11"/>
  <c r="I1592" i="11"/>
  <c r="H1592" i="11"/>
  <c r="G1592" i="11"/>
  <c r="F1592" i="11"/>
  <c r="I1591" i="11"/>
  <c r="H1591" i="11"/>
  <c r="G1591" i="11"/>
  <c r="F1591" i="11"/>
  <c r="I1590" i="11"/>
  <c r="H1590" i="11"/>
  <c r="G1590" i="11"/>
  <c r="F1590" i="11"/>
  <c r="I1589" i="11"/>
  <c r="H1589" i="11"/>
  <c r="G1589" i="11"/>
  <c r="F1589" i="11"/>
  <c r="I1588" i="11"/>
  <c r="H1588" i="11"/>
  <c r="G1588" i="11"/>
  <c r="F1588" i="11"/>
  <c r="I1587" i="11"/>
  <c r="H1587" i="11"/>
  <c r="G1587" i="11"/>
  <c r="F1587" i="11"/>
  <c r="I1586" i="11"/>
  <c r="H1586" i="11"/>
  <c r="G1586" i="11"/>
  <c r="F1586" i="11"/>
  <c r="I1585" i="11"/>
  <c r="H1585" i="11"/>
  <c r="G1585" i="11"/>
  <c r="F1585" i="11"/>
  <c r="I1584" i="11"/>
  <c r="H1584" i="11"/>
  <c r="G1584" i="11"/>
  <c r="F1584" i="11"/>
  <c r="I1582" i="11"/>
  <c r="H1582" i="11"/>
  <c r="G1582" i="11"/>
  <c r="F1582" i="11"/>
  <c r="I1581" i="11"/>
  <c r="H1581" i="11"/>
  <c r="G1581" i="11"/>
  <c r="F1581" i="11"/>
  <c r="I1580" i="11"/>
  <c r="H1580" i="11"/>
  <c r="G1580" i="11"/>
  <c r="F1580" i="11"/>
  <c r="I1579" i="11"/>
  <c r="H1579" i="11"/>
  <c r="G1579" i="11"/>
  <c r="F1579" i="11"/>
  <c r="I1578" i="11"/>
  <c r="H1578" i="11"/>
  <c r="G1578" i="11"/>
  <c r="F1578" i="11"/>
  <c r="I1577" i="11"/>
  <c r="H1577" i="11"/>
  <c r="G1577" i="11"/>
  <c r="F1577" i="11"/>
  <c r="I1576" i="11"/>
  <c r="H1576" i="11"/>
  <c r="G1576" i="11"/>
  <c r="F1576" i="11"/>
  <c r="I1575" i="11"/>
  <c r="H1575" i="11"/>
  <c r="G1575" i="11"/>
  <c r="F1575" i="11"/>
  <c r="I1574" i="11"/>
  <c r="H1574" i="11"/>
  <c r="G1574" i="11"/>
  <c r="F1574" i="11"/>
  <c r="I1573" i="11"/>
  <c r="H1573" i="11"/>
  <c r="G1573" i="11"/>
  <c r="F1573" i="11"/>
  <c r="I1572" i="11"/>
  <c r="H1572" i="11"/>
  <c r="G1572" i="11"/>
  <c r="F1572" i="11"/>
  <c r="I1571" i="11"/>
  <c r="H1571" i="11"/>
  <c r="G1571" i="11"/>
  <c r="F1571" i="11"/>
  <c r="I1570" i="11"/>
  <c r="H1570" i="11"/>
  <c r="G1570" i="11"/>
  <c r="F1570" i="11"/>
  <c r="I1569" i="11"/>
  <c r="H1569" i="11"/>
  <c r="G1569" i="11"/>
  <c r="F1569" i="11"/>
  <c r="I1568" i="11"/>
  <c r="H1568" i="11"/>
  <c r="G1568" i="11"/>
  <c r="F1568" i="11"/>
  <c r="I1567" i="11"/>
  <c r="H1567" i="11"/>
  <c r="G1567" i="11"/>
  <c r="F1567" i="11"/>
  <c r="I1566" i="11"/>
  <c r="H1566" i="11"/>
  <c r="G1566" i="11"/>
  <c r="F1566" i="11"/>
  <c r="I1565" i="11"/>
  <c r="H1565" i="11"/>
  <c r="G1565" i="11"/>
  <c r="F1565" i="11"/>
  <c r="I1564" i="11"/>
  <c r="H1564" i="11"/>
  <c r="G1564" i="11"/>
  <c r="F1564" i="11"/>
  <c r="I1563" i="11"/>
  <c r="H1563" i="11"/>
  <c r="G1563" i="11"/>
  <c r="F1563" i="11"/>
  <c r="I1562" i="11"/>
  <c r="H1562" i="11"/>
  <c r="G1562" i="11"/>
  <c r="F1562" i="11"/>
  <c r="I1561" i="11"/>
  <c r="H1561" i="11"/>
  <c r="G1561" i="11"/>
  <c r="F1561" i="11"/>
  <c r="I1560" i="11"/>
  <c r="H1560" i="11"/>
  <c r="G1560" i="11"/>
  <c r="F1560" i="11"/>
  <c r="I1559" i="11"/>
  <c r="H1559" i="11"/>
  <c r="G1559" i="11"/>
  <c r="F1559" i="11"/>
  <c r="I1558" i="11"/>
  <c r="H1558" i="11"/>
  <c r="G1558" i="11"/>
  <c r="F1558" i="11"/>
  <c r="I1557" i="11"/>
  <c r="H1557" i="11"/>
  <c r="G1557" i="11"/>
  <c r="F1557" i="11"/>
  <c r="I1556" i="11"/>
  <c r="H1556" i="11"/>
  <c r="G1556" i="11"/>
  <c r="F1556" i="11"/>
  <c r="I1555" i="11"/>
  <c r="H1555" i="11"/>
  <c r="G1555" i="11"/>
  <c r="F1555" i="11"/>
  <c r="I1554" i="11"/>
  <c r="H1554" i="11"/>
  <c r="G1554" i="11"/>
  <c r="F1554" i="11"/>
  <c r="I1553" i="11"/>
  <c r="H1553" i="11"/>
  <c r="G1553" i="11"/>
  <c r="F1553" i="11"/>
  <c r="I1552" i="11"/>
  <c r="H1552" i="11"/>
  <c r="G1552" i="11"/>
  <c r="F1552" i="11"/>
  <c r="I1551" i="11"/>
  <c r="H1551" i="11"/>
  <c r="G1551" i="11"/>
  <c r="F1551" i="11"/>
  <c r="I1550" i="11"/>
  <c r="H1550" i="11"/>
  <c r="G1550" i="11"/>
  <c r="F1550" i="11"/>
  <c r="I1549" i="11"/>
  <c r="H1549" i="11"/>
  <c r="G1549" i="11"/>
  <c r="F1549" i="11"/>
  <c r="I1548" i="11"/>
  <c r="H1548" i="11"/>
  <c r="G1548" i="11"/>
  <c r="F1548" i="11"/>
  <c r="I1547" i="11"/>
  <c r="H1547" i="11"/>
  <c r="G1547" i="11"/>
  <c r="F1547" i="11"/>
  <c r="I1546" i="11"/>
  <c r="H1546" i="11"/>
  <c r="G1546" i="11"/>
  <c r="F1546" i="11"/>
  <c r="I1545" i="11"/>
  <c r="H1545" i="11"/>
  <c r="G1545" i="11"/>
  <c r="F1545" i="11"/>
  <c r="I1544" i="11"/>
  <c r="H1544" i="11"/>
  <c r="G1544" i="11"/>
  <c r="F1544" i="11"/>
  <c r="I1543" i="11"/>
  <c r="H1543" i="11"/>
  <c r="G1543" i="11"/>
  <c r="F1543" i="11"/>
  <c r="I1542" i="11"/>
  <c r="H1542" i="11"/>
  <c r="G1542" i="11"/>
  <c r="F1542" i="11"/>
  <c r="I1541" i="11"/>
  <c r="H1541" i="11"/>
  <c r="G1541" i="11"/>
  <c r="F1541" i="11"/>
  <c r="I1540" i="11"/>
  <c r="H1540" i="11"/>
  <c r="G1540" i="11"/>
  <c r="F1540" i="11"/>
  <c r="I1539" i="11"/>
  <c r="H1539" i="11"/>
  <c r="G1539" i="11"/>
  <c r="F1539" i="11"/>
  <c r="I1538" i="11"/>
  <c r="H1538" i="11"/>
  <c r="G1538" i="11"/>
  <c r="F1538" i="11"/>
  <c r="I1537" i="11"/>
  <c r="H1537" i="11"/>
  <c r="G1537" i="11"/>
  <c r="F1537" i="11"/>
  <c r="I1530" i="11"/>
  <c r="H1530" i="11"/>
  <c r="G1530" i="11"/>
  <c r="F1530" i="11"/>
  <c r="I1529" i="11"/>
  <c r="H1529" i="11"/>
  <c r="G1529" i="11"/>
  <c r="F1529" i="11"/>
  <c r="I1528" i="11"/>
  <c r="H1528" i="11"/>
  <c r="G1528" i="11"/>
  <c r="F1528" i="11"/>
  <c r="I1527" i="11"/>
  <c r="H1527" i="11"/>
  <c r="G1527" i="11"/>
  <c r="F1527" i="11"/>
  <c r="I1526" i="11"/>
  <c r="H1526" i="11"/>
  <c r="G1526" i="11"/>
  <c r="F1526" i="11"/>
  <c r="I1525" i="11"/>
  <c r="H1525" i="11"/>
  <c r="G1525" i="11"/>
  <c r="F1525" i="11"/>
  <c r="I1524" i="11"/>
  <c r="H1524" i="11"/>
  <c r="G1524" i="11"/>
  <c r="F1524" i="11"/>
  <c r="I1523" i="11"/>
  <c r="H1523" i="11"/>
  <c r="G1523" i="11"/>
  <c r="F1523" i="11"/>
  <c r="I1522" i="11"/>
  <c r="H1522" i="11"/>
  <c r="G1522" i="11"/>
  <c r="F1522" i="11"/>
  <c r="I1521" i="11"/>
  <c r="H1521" i="11"/>
  <c r="G1521" i="11"/>
  <c r="F1521" i="11"/>
  <c r="I1520" i="11"/>
  <c r="H1520" i="11"/>
  <c r="G1520" i="11"/>
  <c r="F1520" i="11"/>
  <c r="I1519" i="11"/>
  <c r="H1519" i="11"/>
  <c r="G1519" i="11"/>
  <c r="F1519" i="11"/>
  <c r="I1517" i="11"/>
  <c r="H1517" i="11"/>
  <c r="G1517" i="11"/>
  <c r="F1517" i="11"/>
  <c r="I1516" i="11"/>
  <c r="H1516" i="11"/>
  <c r="G1516" i="11"/>
  <c r="F1516" i="11"/>
  <c r="I1515" i="11"/>
  <c r="H1515" i="11"/>
  <c r="G1515" i="11"/>
  <c r="F1515" i="11"/>
  <c r="I1514" i="11"/>
  <c r="H1514" i="11"/>
  <c r="G1514" i="11"/>
  <c r="F1514" i="11"/>
  <c r="I1513" i="11"/>
  <c r="H1513" i="11"/>
  <c r="G1513" i="11"/>
  <c r="F1513" i="11"/>
  <c r="I1512" i="11"/>
  <c r="H1512" i="11"/>
  <c r="G1512" i="11"/>
  <c r="F1512" i="11"/>
  <c r="I1511" i="11"/>
  <c r="H1511" i="11"/>
  <c r="G1511" i="11"/>
  <c r="F1511" i="11"/>
  <c r="I1510" i="11"/>
  <c r="H1510" i="11"/>
  <c r="G1510" i="11"/>
  <c r="F1510" i="11"/>
  <c r="I1509" i="11"/>
  <c r="H1509" i="11"/>
  <c r="G1509" i="11"/>
  <c r="F1509" i="11"/>
  <c r="I1508" i="11"/>
  <c r="H1508" i="11"/>
  <c r="G1508" i="11"/>
  <c r="F1508" i="11"/>
  <c r="I1507" i="11"/>
  <c r="H1507" i="11"/>
  <c r="G1507" i="11"/>
  <c r="F1507" i="11"/>
  <c r="I1506" i="11"/>
  <c r="H1506" i="11"/>
  <c r="G1506" i="11"/>
  <c r="F1506" i="11"/>
  <c r="I1505" i="11"/>
  <c r="H1505" i="11"/>
  <c r="G1505" i="11"/>
  <c r="F1505" i="11"/>
  <c r="I1504" i="11"/>
  <c r="H1504" i="11"/>
  <c r="G1504" i="11"/>
  <c r="F1504" i="11"/>
  <c r="I1503" i="11"/>
  <c r="H1503" i="11"/>
  <c r="G1503" i="11"/>
  <c r="F1503" i="11"/>
  <c r="I1487" i="11"/>
  <c r="H1487" i="11"/>
  <c r="G1487" i="11"/>
  <c r="F1487" i="11"/>
  <c r="I1486" i="11"/>
  <c r="H1486" i="11"/>
  <c r="G1486" i="11"/>
  <c r="F1486" i="11"/>
  <c r="I1485" i="11"/>
  <c r="H1485" i="11"/>
  <c r="G1485" i="11"/>
  <c r="F1485" i="11"/>
  <c r="I1484" i="11"/>
  <c r="H1484" i="11"/>
  <c r="G1484" i="11"/>
  <c r="F1484" i="11"/>
  <c r="I1483" i="11"/>
  <c r="H1483" i="11"/>
  <c r="G1483" i="11"/>
  <c r="F1483" i="11"/>
  <c r="I1482" i="11"/>
  <c r="H1482" i="11"/>
  <c r="G1482" i="11"/>
  <c r="F1482" i="11"/>
  <c r="I1481" i="11"/>
  <c r="H1481" i="11"/>
  <c r="G1481" i="11"/>
  <c r="F1481" i="11"/>
  <c r="I1480" i="11"/>
  <c r="H1480" i="11"/>
  <c r="G1480" i="11"/>
  <c r="F1480" i="11"/>
  <c r="I1479" i="11"/>
  <c r="H1479" i="11"/>
  <c r="G1479" i="11"/>
  <c r="F1479" i="11"/>
  <c r="I1478" i="11"/>
  <c r="H1478" i="11"/>
  <c r="G1478" i="11"/>
  <c r="F1478" i="11"/>
  <c r="I1476" i="11"/>
  <c r="H1476" i="11"/>
  <c r="G1476" i="11"/>
  <c r="F1476" i="11"/>
  <c r="I1475" i="11"/>
  <c r="H1475" i="11"/>
  <c r="G1475" i="11"/>
  <c r="F1475" i="11"/>
  <c r="I1474" i="11"/>
  <c r="H1474" i="11"/>
  <c r="G1474" i="11"/>
  <c r="F1474" i="11"/>
  <c r="I1473" i="11"/>
  <c r="H1473" i="11"/>
  <c r="G1473" i="11"/>
  <c r="F1473" i="11"/>
  <c r="I1472" i="11"/>
  <c r="H1472" i="11"/>
  <c r="G1472" i="11"/>
  <c r="F1472" i="11"/>
  <c r="I1471" i="11"/>
  <c r="H1471" i="11"/>
  <c r="G1471" i="11"/>
  <c r="F1471" i="11"/>
  <c r="I1469" i="11"/>
  <c r="H1469" i="11"/>
  <c r="G1469" i="11"/>
  <c r="F1469" i="11"/>
  <c r="I1468" i="11"/>
  <c r="H1468" i="11"/>
  <c r="G1468" i="11"/>
  <c r="F1468" i="11"/>
  <c r="I1467" i="11"/>
  <c r="H1467" i="11"/>
  <c r="G1467" i="11"/>
  <c r="F1467" i="11"/>
  <c r="I1466" i="11"/>
  <c r="H1466" i="11"/>
  <c r="G1466" i="11"/>
  <c r="F1466" i="11"/>
  <c r="I1465" i="11"/>
  <c r="H1465" i="11"/>
  <c r="G1465" i="11"/>
  <c r="F1465" i="11"/>
  <c r="I1464" i="11"/>
  <c r="H1464" i="11"/>
  <c r="G1464" i="11"/>
  <c r="F1464" i="11"/>
  <c r="I1463" i="11"/>
  <c r="H1463" i="11"/>
  <c r="G1463" i="11"/>
  <c r="F1463" i="11"/>
  <c r="I1462" i="11"/>
  <c r="H1462" i="11"/>
  <c r="G1462" i="11"/>
  <c r="F1462" i="11"/>
  <c r="I1461" i="11"/>
  <c r="H1461" i="11"/>
  <c r="G1461" i="11"/>
  <c r="F1461" i="11"/>
  <c r="I1460" i="11"/>
  <c r="H1460" i="11"/>
  <c r="G1460" i="11"/>
  <c r="F1460" i="11"/>
  <c r="I1456" i="11"/>
  <c r="H1456" i="11"/>
  <c r="G1456" i="11"/>
  <c r="F1456" i="11"/>
  <c r="I1455" i="11"/>
  <c r="H1455" i="11"/>
  <c r="G1455" i="11"/>
  <c r="F1455" i="11"/>
  <c r="I1454" i="11"/>
  <c r="H1454" i="11"/>
  <c r="G1454" i="11"/>
  <c r="F1454" i="11"/>
  <c r="I1453" i="11"/>
  <c r="H1453" i="11"/>
  <c r="G1453" i="11"/>
  <c r="F1453" i="11"/>
  <c r="I1452" i="11"/>
  <c r="H1452" i="11"/>
  <c r="G1452" i="11"/>
  <c r="F1452" i="11"/>
  <c r="I1450" i="11"/>
  <c r="H1450" i="11"/>
  <c r="G1450" i="11"/>
  <c r="F1450" i="11"/>
  <c r="I1449" i="11"/>
  <c r="H1449" i="11"/>
  <c r="G1449" i="11"/>
  <c r="F1449" i="11"/>
  <c r="I1448" i="11"/>
  <c r="H1448" i="11"/>
  <c r="G1448" i="11"/>
  <c r="F1448" i="11"/>
  <c r="I1447" i="11"/>
  <c r="H1447" i="11"/>
  <c r="G1447" i="11"/>
  <c r="F1447" i="11"/>
  <c r="I1446" i="11"/>
  <c r="H1446" i="11"/>
  <c r="G1446" i="11"/>
  <c r="F1446" i="11"/>
  <c r="I1445" i="11"/>
  <c r="H1445" i="11"/>
  <c r="G1445" i="11"/>
  <c r="F1445" i="11"/>
  <c r="I1444" i="11"/>
  <c r="H1444" i="11"/>
  <c r="G1444" i="11"/>
  <c r="F1444" i="11"/>
  <c r="I1443" i="11"/>
  <c r="H1443" i="11"/>
  <c r="G1443" i="11"/>
  <c r="F1443" i="11"/>
  <c r="I1442" i="11"/>
  <c r="H1442" i="11"/>
  <c r="G1442" i="11"/>
  <c r="F1442" i="11"/>
  <c r="I1435" i="11"/>
  <c r="H1435" i="11"/>
  <c r="G1435" i="11"/>
  <c r="F1435" i="11"/>
  <c r="I1434" i="11"/>
  <c r="H1434" i="11"/>
  <c r="G1434" i="11"/>
  <c r="F1434" i="11"/>
  <c r="I1433" i="11"/>
  <c r="H1433" i="11"/>
  <c r="G1433" i="11"/>
  <c r="F1433" i="11"/>
  <c r="I1432" i="11"/>
  <c r="H1432" i="11"/>
  <c r="G1432" i="11"/>
  <c r="F1432" i="11"/>
  <c r="I1431" i="11"/>
  <c r="H1431" i="11"/>
  <c r="G1431" i="11"/>
  <c r="F1431" i="11"/>
  <c r="I1430" i="11"/>
  <c r="H1430" i="11"/>
  <c r="G1430" i="11"/>
  <c r="F1430" i="11"/>
  <c r="I1429" i="11"/>
  <c r="H1429" i="11"/>
  <c r="G1429" i="11"/>
  <c r="F1429" i="11"/>
  <c r="I1428" i="11"/>
  <c r="H1428" i="11"/>
  <c r="G1428" i="11"/>
  <c r="F1428" i="11"/>
  <c r="I1427" i="11"/>
  <c r="H1427" i="11"/>
  <c r="G1427" i="11"/>
  <c r="F1427" i="11"/>
  <c r="I1426" i="11"/>
  <c r="H1426" i="11"/>
  <c r="G1426" i="11"/>
  <c r="F1426" i="11"/>
  <c r="I1425" i="11"/>
  <c r="H1425" i="11"/>
  <c r="G1425" i="11"/>
  <c r="F1425" i="11"/>
  <c r="L1425" i="11" s="1"/>
  <c r="I1424" i="11"/>
  <c r="H1424" i="11"/>
  <c r="G1424" i="11"/>
  <c r="F1424" i="11"/>
  <c r="L1424" i="11" s="1"/>
  <c r="I1423" i="11"/>
  <c r="H1423" i="11"/>
  <c r="G1423" i="11"/>
  <c r="F1423" i="11"/>
  <c r="L1423" i="11" s="1"/>
  <c r="I1422" i="11"/>
  <c r="H1422" i="11"/>
  <c r="G1422" i="11"/>
  <c r="F1422" i="11"/>
  <c r="L1422" i="11" s="1"/>
  <c r="I1421" i="11"/>
  <c r="H1421" i="11"/>
  <c r="G1421" i="11"/>
  <c r="F1421" i="11"/>
  <c r="L1421" i="11" s="1"/>
  <c r="I1420" i="11"/>
  <c r="H1420" i="11"/>
  <c r="G1420" i="11"/>
  <c r="F1420" i="11"/>
  <c r="L1420" i="11" s="1"/>
  <c r="I1419" i="11"/>
  <c r="H1419" i="11"/>
  <c r="G1419" i="11"/>
  <c r="F1419" i="11"/>
  <c r="L1419" i="11" s="1"/>
  <c r="I1418" i="11"/>
  <c r="H1418" i="11"/>
  <c r="G1418" i="11"/>
  <c r="F1418" i="11"/>
  <c r="L1418" i="11" s="1"/>
  <c r="I1417" i="11"/>
  <c r="H1417" i="11"/>
  <c r="G1417" i="11"/>
  <c r="F1417" i="11"/>
  <c r="L1417" i="11" s="1"/>
  <c r="I1416" i="11"/>
  <c r="H1416" i="11"/>
  <c r="G1416" i="11"/>
  <c r="F1416" i="11"/>
  <c r="L1416" i="11" s="1"/>
  <c r="I1415" i="11"/>
  <c r="H1415" i="11"/>
  <c r="G1415" i="11"/>
  <c r="F1415" i="11"/>
  <c r="L1415" i="11" s="1"/>
  <c r="I1414" i="11"/>
  <c r="H1414" i="11"/>
  <c r="G1414" i="11"/>
  <c r="F1414" i="11"/>
  <c r="L1414" i="11" s="1"/>
  <c r="I1413" i="11"/>
  <c r="H1413" i="11"/>
  <c r="G1413" i="11"/>
  <c r="F1413" i="11"/>
  <c r="L1413" i="11" s="1"/>
  <c r="I1412" i="11"/>
  <c r="H1412" i="11"/>
  <c r="G1412" i="11"/>
  <c r="F1412" i="11"/>
  <c r="L1412" i="11" s="1"/>
  <c r="I1411" i="11"/>
  <c r="H1411" i="11"/>
  <c r="G1411" i="11"/>
  <c r="F1411" i="11"/>
  <c r="L1411" i="11" s="1"/>
  <c r="I1410" i="11"/>
  <c r="H1410" i="11"/>
  <c r="G1410" i="11"/>
  <c r="F1410" i="11"/>
  <c r="I1408" i="11"/>
  <c r="H1408" i="11"/>
  <c r="G1408" i="11"/>
  <c r="F1408" i="11"/>
  <c r="L1408" i="11" s="1"/>
  <c r="I1407" i="11"/>
  <c r="H1407" i="11"/>
  <c r="G1407" i="11"/>
  <c r="F1407" i="11"/>
  <c r="L1407" i="11" s="1"/>
  <c r="I1406" i="11"/>
  <c r="H1406" i="11"/>
  <c r="G1406" i="11"/>
  <c r="F1406" i="11"/>
  <c r="L1406" i="11" s="1"/>
  <c r="I1405" i="11"/>
  <c r="H1405" i="11"/>
  <c r="G1405" i="11"/>
  <c r="F1405" i="11"/>
  <c r="L1405" i="11" s="1"/>
  <c r="L1404" i="11"/>
  <c r="I1404" i="11"/>
  <c r="H1404" i="11"/>
  <c r="G1404" i="11"/>
  <c r="F1404" i="11"/>
  <c r="I1403" i="11"/>
  <c r="H1403" i="11"/>
  <c r="G1403" i="11"/>
  <c r="F1403" i="11"/>
  <c r="L1403" i="11" s="1"/>
  <c r="I1402" i="11"/>
  <c r="H1402" i="11"/>
  <c r="G1402" i="11"/>
  <c r="F1402" i="11"/>
  <c r="L1402" i="11" s="1"/>
  <c r="L1401" i="11"/>
  <c r="I1401" i="11"/>
  <c r="H1401" i="11"/>
  <c r="G1401" i="11"/>
  <c r="F1401" i="11"/>
  <c r="I1393" i="11"/>
  <c r="H1393" i="11"/>
  <c r="G1393" i="11"/>
  <c r="F1393" i="11"/>
  <c r="I1392" i="11"/>
  <c r="H1392" i="11"/>
  <c r="G1392" i="11"/>
  <c r="F1392" i="11"/>
  <c r="I1391" i="11"/>
  <c r="H1391" i="11"/>
  <c r="G1391" i="11"/>
  <c r="F1391" i="11"/>
  <c r="I1390" i="11"/>
  <c r="H1390" i="11"/>
  <c r="G1390" i="11"/>
  <c r="F1390" i="11"/>
  <c r="I1389" i="11"/>
  <c r="H1389" i="11"/>
  <c r="G1389" i="11"/>
  <c r="F1389" i="11"/>
  <c r="I1388" i="11"/>
  <c r="H1388" i="11"/>
  <c r="G1388" i="11"/>
  <c r="F1388" i="11"/>
  <c r="I1387" i="11"/>
  <c r="H1387" i="11"/>
  <c r="G1387" i="11"/>
  <c r="F1387" i="11"/>
  <c r="I1386" i="11"/>
  <c r="H1386" i="11"/>
  <c r="G1386" i="11"/>
  <c r="F1386" i="11"/>
  <c r="I1385" i="11"/>
  <c r="H1385" i="11"/>
  <c r="G1385" i="11"/>
  <c r="F1385" i="11"/>
  <c r="I1384" i="11"/>
  <c r="H1384" i="11"/>
  <c r="G1384" i="11"/>
  <c r="F1384" i="11"/>
  <c r="I1383" i="11"/>
  <c r="H1383" i="11"/>
  <c r="G1383" i="11"/>
  <c r="F1383" i="11"/>
  <c r="I1382" i="11"/>
  <c r="H1382" i="11"/>
  <c r="G1382" i="11"/>
  <c r="F1382" i="11"/>
  <c r="I1381" i="11"/>
  <c r="H1381" i="11"/>
  <c r="G1381" i="11"/>
  <c r="F1381" i="11"/>
  <c r="I1380" i="11"/>
  <c r="H1380" i="11"/>
  <c r="G1380" i="11"/>
  <c r="F1380" i="11"/>
  <c r="I1379" i="11"/>
  <c r="H1379" i="11"/>
  <c r="G1379" i="11"/>
  <c r="F1379" i="11"/>
  <c r="I1378" i="11"/>
  <c r="H1378" i="11"/>
  <c r="G1378" i="11"/>
  <c r="F1378" i="11"/>
  <c r="I1377" i="11"/>
  <c r="H1377" i="11"/>
  <c r="G1377" i="11"/>
  <c r="F1377" i="11"/>
  <c r="I1376" i="11"/>
  <c r="H1376" i="11"/>
  <c r="G1376" i="11"/>
  <c r="F1376" i="11"/>
  <c r="I1373" i="11"/>
  <c r="H1373" i="11"/>
  <c r="G1373" i="11"/>
  <c r="F1373" i="11"/>
  <c r="I1372" i="11"/>
  <c r="H1372" i="11"/>
  <c r="G1372" i="11"/>
  <c r="F1372" i="11"/>
  <c r="L1372" i="11" s="1"/>
  <c r="I1371" i="11"/>
  <c r="H1371" i="11"/>
  <c r="G1371" i="11"/>
  <c r="F1371" i="11"/>
  <c r="L1371" i="11" s="1"/>
  <c r="I1370" i="11"/>
  <c r="H1370" i="11"/>
  <c r="G1370" i="11"/>
  <c r="F1370" i="11"/>
  <c r="L1370" i="11" s="1"/>
  <c r="I1369" i="11"/>
  <c r="H1369" i="11"/>
  <c r="G1369" i="11"/>
  <c r="F1369" i="11"/>
  <c r="L1369" i="11" s="1"/>
  <c r="I1368" i="11"/>
  <c r="H1368" i="11"/>
  <c r="G1368" i="11"/>
  <c r="F1368" i="11"/>
  <c r="L1368" i="11" s="1"/>
  <c r="I1367" i="11"/>
  <c r="H1367" i="11"/>
  <c r="G1367" i="11"/>
  <c r="F1367" i="11"/>
  <c r="L1367" i="11" s="1"/>
  <c r="I1366" i="11"/>
  <c r="H1366" i="11"/>
  <c r="G1366" i="11"/>
  <c r="F1366" i="11"/>
  <c r="L1366" i="11" s="1"/>
  <c r="I1365" i="11"/>
  <c r="H1365" i="11"/>
  <c r="G1365" i="11"/>
  <c r="F1365" i="11"/>
  <c r="L1365" i="11" s="1"/>
  <c r="I1364" i="11"/>
  <c r="H1364" i="11"/>
  <c r="G1364" i="11"/>
  <c r="F1364" i="11"/>
  <c r="L1364" i="11" s="1"/>
  <c r="I1363" i="11"/>
  <c r="H1363" i="11"/>
  <c r="G1363" i="11"/>
  <c r="F1363" i="11"/>
  <c r="L1363" i="11" s="1"/>
  <c r="I1362" i="11"/>
  <c r="H1362" i="11"/>
  <c r="G1362" i="11"/>
  <c r="F1362" i="11"/>
  <c r="L1362" i="11" s="1"/>
  <c r="L1361" i="11"/>
  <c r="I1361" i="11"/>
  <c r="H1361" i="11"/>
  <c r="G1361" i="11"/>
  <c r="F1361" i="11"/>
  <c r="I1360" i="11"/>
  <c r="H1360" i="11"/>
  <c r="G1360" i="11"/>
  <c r="F1360" i="11"/>
  <c r="L1360" i="11" s="1"/>
  <c r="I1359" i="11"/>
  <c r="H1359" i="11"/>
  <c r="G1359" i="11"/>
  <c r="F1359" i="11"/>
  <c r="L1359" i="11" s="1"/>
  <c r="I1358" i="11"/>
  <c r="H1358" i="11"/>
  <c r="G1358" i="11"/>
  <c r="F1358" i="11"/>
  <c r="L1358" i="11" s="1"/>
  <c r="I1357" i="11"/>
  <c r="H1357" i="11"/>
  <c r="G1357" i="11"/>
  <c r="F1357" i="11"/>
  <c r="L1357" i="11" s="1"/>
  <c r="I1356" i="11"/>
  <c r="H1356" i="11"/>
  <c r="G1356" i="11"/>
  <c r="F1356" i="11"/>
  <c r="L1356" i="11" s="1"/>
  <c r="I1355" i="11"/>
  <c r="H1355" i="11"/>
  <c r="G1355" i="11"/>
  <c r="F1355" i="11"/>
  <c r="L1355" i="11" s="1"/>
  <c r="I1354" i="11"/>
  <c r="H1354" i="11"/>
  <c r="G1354" i="11"/>
  <c r="F1354" i="11"/>
  <c r="L1354" i="11" s="1"/>
  <c r="I1353" i="11"/>
  <c r="H1353" i="11"/>
  <c r="G1353" i="11"/>
  <c r="F1353" i="11"/>
  <c r="L1353" i="11" s="1"/>
  <c r="I1352" i="11"/>
  <c r="H1352" i="11"/>
  <c r="G1352" i="11"/>
  <c r="F1352" i="11"/>
  <c r="I1350" i="11"/>
  <c r="H1350" i="11"/>
  <c r="G1350" i="11"/>
  <c r="F1350" i="11"/>
  <c r="I1349" i="11"/>
  <c r="H1349" i="11"/>
  <c r="G1349" i="11"/>
  <c r="F1349" i="11"/>
  <c r="I1348" i="11"/>
  <c r="H1348" i="11"/>
  <c r="G1348" i="11"/>
  <c r="F1348" i="11"/>
  <c r="I1347" i="11"/>
  <c r="H1347" i="11"/>
  <c r="G1347" i="11"/>
  <c r="F1347" i="11"/>
  <c r="I1346" i="11"/>
  <c r="H1346" i="11"/>
  <c r="G1346" i="11"/>
  <c r="F1346" i="11"/>
  <c r="I1345" i="11"/>
  <c r="H1345" i="11"/>
  <c r="G1345" i="11"/>
  <c r="F1345" i="11"/>
  <c r="I1344" i="11"/>
  <c r="H1344" i="11"/>
  <c r="G1344" i="11"/>
  <c r="F1344" i="11"/>
  <c r="I1336" i="11"/>
  <c r="H1336" i="11"/>
  <c r="G1336" i="11"/>
  <c r="F1336" i="11"/>
  <c r="I1335" i="11"/>
  <c r="H1335" i="11"/>
  <c r="G1335" i="11"/>
  <c r="F1335" i="11"/>
  <c r="I1334" i="11"/>
  <c r="H1334" i="11"/>
  <c r="G1334" i="11"/>
  <c r="F1334" i="11"/>
  <c r="I1333" i="11"/>
  <c r="H1333" i="11"/>
  <c r="G1333" i="11"/>
  <c r="F1333" i="11"/>
  <c r="I1332" i="11"/>
  <c r="H1332" i="11"/>
  <c r="G1332" i="11"/>
  <c r="F1332" i="11"/>
  <c r="I1331" i="11"/>
  <c r="H1331" i="11"/>
  <c r="G1331" i="11"/>
  <c r="F1331" i="11"/>
  <c r="I1330" i="11"/>
  <c r="H1330" i="11"/>
  <c r="G1330" i="11"/>
  <c r="F1330" i="11"/>
  <c r="I1329" i="11"/>
  <c r="H1329" i="11"/>
  <c r="G1329" i="11"/>
  <c r="F1329" i="11"/>
  <c r="I1328" i="11"/>
  <c r="H1328" i="11"/>
  <c r="G1328" i="11"/>
  <c r="F1328" i="11"/>
  <c r="I1327" i="11"/>
  <c r="H1327" i="11"/>
  <c r="G1327" i="11"/>
  <c r="F1327" i="11"/>
  <c r="I1325" i="11"/>
  <c r="H1325" i="11"/>
  <c r="G1325" i="11"/>
  <c r="F1325" i="11"/>
  <c r="I1324" i="11"/>
  <c r="H1324" i="11"/>
  <c r="G1324" i="11"/>
  <c r="F1324" i="11"/>
  <c r="I1323" i="11"/>
  <c r="H1323" i="11"/>
  <c r="G1323" i="11"/>
  <c r="F1323" i="11"/>
  <c r="I1322" i="11"/>
  <c r="H1322" i="11"/>
  <c r="G1322" i="11"/>
  <c r="F1322" i="11"/>
  <c r="I1321" i="11"/>
  <c r="H1321" i="11"/>
  <c r="G1321" i="11"/>
  <c r="F1321" i="11"/>
  <c r="I1320" i="11"/>
  <c r="H1320" i="11"/>
  <c r="G1320" i="11"/>
  <c r="F1320" i="11"/>
  <c r="I1319" i="11"/>
  <c r="H1319" i="11"/>
  <c r="G1319" i="11"/>
  <c r="F1319" i="11"/>
  <c r="I1317" i="11"/>
  <c r="H1317" i="11"/>
  <c r="G1317" i="11"/>
  <c r="F1317" i="11"/>
  <c r="I1316" i="11"/>
  <c r="H1316" i="11"/>
  <c r="G1316" i="11"/>
  <c r="F1316" i="11"/>
  <c r="I1315" i="11"/>
  <c r="H1315" i="11"/>
  <c r="G1315" i="11"/>
  <c r="F1315" i="11"/>
  <c r="I1314" i="11"/>
  <c r="H1314" i="11"/>
  <c r="G1314" i="11"/>
  <c r="F1314" i="11"/>
  <c r="I1313" i="11"/>
  <c r="H1313" i="11"/>
  <c r="G1313" i="11"/>
  <c r="F1313" i="11"/>
  <c r="I1312" i="11"/>
  <c r="H1312" i="11"/>
  <c r="G1312" i="11"/>
  <c r="F1312" i="11"/>
  <c r="I1311" i="11"/>
  <c r="H1311" i="11"/>
  <c r="G1311" i="11"/>
  <c r="F1311" i="11"/>
  <c r="I1310" i="11"/>
  <c r="H1310" i="11"/>
  <c r="G1310" i="11"/>
  <c r="F1310" i="11"/>
  <c r="I1309" i="11"/>
  <c r="H1309" i="11"/>
  <c r="G1309" i="11"/>
  <c r="F1309" i="11"/>
  <c r="I1308" i="11"/>
  <c r="H1308" i="11"/>
  <c r="G1308" i="11"/>
  <c r="F1308" i="11"/>
  <c r="I1307" i="11"/>
  <c r="H1307" i="11"/>
  <c r="G1307" i="11"/>
  <c r="F1307" i="11"/>
  <c r="I1306" i="11"/>
  <c r="H1306" i="11"/>
  <c r="G1306" i="11"/>
  <c r="F1306" i="11"/>
  <c r="I1305" i="11"/>
  <c r="H1305" i="11"/>
  <c r="G1305" i="11"/>
  <c r="F1305" i="11"/>
  <c r="I1304" i="11"/>
  <c r="H1304" i="11"/>
  <c r="G1304" i="11"/>
  <c r="F1304" i="11"/>
  <c r="I1302" i="11"/>
  <c r="H1302" i="11"/>
  <c r="G1302" i="11"/>
  <c r="F1302" i="11"/>
  <c r="I1301" i="11"/>
  <c r="H1301" i="11"/>
  <c r="G1301" i="11"/>
  <c r="F1301" i="11"/>
  <c r="I1300" i="11"/>
  <c r="H1300" i="11"/>
  <c r="G1300" i="11"/>
  <c r="F1300" i="11"/>
  <c r="I1299" i="11"/>
  <c r="H1299" i="11"/>
  <c r="G1299" i="11"/>
  <c r="F1299" i="11"/>
  <c r="I1298" i="11"/>
  <c r="H1298" i="11"/>
  <c r="G1298" i="11"/>
  <c r="F1298" i="11"/>
  <c r="L1298" i="11" s="1"/>
  <c r="I1297" i="11"/>
  <c r="H1297" i="11"/>
  <c r="G1297" i="11"/>
  <c r="F1297" i="11"/>
  <c r="L1297" i="11" s="1"/>
  <c r="I1296" i="11"/>
  <c r="H1296" i="11"/>
  <c r="G1296" i="11"/>
  <c r="F1296" i="11"/>
  <c r="I1295" i="11"/>
  <c r="H1295" i="11"/>
  <c r="G1295" i="11"/>
  <c r="F1295" i="11"/>
  <c r="I1294" i="11"/>
  <c r="H1294" i="11"/>
  <c r="G1294" i="11"/>
  <c r="F1294" i="11"/>
  <c r="I1293" i="11"/>
  <c r="H1293" i="11"/>
  <c r="G1293" i="11"/>
  <c r="F1293" i="11"/>
  <c r="I1292" i="11"/>
  <c r="H1292" i="11"/>
  <c r="G1292" i="11"/>
  <c r="F1292" i="11"/>
  <c r="I1291" i="11"/>
  <c r="H1291" i="11"/>
  <c r="G1291" i="11"/>
  <c r="F1291" i="11"/>
  <c r="I1290" i="11"/>
  <c r="H1290" i="11"/>
  <c r="G1290" i="11"/>
  <c r="F1290" i="11"/>
  <c r="I1289" i="11"/>
  <c r="H1289" i="11"/>
  <c r="G1289" i="11"/>
  <c r="F1289" i="11"/>
  <c r="L1289" i="11" s="1"/>
  <c r="I1288" i="11"/>
  <c r="H1288" i="11"/>
  <c r="G1288" i="11"/>
  <c r="F1288" i="11"/>
  <c r="I1287" i="11"/>
  <c r="H1287" i="11"/>
  <c r="G1287" i="11"/>
  <c r="F1287" i="11"/>
  <c r="I1286" i="11"/>
  <c r="H1286" i="11"/>
  <c r="G1286" i="11"/>
  <c r="F1286" i="11"/>
  <c r="I1285" i="11"/>
  <c r="H1285" i="11"/>
  <c r="G1285" i="11"/>
  <c r="F1285" i="11"/>
  <c r="I1284" i="11"/>
  <c r="H1284" i="11"/>
  <c r="G1284" i="11"/>
  <c r="F1284" i="11"/>
  <c r="I1283" i="11"/>
  <c r="H1283" i="11"/>
  <c r="G1283" i="11"/>
  <c r="F1283" i="11"/>
  <c r="I1282" i="11"/>
  <c r="H1282" i="11"/>
  <c r="G1282" i="11"/>
  <c r="F1282" i="11"/>
  <c r="I1281" i="11"/>
  <c r="H1281" i="11"/>
  <c r="G1281" i="11"/>
  <c r="F1281" i="11"/>
  <c r="I1280" i="11"/>
  <c r="H1280" i="11"/>
  <c r="G1280" i="11"/>
  <c r="F1280" i="11"/>
  <c r="I1279" i="11"/>
  <c r="H1279" i="11"/>
  <c r="G1279" i="11"/>
  <c r="F1279" i="11"/>
  <c r="I1278" i="11"/>
  <c r="H1278" i="11"/>
  <c r="G1278" i="11"/>
  <c r="F1278" i="11"/>
  <c r="I1277" i="11"/>
  <c r="H1277" i="11"/>
  <c r="G1277" i="11"/>
  <c r="F1277" i="11"/>
  <c r="I1276" i="11"/>
  <c r="H1276" i="11"/>
  <c r="G1276" i="11"/>
  <c r="F1276" i="11"/>
  <c r="L1275" i="11"/>
  <c r="I1275" i="11"/>
  <c r="H1275" i="11"/>
  <c r="G1275" i="11"/>
  <c r="F1275" i="11"/>
  <c r="I1274" i="11"/>
  <c r="H1274" i="11"/>
  <c r="G1274" i="11"/>
  <c r="F1274" i="11"/>
  <c r="I1273" i="11"/>
  <c r="H1273" i="11"/>
  <c r="G1273" i="11"/>
  <c r="F1273" i="11"/>
  <c r="I1272" i="11"/>
  <c r="H1272" i="11"/>
  <c r="G1272" i="11"/>
  <c r="F1272" i="11"/>
  <c r="I1271" i="11"/>
  <c r="H1271" i="11"/>
  <c r="G1271" i="11"/>
  <c r="F1271" i="11"/>
  <c r="I1270" i="11"/>
  <c r="H1270" i="11"/>
  <c r="G1270" i="11"/>
  <c r="F1270" i="11"/>
  <c r="I1269" i="11"/>
  <c r="H1269" i="11"/>
  <c r="G1269" i="11"/>
  <c r="F1269" i="11"/>
  <c r="I1268" i="11"/>
  <c r="H1268" i="11"/>
  <c r="G1268" i="11"/>
  <c r="F1268" i="11"/>
  <c r="I1267" i="11"/>
  <c r="H1267" i="11"/>
  <c r="G1267" i="11"/>
  <c r="F1267" i="11"/>
  <c r="I1265" i="11"/>
  <c r="H1265" i="11"/>
  <c r="G1265" i="11"/>
  <c r="F1265" i="11"/>
  <c r="I1264" i="11"/>
  <c r="H1264" i="11"/>
  <c r="G1264" i="11"/>
  <c r="F1264" i="11"/>
  <c r="I1263" i="11"/>
  <c r="H1263" i="11"/>
  <c r="G1263" i="11"/>
  <c r="F1263" i="11"/>
  <c r="I1262" i="11"/>
  <c r="H1262" i="11"/>
  <c r="G1262" i="11"/>
  <c r="F1262" i="11"/>
  <c r="I1261" i="11"/>
  <c r="H1261" i="11"/>
  <c r="G1261" i="11"/>
  <c r="F1261" i="11"/>
  <c r="I1260" i="11"/>
  <c r="H1260" i="11"/>
  <c r="G1260" i="11"/>
  <c r="F1260" i="11"/>
  <c r="I1259" i="11"/>
  <c r="H1259" i="11"/>
  <c r="G1259" i="11"/>
  <c r="F1259" i="11"/>
  <c r="I1255" i="11"/>
  <c r="H1255" i="11"/>
  <c r="G1255" i="11"/>
  <c r="F1255" i="11"/>
  <c r="I1254" i="11"/>
  <c r="H1254" i="11"/>
  <c r="G1254" i="11"/>
  <c r="F1254" i="11"/>
  <c r="I1253" i="11"/>
  <c r="H1253" i="11"/>
  <c r="G1253" i="11"/>
  <c r="F1253" i="11"/>
  <c r="I1252" i="11"/>
  <c r="H1252" i="11"/>
  <c r="G1252" i="11"/>
  <c r="F1252" i="11"/>
  <c r="I1251" i="11"/>
  <c r="H1251" i="11"/>
  <c r="G1251" i="11"/>
  <c r="F1251" i="11"/>
  <c r="I1250" i="11"/>
  <c r="H1250" i="11"/>
  <c r="G1250" i="11"/>
  <c r="F1250" i="11"/>
  <c r="I1248" i="11"/>
  <c r="H1248" i="11"/>
  <c r="G1248" i="11"/>
  <c r="F1248" i="11"/>
  <c r="I1247" i="11"/>
  <c r="H1247" i="11"/>
  <c r="G1247" i="11"/>
  <c r="F1247" i="11"/>
  <c r="I1246" i="11"/>
  <c r="H1246" i="11"/>
  <c r="G1246" i="11"/>
  <c r="F1246" i="11"/>
  <c r="I1245" i="11"/>
  <c r="H1245" i="11"/>
  <c r="G1245" i="11"/>
  <c r="F1245" i="11"/>
  <c r="I1244" i="11"/>
  <c r="H1244" i="11"/>
  <c r="G1244" i="11"/>
  <c r="F1244" i="11"/>
  <c r="I1243" i="11"/>
  <c r="H1243" i="11"/>
  <c r="G1243" i="11"/>
  <c r="F1243" i="11"/>
  <c r="I1242" i="11"/>
  <c r="H1242" i="11"/>
  <c r="G1242" i="11"/>
  <c r="F1242" i="11"/>
  <c r="I1241" i="11"/>
  <c r="H1241" i="11"/>
  <c r="G1241" i="11"/>
  <c r="F1241" i="11"/>
  <c r="I1240" i="11"/>
  <c r="H1240" i="11"/>
  <c r="G1240" i="11"/>
  <c r="F1240" i="11"/>
  <c r="I1239" i="11"/>
  <c r="H1239" i="11"/>
  <c r="G1239" i="11"/>
  <c r="F1239" i="11"/>
  <c r="I1231" i="11"/>
  <c r="H1231" i="11"/>
  <c r="G1231" i="11"/>
  <c r="F1231" i="11"/>
  <c r="I1230" i="11"/>
  <c r="H1230" i="11"/>
  <c r="G1230" i="11"/>
  <c r="F1230" i="11"/>
  <c r="I1229" i="11"/>
  <c r="H1229" i="11"/>
  <c r="G1229" i="11"/>
  <c r="F1229" i="11"/>
  <c r="I1228" i="11"/>
  <c r="H1228" i="11"/>
  <c r="G1228" i="11"/>
  <c r="F1228" i="11"/>
  <c r="I1227" i="11"/>
  <c r="H1227" i="11"/>
  <c r="G1227" i="11"/>
  <c r="F1227" i="11"/>
  <c r="I1226" i="11"/>
  <c r="H1226" i="11"/>
  <c r="G1226" i="11"/>
  <c r="F1226" i="11"/>
  <c r="I1225" i="11"/>
  <c r="H1225" i="11"/>
  <c r="G1225" i="11"/>
  <c r="F1225" i="11"/>
  <c r="I1224" i="11"/>
  <c r="H1224" i="11"/>
  <c r="G1224" i="11"/>
  <c r="F1224" i="11"/>
  <c r="I1223" i="11"/>
  <c r="H1223" i="11"/>
  <c r="G1223" i="11"/>
  <c r="F1223" i="11"/>
  <c r="I1222" i="11"/>
  <c r="H1222" i="11"/>
  <c r="G1222" i="11"/>
  <c r="F1222" i="11"/>
  <c r="I1221" i="11"/>
  <c r="H1221" i="11"/>
  <c r="G1221" i="11"/>
  <c r="F1221" i="11"/>
  <c r="I1220" i="11"/>
  <c r="H1220" i="11"/>
  <c r="G1220" i="11"/>
  <c r="F1220" i="11"/>
  <c r="I1219" i="11"/>
  <c r="H1219" i="11"/>
  <c r="G1219" i="11"/>
  <c r="F1219" i="11"/>
  <c r="I1218" i="11"/>
  <c r="H1218" i="11"/>
  <c r="G1218" i="11"/>
  <c r="F1218" i="11"/>
  <c r="I1217" i="11"/>
  <c r="H1217" i="11"/>
  <c r="G1217" i="11"/>
  <c r="F1217" i="11"/>
  <c r="I1216" i="11"/>
  <c r="H1216" i="11"/>
  <c r="G1216" i="11"/>
  <c r="F1216" i="11"/>
  <c r="I1215" i="11"/>
  <c r="H1215" i="11"/>
  <c r="G1215" i="11"/>
  <c r="F1215" i="11"/>
  <c r="I1214" i="11"/>
  <c r="H1214" i="11"/>
  <c r="G1214" i="11"/>
  <c r="F1214" i="11"/>
  <c r="I1213" i="11"/>
  <c r="H1213" i="11"/>
  <c r="G1213" i="11"/>
  <c r="F1213" i="11"/>
  <c r="I1212" i="11"/>
  <c r="H1212" i="11"/>
  <c r="G1212" i="11"/>
  <c r="F1212" i="11"/>
  <c r="I1211" i="11"/>
  <c r="H1211" i="11"/>
  <c r="G1211" i="11"/>
  <c r="F1211" i="11"/>
  <c r="I1210" i="11"/>
  <c r="H1210" i="11"/>
  <c r="G1210" i="11"/>
  <c r="F1210" i="11"/>
  <c r="I1209" i="11"/>
  <c r="H1209" i="11"/>
  <c r="G1209" i="11"/>
  <c r="F1209" i="11"/>
  <c r="I1208" i="11"/>
  <c r="H1208" i="11"/>
  <c r="G1208" i="11"/>
  <c r="F1208" i="11"/>
  <c r="I1207" i="11"/>
  <c r="H1207" i="11"/>
  <c r="G1207" i="11"/>
  <c r="F1207" i="11"/>
  <c r="I1206" i="11"/>
  <c r="H1206" i="11"/>
  <c r="G1206" i="11"/>
  <c r="F1206" i="11"/>
  <c r="I1205" i="11"/>
  <c r="H1205" i="11"/>
  <c r="G1205" i="11"/>
  <c r="F1205" i="11"/>
  <c r="I1204" i="11"/>
  <c r="H1204" i="11"/>
  <c r="G1204" i="11"/>
  <c r="F1204" i="11"/>
  <c r="I1203" i="11"/>
  <c r="H1203" i="11"/>
  <c r="G1203" i="11"/>
  <c r="F1203" i="11"/>
  <c r="I1202" i="11"/>
  <c r="H1202" i="11"/>
  <c r="G1202" i="11"/>
  <c r="F1202" i="11"/>
  <c r="I1201" i="11"/>
  <c r="H1201" i="11"/>
  <c r="G1201" i="11"/>
  <c r="F1201" i="11"/>
  <c r="I1200" i="11"/>
  <c r="H1200" i="11"/>
  <c r="G1200" i="11"/>
  <c r="F1200" i="11"/>
  <c r="I1199" i="11"/>
  <c r="H1199" i="11"/>
  <c r="G1199" i="11"/>
  <c r="F1199" i="11"/>
  <c r="I1198" i="11"/>
  <c r="H1198" i="11"/>
  <c r="G1198" i="11"/>
  <c r="F1198" i="11"/>
  <c r="I1197" i="11"/>
  <c r="H1197" i="11"/>
  <c r="G1197" i="11"/>
  <c r="F1197" i="11"/>
  <c r="I1196" i="11"/>
  <c r="H1196" i="11"/>
  <c r="G1196" i="11"/>
  <c r="F1196" i="11"/>
  <c r="I1195" i="11"/>
  <c r="H1195" i="11"/>
  <c r="G1195" i="11"/>
  <c r="F1195" i="11"/>
  <c r="I1194" i="11"/>
  <c r="H1194" i="11"/>
  <c r="G1194" i="11"/>
  <c r="F1194" i="11"/>
  <c r="I1193" i="11"/>
  <c r="H1193" i="11"/>
  <c r="G1193" i="11"/>
  <c r="F1193" i="11"/>
  <c r="I1192" i="11"/>
  <c r="H1192" i="11"/>
  <c r="G1192" i="11"/>
  <c r="F1192" i="11"/>
  <c r="I1191" i="11"/>
  <c r="H1191" i="11"/>
  <c r="G1191" i="11"/>
  <c r="F1191" i="11"/>
  <c r="I1190" i="11"/>
  <c r="H1190" i="11"/>
  <c r="G1190" i="11"/>
  <c r="F1190" i="11"/>
  <c r="I1189" i="11"/>
  <c r="H1189" i="11"/>
  <c r="G1189" i="11"/>
  <c r="F1189" i="11"/>
  <c r="I1188" i="11"/>
  <c r="H1188" i="11"/>
  <c r="G1188" i="11"/>
  <c r="F1188" i="11"/>
  <c r="I1187" i="11"/>
  <c r="H1187" i="11"/>
  <c r="G1187" i="11"/>
  <c r="F1187" i="11"/>
  <c r="I1186" i="11"/>
  <c r="H1186" i="11"/>
  <c r="G1186" i="11"/>
  <c r="F1186" i="11"/>
  <c r="I1185" i="11"/>
  <c r="H1185" i="11"/>
  <c r="G1185" i="11"/>
  <c r="F1185" i="11"/>
  <c r="I1184" i="11"/>
  <c r="H1184" i="11"/>
  <c r="G1184" i="11"/>
  <c r="F1184" i="11"/>
  <c r="I1183" i="11"/>
  <c r="H1183" i="11"/>
  <c r="G1183" i="11"/>
  <c r="F1183" i="11"/>
  <c r="I1182" i="11"/>
  <c r="H1182" i="11"/>
  <c r="G1182" i="11"/>
  <c r="F1182" i="11"/>
  <c r="I1181" i="11"/>
  <c r="H1181" i="11"/>
  <c r="G1181" i="11"/>
  <c r="F1181" i="11"/>
  <c r="I1180" i="11"/>
  <c r="H1180" i="11"/>
  <c r="G1180" i="11"/>
  <c r="F1180" i="11"/>
  <c r="I1179" i="11"/>
  <c r="H1179" i="11"/>
  <c r="G1179" i="11"/>
  <c r="F1179" i="11"/>
  <c r="I1178" i="11"/>
  <c r="H1178" i="11"/>
  <c r="G1178" i="11"/>
  <c r="F1178" i="11"/>
  <c r="I1177" i="11"/>
  <c r="H1177" i="11"/>
  <c r="G1177" i="11"/>
  <c r="F1177" i="11"/>
  <c r="I1176" i="11"/>
  <c r="H1176" i="11"/>
  <c r="G1176" i="11"/>
  <c r="F1176" i="11"/>
  <c r="I1175" i="11"/>
  <c r="H1175" i="11"/>
  <c r="G1175" i="11"/>
  <c r="F1175" i="11"/>
  <c r="I1174" i="11"/>
  <c r="H1174" i="11"/>
  <c r="G1174" i="11"/>
  <c r="F1174" i="11"/>
  <c r="I1173" i="11"/>
  <c r="H1173" i="11"/>
  <c r="G1173" i="11"/>
  <c r="F1173" i="11"/>
  <c r="I1172" i="11"/>
  <c r="H1172" i="11"/>
  <c r="G1172" i="11"/>
  <c r="F1172" i="11"/>
  <c r="I1171" i="11"/>
  <c r="H1171" i="11"/>
  <c r="G1171" i="11"/>
  <c r="F1171" i="11"/>
  <c r="I1170" i="11"/>
  <c r="H1170" i="11"/>
  <c r="G1170" i="11"/>
  <c r="F1170" i="11"/>
  <c r="I1169" i="11"/>
  <c r="H1169" i="11"/>
  <c r="G1169" i="11"/>
  <c r="F1169" i="11"/>
  <c r="I1168" i="11"/>
  <c r="H1168" i="11"/>
  <c r="G1168" i="11"/>
  <c r="F1168" i="11"/>
  <c r="I1167" i="11"/>
  <c r="H1167" i="11"/>
  <c r="G1167" i="11"/>
  <c r="F1167" i="11"/>
  <c r="I1166" i="11"/>
  <c r="H1166" i="11"/>
  <c r="G1166" i="11"/>
  <c r="F1166" i="11"/>
  <c r="I1165" i="11"/>
  <c r="H1165" i="11"/>
  <c r="G1165" i="11"/>
  <c r="F1165" i="11"/>
  <c r="I1164" i="11"/>
  <c r="H1164" i="11"/>
  <c r="G1164" i="11"/>
  <c r="F1164" i="11"/>
  <c r="I1163" i="11"/>
  <c r="H1163" i="11"/>
  <c r="G1163" i="11"/>
  <c r="F1163" i="11"/>
  <c r="I1162" i="11"/>
  <c r="H1162" i="11"/>
  <c r="G1162" i="11"/>
  <c r="F1162" i="11"/>
  <c r="I1161" i="11"/>
  <c r="H1161" i="11"/>
  <c r="G1161" i="11"/>
  <c r="F1161" i="11"/>
  <c r="I1160" i="11"/>
  <c r="H1160" i="11"/>
  <c r="G1160" i="11"/>
  <c r="F1160" i="11"/>
  <c r="I1159" i="11"/>
  <c r="H1159" i="11"/>
  <c r="G1159" i="11"/>
  <c r="F1159" i="11"/>
  <c r="I1158" i="11"/>
  <c r="H1158" i="11"/>
  <c r="G1158" i="11"/>
  <c r="F1158" i="11"/>
  <c r="I1157" i="11"/>
  <c r="H1157" i="11"/>
  <c r="G1157" i="11"/>
  <c r="F1157" i="11"/>
  <c r="I1156" i="11"/>
  <c r="H1156" i="11"/>
  <c r="G1156" i="11"/>
  <c r="F1156" i="11"/>
  <c r="I1155" i="11"/>
  <c r="H1155" i="11"/>
  <c r="G1155" i="11"/>
  <c r="F1155" i="11"/>
  <c r="I1154" i="11"/>
  <c r="H1154" i="11"/>
  <c r="G1154" i="11"/>
  <c r="F1154" i="11"/>
  <c r="I1153" i="11"/>
  <c r="H1153" i="11"/>
  <c r="G1153" i="11"/>
  <c r="F1153" i="11"/>
  <c r="I1152" i="11"/>
  <c r="H1152" i="11"/>
  <c r="G1152" i="11"/>
  <c r="F1152" i="11"/>
  <c r="I1151" i="11"/>
  <c r="H1151" i="11"/>
  <c r="G1151" i="11"/>
  <c r="F1151" i="11"/>
  <c r="I1150" i="11"/>
  <c r="H1150" i="11"/>
  <c r="G1150" i="11"/>
  <c r="F1150" i="11"/>
  <c r="I1149" i="11"/>
  <c r="H1149" i="11"/>
  <c r="G1149" i="11"/>
  <c r="F1149" i="11"/>
  <c r="I1148" i="11"/>
  <c r="H1148" i="11"/>
  <c r="G1148" i="11"/>
  <c r="F1148" i="11"/>
  <c r="I1147" i="11"/>
  <c r="H1147" i="11"/>
  <c r="G1147" i="11"/>
  <c r="F1147" i="11"/>
  <c r="I1146" i="11"/>
  <c r="H1146" i="11"/>
  <c r="G1146" i="11"/>
  <c r="F1146" i="11"/>
  <c r="I1145" i="11"/>
  <c r="H1145" i="11"/>
  <c r="G1145" i="11"/>
  <c r="F1145" i="11"/>
  <c r="I1144" i="11"/>
  <c r="H1144" i="11"/>
  <c r="G1144" i="11"/>
  <c r="F1144" i="11"/>
  <c r="I1143" i="11"/>
  <c r="H1143" i="11"/>
  <c r="G1143" i="11"/>
  <c r="F1143" i="11"/>
  <c r="I1142" i="11"/>
  <c r="H1142" i="11"/>
  <c r="G1142" i="11"/>
  <c r="F1142" i="11"/>
  <c r="I1141" i="11"/>
  <c r="H1141" i="11"/>
  <c r="G1141" i="11"/>
  <c r="F1141" i="11"/>
  <c r="I1140" i="11"/>
  <c r="H1140" i="11"/>
  <c r="G1140" i="11"/>
  <c r="F1140" i="11"/>
  <c r="I1139" i="11"/>
  <c r="H1139" i="11"/>
  <c r="G1139" i="11"/>
  <c r="F1139" i="11"/>
  <c r="I1138" i="11"/>
  <c r="H1138" i="11"/>
  <c r="G1138" i="11"/>
  <c r="F1138" i="11"/>
  <c r="I1137" i="11"/>
  <c r="H1137" i="11"/>
  <c r="G1137" i="11"/>
  <c r="F1137" i="11"/>
  <c r="I1136" i="11"/>
  <c r="H1136" i="11"/>
  <c r="G1136" i="11"/>
  <c r="F1136" i="11"/>
  <c r="I1135" i="11"/>
  <c r="H1135" i="11"/>
  <c r="G1135" i="11"/>
  <c r="F1135" i="11"/>
  <c r="I1134" i="11"/>
  <c r="H1134" i="11"/>
  <c r="G1134" i="11"/>
  <c r="F1134" i="11"/>
  <c r="I1133" i="11"/>
  <c r="H1133" i="11"/>
  <c r="G1133" i="11"/>
  <c r="F1133" i="11"/>
  <c r="I1132" i="11"/>
  <c r="H1132" i="11"/>
  <c r="G1132" i="11"/>
  <c r="F1132" i="11"/>
  <c r="I1131" i="11"/>
  <c r="H1131" i="11"/>
  <c r="G1131" i="11"/>
  <c r="F1131" i="11"/>
  <c r="I1130" i="11"/>
  <c r="H1130" i="11"/>
  <c r="G1130" i="11"/>
  <c r="F1130" i="11"/>
  <c r="I1129" i="11"/>
  <c r="H1129" i="11"/>
  <c r="G1129" i="11"/>
  <c r="F1129" i="11"/>
  <c r="I1128" i="11"/>
  <c r="H1128" i="11"/>
  <c r="G1128" i="11"/>
  <c r="F1128" i="11"/>
  <c r="I1127" i="11"/>
  <c r="H1127" i="11"/>
  <c r="G1127" i="11"/>
  <c r="F1127" i="11"/>
  <c r="I1126" i="11"/>
  <c r="H1126" i="11"/>
  <c r="G1126" i="11"/>
  <c r="F1126" i="11"/>
  <c r="I1125" i="11"/>
  <c r="H1125" i="11"/>
  <c r="G1125" i="11"/>
  <c r="F1125" i="11"/>
  <c r="I1124" i="11"/>
  <c r="H1124" i="11"/>
  <c r="G1124" i="11"/>
  <c r="F1124" i="11"/>
  <c r="I1123" i="11"/>
  <c r="H1123" i="11"/>
  <c r="G1123" i="11"/>
  <c r="F1123" i="11"/>
  <c r="I1122" i="11"/>
  <c r="H1122" i="11"/>
  <c r="G1122" i="11"/>
  <c r="F1122" i="11"/>
  <c r="I1121" i="11"/>
  <c r="H1121" i="11"/>
  <c r="G1121" i="11"/>
  <c r="F1121" i="11"/>
  <c r="I1120" i="11"/>
  <c r="H1120" i="11"/>
  <c r="G1120" i="11"/>
  <c r="F1120" i="11"/>
  <c r="I1119" i="11"/>
  <c r="H1119" i="11"/>
  <c r="G1119" i="11"/>
  <c r="F1119" i="11"/>
  <c r="I1118" i="11"/>
  <c r="H1118" i="11"/>
  <c r="G1118" i="11"/>
  <c r="F1118" i="11"/>
  <c r="I1117" i="11"/>
  <c r="H1117" i="11"/>
  <c r="G1117" i="11"/>
  <c r="F1117" i="11"/>
  <c r="I1116" i="11"/>
  <c r="H1116" i="11"/>
  <c r="G1116" i="11"/>
  <c r="F1116" i="11"/>
  <c r="I1115" i="11"/>
  <c r="H1115" i="11"/>
  <c r="G1115" i="11"/>
  <c r="F1115" i="11"/>
  <c r="I1114" i="11"/>
  <c r="H1114" i="11"/>
  <c r="G1114" i="11"/>
  <c r="F1114" i="11"/>
  <c r="I1113" i="11"/>
  <c r="H1113" i="11"/>
  <c r="G1113" i="11"/>
  <c r="F1113" i="11"/>
  <c r="I1112" i="11"/>
  <c r="H1112" i="11"/>
  <c r="G1112" i="11"/>
  <c r="F1112" i="11"/>
  <c r="I1111" i="11"/>
  <c r="H1111" i="11"/>
  <c r="G1111" i="11"/>
  <c r="F1111" i="11"/>
  <c r="I1110" i="11"/>
  <c r="H1110" i="11"/>
  <c r="G1110" i="11"/>
  <c r="F1110" i="11"/>
  <c r="I1109" i="11"/>
  <c r="H1109" i="11"/>
  <c r="G1109" i="11"/>
  <c r="F1109" i="11"/>
  <c r="I1108" i="11"/>
  <c r="H1108" i="11"/>
  <c r="G1108" i="11"/>
  <c r="F1108" i="11"/>
  <c r="I1107" i="11"/>
  <c r="H1107" i="11"/>
  <c r="G1107" i="11"/>
  <c r="F1107" i="11"/>
  <c r="I1106" i="11"/>
  <c r="H1106" i="11"/>
  <c r="G1106" i="11"/>
  <c r="F1106" i="11"/>
  <c r="I1105" i="11"/>
  <c r="H1105" i="11"/>
  <c r="G1105" i="11"/>
  <c r="F1105" i="11"/>
  <c r="I1104" i="11"/>
  <c r="H1104" i="11"/>
  <c r="G1104" i="11"/>
  <c r="F1104" i="11"/>
  <c r="I1103" i="11"/>
  <c r="H1103" i="11"/>
  <c r="G1103" i="11"/>
  <c r="F1103" i="11"/>
  <c r="I1102" i="11"/>
  <c r="H1102" i="11"/>
  <c r="G1102" i="11"/>
  <c r="F1102" i="11"/>
  <c r="I1101" i="11"/>
  <c r="H1101" i="11"/>
  <c r="G1101" i="11"/>
  <c r="F1101" i="11"/>
  <c r="I1100" i="11"/>
  <c r="H1100" i="11"/>
  <c r="G1100" i="11"/>
  <c r="F1100" i="11"/>
  <c r="I1099" i="11"/>
  <c r="H1099" i="11"/>
  <c r="G1099" i="11"/>
  <c r="F1099" i="11"/>
  <c r="I1098" i="11"/>
  <c r="H1098" i="11"/>
  <c r="G1098" i="11"/>
  <c r="F1098" i="11"/>
  <c r="I1097" i="11"/>
  <c r="H1097" i="11"/>
  <c r="G1097" i="11"/>
  <c r="F1097" i="11"/>
  <c r="I1096" i="11"/>
  <c r="H1096" i="11"/>
  <c r="G1096" i="11"/>
  <c r="F1096" i="11"/>
  <c r="I1095" i="11"/>
  <c r="H1095" i="11"/>
  <c r="G1095" i="11"/>
  <c r="F1095" i="11"/>
  <c r="I1094" i="11"/>
  <c r="H1094" i="11"/>
  <c r="G1094" i="11"/>
  <c r="F1094" i="11"/>
  <c r="I1093" i="11"/>
  <c r="H1093" i="11"/>
  <c r="G1093" i="11"/>
  <c r="F1093" i="11"/>
  <c r="I1092" i="11"/>
  <c r="H1092" i="11"/>
  <c r="G1092" i="11"/>
  <c r="F1092" i="11"/>
  <c r="I1091" i="11"/>
  <c r="H1091" i="11"/>
  <c r="G1091" i="11"/>
  <c r="F1091" i="11"/>
  <c r="I1090" i="11"/>
  <c r="H1090" i="11"/>
  <c r="G1090" i="11"/>
  <c r="F1090" i="11"/>
  <c r="I1089" i="11"/>
  <c r="H1089" i="11"/>
  <c r="G1089" i="11"/>
  <c r="F1089" i="11"/>
  <c r="I1088" i="11"/>
  <c r="H1088" i="11"/>
  <c r="G1088" i="11"/>
  <c r="F1088" i="11"/>
  <c r="I1087" i="11"/>
  <c r="H1087" i="11"/>
  <c r="G1087" i="11"/>
  <c r="F1087" i="11"/>
  <c r="I1086" i="11"/>
  <c r="H1086" i="11"/>
  <c r="G1086" i="11"/>
  <c r="F1086" i="11"/>
  <c r="I1085" i="11"/>
  <c r="H1085" i="11"/>
  <c r="G1085" i="11"/>
  <c r="F1085" i="11"/>
  <c r="I1084" i="11"/>
  <c r="H1084" i="11"/>
  <c r="G1084" i="11"/>
  <c r="F1084" i="11"/>
  <c r="I1083" i="11"/>
  <c r="H1083" i="11"/>
  <c r="G1083" i="11"/>
  <c r="F1083" i="11"/>
  <c r="I1082" i="11"/>
  <c r="H1082" i="11"/>
  <c r="G1082" i="11"/>
  <c r="F1082" i="11"/>
  <c r="I1081" i="11"/>
  <c r="H1081" i="11"/>
  <c r="G1081" i="11"/>
  <c r="F1081" i="11"/>
  <c r="I1080" i="11"/>
  <c r="H1080" i="11"/>
  <c r="G1080" i="11"/>
  <c r="F1080" i="11"/>
  <c r="I1079" i="11"/>
  <c r="H1079" i="11"/>
  <c r="G1079" i="11"/>
  <c r="F1079" i="11"/>
  <c r="I1078" i="11"/>
  <c r="H1078" i="11"/>
  <c r="G1078" i="11"/>
  <c r="F1078" i="11"/>
  <c r="I1077" i="11"/>
  <c r="H1077" i="11"/>
  <c r="G1077" i="11"/>
  <c r="F1077" i="11"/>
  <c r="I1076" i="11"/>
  <c r="H1076" i="11"/>
  <c r="G1076" i="11"/>
  <c r="F1076" i="11"/>
  <c r="I1075" i="11"/>
  <c r="H1075" i="11"/>
  <c r="G1075" i="11"/>
  <c r="F1075" i="11"/>
  <c r="I1074" i="11"/>
  <c r="H1074" i="11"/>
  <c r="G1074" i="11"/>
  <c r="F1074" i="11"/>
  <c r="I1073" i="11"/>
  <c r="H1073" i="11"/>
  <c r="G1073" i="11"/>
  <c r="F1073" i="11"/>
  <c r="I1072" i="11"/>
  <c r="H1072" i="11"/>
  <c r="G1072" i="11"/>
  <c r="F1072" i="11"/>
  <c r="I1071" i="11"/>
  <c r="H1071" i="11"/>
  <c r="G1071" i="11"/>
  <c r="F1071" i="11"/>
  <c r="I1070" i="11"/>
  <c r="H1070" i="11"/>
  <c r="G1070" i="11"/>
  <c r="F1070" i="11"/>
  <c r="I1069" i="11"/>
  <c r="H1069" i="11"/>
  <c r="G1069" i="11"/>
  <c r="F1069" i="11"/>
  <c r="I1068" i="11"/>
  <c r="H1068" i="11"/>
  <c r="G1068" i="11"/>
  <c r="F1068" i="11"/>
  <c r="I1067" i="11"/>
  <c r="H1067" i="11"/>
  <c r="G1067" i="11"/>
  <c r="F1067" i="11"/>
  <c r="I1066" i="11"/>
  <c r="H1066" i="11"/>
  <c r="G1066" i="11"/>
  <c r="F1066" i="11"/>
  <c r="I1065" i="11"/>
  <c r="H1065" i="11"/>
  <c r="G1065" i="11"/>
  <c r="F1065" i="11"/>
  <c r="I1064" i="11"/>
  <c r="H1064" i="11"/>
  <c r="G1064" i="11"/>
  <c r="F1064" i="11"/>
  <c r="I1063" i="11"/>
  <c r="H1063" i="11"/>
  <c r="G1063" i="11"/>
  <c r="F1063" i="11"/>
  <c r="I1062" i="11"/>
  <c r="H1062" i="11"/>
  <c r="G1062" i="11"/>
  <c r="F1062" i="11"/>
  <c r="I1061" i="11"/>
  <c r="H1061" i="11"/>
  <c r="G1061" i="11"/>
  <c r="F1061" i="11"/>
  <c r="I1060" i="11"/>
  <c r="H1060" i="11"/>
  <c r="G1060" i="11"/>
  <c r="F1060" i="11"/>
  <c r="I1059" i="11"/>
  <c r="H1059" i="11"/>
  <c r="G1059" i="11"/>
  <c r="F1059" i="11"/>
  <c r="I1058" i="11"/>
  <c r="H1058" i="11"/>
  <c r="G1058" i="11"/>
  <c r="F1058" i="11"/>
  <c r="I1057" i="11"/>
  <c r="H1057" i="11"/>
  <c r="G1057" i="11"/>
  <c r="F1057" i="11"/>
  <c r="I1056" i="11"/>
  <c r="H1056" i="11"/>
  <c r="G1056" i="11"/>
  <c r="F1056" i="11"/>
  <c r="I1055" i="11"/>
  <c r="H1055" i="11"/>
  <c r="G1055" i="11"/>
  <c r="F1055" i="11"/>
  <c r="I1054" i="11"/>
  <c r="H1054" i="11"/>
  <c r="G1054" i="11"/>
  <c r="F1054" i="11"/>
  <c r="I1053" i="11"/>
  <c r="H1053" i="11"/>
  <c r="G1053" i="11"/>
  <c r="F1053" i="11"/>
  <c r="I1052" i="11"/>
  <c r="H1052" i="11"/>
  <c r="G1052" i="11"/>
  <c r="F1052" i="11"/>
  <c r="I1051" i="11"/>
  <c r="H1051" i="11"/>
  <c r="G1051" i="11"/>
  <c r="F1051" i="11"/>
  <c r="I1050" i="11"/>
  <c r="H1050" i="11"/>
  <c r="G1050" i="11"/>
  <c r="F1050" i="11"/>
  <c r="I1049" i="11"/>
  <c r="H1049" i="11"/>
  <c r="G1049" i="11"/>
  <c r="F1049" i="11"/>
  <c r="I1048" i="11"/>
  <c r="H1048" i="11"/>
  <c r="G1048" i="11"/>
  <c r="F1048" i="11"/>
  <c r="I1047" i="11"/>
  <c r="H1047" i="11"/>
  <c r="G1047" i="11"/>
  <c r="F1047" i="11"/>
  <c r="I1046" i="11"/>
  <c r="H1046" i="11"/>
  <c r="G1046" i="11"/>
  <c r="F1046" i="11"/>
  <c r="I1045" i="11"/>
  <c r="H1045" i="11"/>
  <c r="G1045" i="11"/>
  <c r="F1045" i="11"/>
  <c r="I1044" i="11"/>
  <c r="H1044" i="11"/>
  <c r="G1044" i="11"/>
  <c r="F1044" i="11"/>
  <c r="I1043" i="11"/>
  <c r="H1043" i="11"/>
  <c r="G1043" i="11"/>
  <c r="F1043" i="11"/>
  <c r="I1042" i="11"/>
  <c r="H1042" i="11"/>
  <c r="G1042" i="11"/>
  <c r="F1042" i="11"/>
  <c r="I1041" i="11"/>
  <c r="H1041" i="11"/>
  <c r="G1041" i="11"/>
  <c r="F1041" i="11"/>
  <c r="I1040" i="11"/>
  <c r="H1040" i="11"/>
  <c r="G1040" i="11"/>
  <c r="F1040" i="11"/>
  <c r="I1039" i="11"/>
  <c r="H1039" i="11"/>
  <c r="G1039" i="11"/>
  <c r="F1039" i="11"/>
  <c r="I1038" i="11"/>
  <c r="H1038" i="11"/>
  <c r="G1038" i="11"/>
  <c r="F1038" i="11"/>
  <c r="I1037" i="11"/>
  <c r="H1037" i="11"/>
  <c r="G1037" i="11"/>
  <c r="F1037" i="11"/>
  <c r="I1036" i="11"/>
  <c r="H1036" i="11"/>
  <c r="G1036" i="11"/>
  <c r="F1036" i="11"/>
  <c r="I1035" i="11"/>
  <c r="H1035" i="11"/>
  <c r="G1035" i="11"/>
  <c r="F1035" i="11"/>
  <c r="I1034" i="11"/>
  <c r="H1034" i="11"/>
  <c r="G1034" i="11"/>
  <c r="F1034" i="11"/>
  <c r="I1033" i="11"/>
  <c r="H1033" i="11"/>
  <c r="G1033" i="11"/>
  <c r="F1033" i="11"/>
  <c r="I1032" i="11"/>
  <c r="H1032" i="11"/>
  <c r="G1032" i="11"/>
  <c r="F1032" i="11"/>
  <c r="I1031" i="11"/>
  <c r="H1031" i="11"/>
  <c r="G1031" i="11"/>
  <c r="F1031" i="11"/>
  <c r="I1030" i="11"/>
  <c r="H1030" i="11"/>
  <c r="G1030" i="11"/>
  <c r="F1030" i="11"/>
  <c r="I1029" i="11"/>
  <c r="H1029" i="11"/>
  <c r="G1029" i="11"/>
  <c r="F1029" i="11"/>
  <c r="I1028" i="11"/>
  <c r="H1028" i="11"/>
  <c r="G1028" i="11"/>
  <c r="F1028" i="11"/>
  <c r="I1027" i="11"/>
  <c r="H1027" i="11"/>
  <c r="G1027" i="11"/>
  <c r="F1027" i="11"/>
  <c r="I1026" i="11"/>
  <c r="H1026" i="11"/>
  <c r="G1026" i="11"/>
  <c r="F1026" i="11"/>
  <c r="I1025" i="11"/>
  <c r="H1025" i="11"/>
  <c r="G1025" i="11"/>
  <c r="F1025" i="11"/>
  <c r="I1024" i="11"/>
  <c r="H1024" i="11"/>
  <c r="G1024" i="11"/>
  <c r="F1024" i="11"/>
  <c r="I1023" i="11"/>
  <c r="H1023" i="11"/>
  <c r="G1023" i="11"/>
  <c r="F1023" i="11"/>
  <c r="I1022" i="11"/>
  <c r="H1022" i="11"/>
  <c r="G1022" i="11"/>
  <c r="F1022" i="11"/>
  <c r="I1021" i="11"/>
  <c r="H1021" i="11"/>
  <c r="G1021" i="11"/>
  <c r="F1021" i="11"/>
  <c r="I1020" i="11"/>
  <c r="H1020" i="11"/>
  <c r="G1020" i="11"/>
  <c r="F1020" i="11"/>
  <c r="I1019" i="11"/>
  <c r="H1019" i="11"/>
  <c r="G1019" i="11"/>
  <c r="F1019" i="11"/>
  <c r="I1018" i="11"/>
  <c r="H1018" i="11"/>
  <c r="G1018" i="11"/>
  <c r="F1018" i="11"/>
  <c r="I1017" i="11"/>
  <c r="H1017" i="11"/>
  <c r="G1017" i="11"/>
  <c r="F1017" i="11"/>
  <c r="I1016" i="11"/>
  <c r="H1016" i="11"/>
  <c r="G1016" i="11"/>
  <c r="F1016" i="11"/>
  <c r="I1015" i="11"/>
  <c r="H1015" i="11"/>
  <c r="G1015" i="11"/>
  <c r="F1015" i="11"/>
  <c r="I1014" i="11"/>
  <c r="H1014" i="11"/>
  <c r="G1014" i="11"/>
  <c r="F1014" i="11"/>
  <c r="I1013" i="11"/>
  <c r="H1013" i="11"/>
  <c r="G1013" i="11"/>
  <c r="F1013" i="11"/>
  <c r="I1012" i="11"/>
  <c r="H1012" i="11"/>
  <c r="G1012" i="11"/>
  <c r="F1012" i="11"/>
  <c r="I1011" i="11"/>
  <c r="H1011" i="11"/>
  <c r="G1011" i="11"/>
  <c r="F1011" i="11"/>
  <c r="I1010" i="11"/>
  <c r="H1010" i="11"/>
  <c r="G1010" i="11"/>
  <c r="F1010" i="11"/>
  <c r="I1009" i="11"/>
  <c r="H1009" i="11"/>
  <c r="G1009" i="11"/>
  <c r="F1009" i="11"/>
  <c r="I1008" i="11"/>
  <c r="H1008" i="11"/>
  <c r="G1008" i="11"/>
  <c r="F1008" i="11"/>
  <c r="I1007" i="11"/>
  <c r="H1007" i="11"/>
  <c r="G1007" i="11"/>
  <c r="F1007" i="11"/>
  <c r="I1006" i="11"/>
  <c r="H1006" i="11"/>
  <c r="G1006" i="11"/>
  <c r="F1006" i="11"/>
  <c r="I1005" i="11"/>
  <c r="H1005" i="11"/>
  <c r="G1005" i="11"/>
  <c r="F1005" i="11"/>
  <c r="I1004" i="11"/>
  <c r="H1004" i="11"/>
  <c r="G1004" i="11"/>
  <c r="F1004" i="11"/>
  <c r="I1003" i="11"/>
  <c r="H1003" i="11"/>
  <c r="G1003" i="11"/>
  <c r="F1003" i="11"/>
  <c r="I1002" i="11"/>
  <c r="H1002" i="11"/>
  <c r="G1002" i="11"/>
  <c r="F1002" i="11"/>
  <c r="I1001" i="11"/>
  <c r="H1001" i="11"/>
  <c r="G1001" i="11"/>
  <c r="F1001" i="11"/>
  <c r="I1000" i="11"/>
  <c r="H1000" i="11"/>
  <c r="G1000" i="11"/>
  <c r="F1000" i="11"/>
  <c r="I999" i="11"/>
  <c r="H999" i="11"/>
  <c r="G999" i="11"/>
  <c r="F999" i="11"/>
  <c r="I998" i="11"/>
  <c r="H998" i="11"/>
  <c r="G998" i="11"/>
  <c r="F998" i="11"/>
  <c r="I997" i="11"/>
  <c r="H997" i="11"/>
  <c r="G997" i="11"/>
  <c r="F997" i="11"/>
  <c r="I996" i="11"/>
  <c r="H996" i="11"/>
  <c r="G996" i="11"/>
  <c r="F996" i="11"/>
  <c r="I995" i="11"/>
  <c r="H995" i="11"/>
  <c r="G995" i="11"/>
  <c r="F995" i="11"/>
  <c r="I994" i="11"/>
  <c r="H994" i="11"/>
  <c r="G994" i="11"/>
  <c r="F994" i="11"/>
  <c r="I993" i="11"/>
  <c r="H993" i="11"/>
  <c r="G993" i="11"/>
  <c r="F993" i="11"/>
  <c r="I992" i="11"/>
  <c r="H992" i="11"/>
  <c r="G992" i="11"/>
  <c r="F992" i="11"/>
  <c r="I991" i="11"/>
  <c r="H991" i="11"/>
  <c r="G991" i="11"/>
  <c r="F991" i="11"/>
  <c r="I990" i="11"/>
  <c r="H990" i="11"/>
  <c r="G990" i="11"/>
  <c r="F990" i="11"/>
  <c r="I989" i="11"/>
  <c r="H989" i="11"/>
  <c r="G989" i="11"/>
  <c r="F989" i="11"/>
  <c r="I988" i="11"/>
  <c r="H988" i="11"/>
  <c r="G988" i="11"/>
  <c r="F988" i="11"/>
  <c r="I987" i="11"/>
  <c r="H987" i="11"/>
  <c r="G987" i="11"/>
  <c r="F987" i="11"/>
  <c r="I986" i="11"/>
  <c r="H986" i="11"/>
  <c r="G986" i="11"/>
  <c r="F986" i="11"/>
  <c r="I985" i="11"/>
  <c r="H985" i="11"/>
  <c r="G985" i="11"/>
  <c r="F985" i="11"/>
  <c r="I984" i="11"/>
  <c r="H984" i="11"/>
  <c r="G984" i="11"/>
  <c r="F984" i="11"/>
  <c r="I983" i="11"/>
  <c r="H983" i="11"/>
  <c r="G983" i="11"/>
  <c r="F983" i="11"/>
  <c r="I982" i="11"/>
  <c r="H982" i="11"/>
  <c r="G982" i="11"/>
  <c r="F982" i="11"/>
  <c r="I981" i="11"/>
  <c r="H981" i="11"/>
  <c r="G981" i="11"/>
  <c r="F981" i="11"/>
  <c r="I980" i="11"/>
  <c r="H980" i="11"/>
  <c r="G980" i="11"/>
  <c r="F980" i="11"/>
  <c r="I979" i="11"/>
  <c r="H979" i="11"/>
  <c r="G979" i="11"/>
  <c r="F979" i="11"/>
  <c r="I978" i="11"/>
  <c r="H978" i="11"/>
  <c r="G978" i="11"/>
  <c r="F978" i="11"/>
  <c r="I977" i="11"/>
  <c r="H977" i="11"/>
  <c r="G977" i="11"/>
  <c r="F977" i="11"/>
  <c r="I976" i="11"/>
  <c r="H976" i="11"/>
  <c r="G976" i="11"/>
  <c r="F976" i="11"/>
  <c r="I975" i="11"/>
  <c r="H975" i="11"/>
  <c r="G975" i="11"/>
  <c r="F975" i="11"/>
  <c r="I974" i="11"/>
  <c r="H974" i="11"/>
  <c r="G974" i="11"/>
  <c r="F974" i="11"/>
  <c r="I973" i="11"/>
  <c r="H973" i="11"/>
  <c r="G973" i="11"/>
  <c r="F973" i="11"/>
  <c r="I972" i="11"/>
  <c r="H972" i="11"/>
  <c r="G972" i="11"/>
  <c r="F972" i="11"/>
  <c r="I971" i="11"/>
  <c r="H971" i="11"/>
  <c r="G971" i="11"/>
  <c r="F971" i="11"/>
  <c r="I970" i="11"/>
  <c r="H970" i="11"/>
  <c r="G970" i="11"/>
  <c r="F970" i="11"/>
  <c r="I969" i="11"/>
  <c r="H969" i="11"/>
  <c r="G969" i="11"/>
  <c r="F969" i="11"/>
  <c r="I968" i="11"/>
  <c r="H968" i="11"/>
  <c r="G968" i="11"/>
  <c r="F968" i="11"/>
  <c r="I967" i="11"/>
  <c r="H967" i="11"/>
  <c r="G967" i="11"/>
  <c r="F967" i="11"/>
  <c r="I966" i="11"/>
  <c r="H966" i="11"/>
  <c r="G966" i="11"/>
  <c r="F966" i="11"/>
  <c r="I965" i="11"/>
  <c r="H965" i="11"/>
  <c r="G965" i="11"/>
  <c r="F965" i="11"/>
  <c r="I964" i="11"/>
  <c r="H964" i="11"/>
  <c r="G964" i="11"/>
  <c r="F964" i="11"/>
  <c r="I963" i="11"/>
  <c r="H963" i="11"/>
  <c r="G963" i="11"/>
  <c r="F963" i="11"/>
  <c r="I962" i="11"/>
  <c r="H962" i="11"/>
  <c r="G962" i="11"/>
  <c r="F962" i="11"/>
  <c r="I961" i="11"/>
  <c r="H961" i="11"/>
  <c r="G961" i="11"/>
  <c r="F961" i="11"/>
  <c r="I960" i="11"/>
  <c r="H960" i="11"/>
  <c r="G960" i="11"/>
  <c r="F960" i="11"/>
  <c r="I959" i="11"/>
  <c r="H959" i="11"/>
  <c r="G959" i="11"/>
  <c r="F959" i="11"/>
  <c r="I958" i="11"/>
  <c r="H958" i="11"/>
  <c r="G958" i="11"/>
  <c r="F958" i="11"/>
  <c r="I957" i="11"/>
  <c r="H957" i="11"/>
  <c r="G957" i="11"/>
  <c r="F957" i="11"/>
  <c r="I956" i="11"/>
  <c r="H956" i="11"/>
  <c r="G956" i="11"/>
  <c r="F956" i="11"/>
  <c r="I955" i="11"/>
  <c r="H955" i="11"/>
  <c r="G955" i="11"/>
  <c r="F955" i="11"/>
  <c r="I954" i="11"/>
  <c r="H954" i="11"/>
  <c r="G954" i="11"/>
  <c r="F954" i="11"/>
  <c r="I953" i="11"/>
  <c r="H953" i="11"/>
  <c r="G953" i="11"/>
  <c r="F953" i="11"/>
  <c r="I952" i="11"/>
  <c r="H952" i="11"/>
  <c r="G952" i="11"/>
  <c r="F952" i="11"/>
  <c r="I951" i="11"/>
  <c r="H951" i="11"/>
  <c r="G951" i="11"/>
  <c r="F951" i="11"/>
  <c r="I950" i="11"/>
  <c r="H950" i="11"/>
  <c r="G950" i="11"/>
  <c r="F950" i="11"/>
  <c r="I949" i="11"/>
  <c r="H949" i="11"/>
  <c r="G949" i="11"/>
  <c r="F949" i="11"/>
  <c r="I948" i="11"/>
  <c r="H948" i="11"/>
  <c r="G948" i="11"/>
  <c r="F948" i="11"/>
  <c r="I947" i="11"/>
  <c r="H947" i="11"/>
  <c r="G947" i="11"/>
  <c r="F947" i="11"/>
  <c r="I946" i="11"/>
  <c r="H946" i="11"/>
  <c r="G946" i="11"/>
  <c r="F946" i="11"/>
  <c r="I945" i="11"/>
  <c r="H945" i="11"/>
  <c r="G945" i="11"/>
  <c r="F945" i="11"/>
  <c r="I943" i="11"/>
  <c r="H943" i="11"/>
  <c r="G943" i="11"/>
  <c r="F943" i="11"/>
  <c r="L943" i="11" s="1"/>
  <c r="I941" i="11"/>
  <c r="H941" i="11"/>
  <c r="G941" i="11"/>
  <c r="F941" i="11"/>
  <c r="I939" i="11"/>
  <c r="H939" i="11"/>
  <c r="G939" i="11"/>
  <c r="F939" i="11"/>
  <c r="L939" i="11" s="1"/>
  <c r="I938" i="11"/>
  <c r="H938" i="11"/>
  <c r="G938" i="11"/>
  <c r="F938" i="11"/>
  <c r="L938" i="11" s="1"/>
  <c r="I937" i="11"/>
  <c r="H937" i="11"/>
  <c r="G937" i="11"/>
  <c r="F937" i="11"/>
  <c r="L937" i="11" s="1"/>
  <c r="I936" i="11"/>
  <c r="H936" i="11"/>
  <c r="G936" i="11"/>
  <c r="F936" i="11"/>
  <c r="L936" i="11" s="1"/>
  <c r="L935" i="11"/>
  <c r="I935" i="11"/>
  <c r="H935" i="11"/>
  <c r="G935" i="11"/>
  <c r="F935" i="11"/>
  <c r="I934" i="11"/>
  <c r="H934" i="11"/>
  <c r="G934" i="11"/>
  <c r="F934" i="11"/>
  <c r="L934" i="11" s="1"/>
  <c r="I932" i="11"/>
  <c r="H932" i="11"/>
  <c r="G932" i="11"/>
  <c r="F932" i="11"/>
  <c r="I931" i="11"/>
  <c r="H931" i="11"/>
  <c r="G931" i="11"/>
  <c r="F931" i="11"/>
  <c r="I930" i="11"/>
  <c r="H930" i="11"/>
  <c r="G930" i="11"/>
  <c r="F930" i="11"/>
  <c r="I929" i="11"/>
  <c r="H929" i="11"/>
  <c r="G929" i="11"/>
  <c r="F929" i="11"/>
  <c r="I928" i="11"/>
  <c r="H928" i="11"/>
  <c r="G928" i="11"/>
  <c r="F928" i="11"/>
  <c r="I927" i="11"/>
  <c r="H927" i="11"/>
  <c r="G927" i="11"/>
  <c r="F927" i="11"/>
  <c r="I926" i="11"/>
  <c r="H926" i="11"/>
  <c r="G926" i="11"/>
  <c r="F926" i="11"/>
  <c r="I925" i="11"/>
  <c r="H925" i="11"/>
  <c r="G925" i="11"/>
  <c r="F925" i="11"/>
  <c r="I924" i="11"/>
  <c r="H924" i="11"/>
  <c r="G924" i="11"/>
  <c r="F924" i="11"/>
  <c r="I922" i="11"/>
  <c r="H922" i="11"/>
  <c r="G922" i="11"/>
  <c r="F922" i="11"/>
  <c r="I921" i="11"/>
  <c r="H921" i="11"/>
  <c r="G921" i="11"/>
  <c r="F921" i="11"/>
  <c r="I920" i="11"/>
  <c r="H920" i="11"/>
  <c r="G920" i="11"/>
  <c r="F920" i="11"/>
  <c r="I918" i="11"/>
  <c r="H918" i="11"/>
  <c r="G918" i="11"/>
  <c r="F918" i="11"/>
  <c r="I917" i="11"/>
  <c r="H917" i="11"/>
  <c r="G917" i="11"/>
  <c r="F917" i="11"/>
  <c r="I916" i="11"/>
  <c r="H916" i="11"/>
  <c r="G916" i="11"/>
  <c r="F916" i="11"/>
  <c r="I915" i="11"/>
  <c r="H915" i="11"/>
  <c r="G915" i="11"/>
  <c r="F915" i="11"/>
  <c r="I914" i="11"/>
  <c r="H914" i="11"/>
  <c r="G914" i="11"/>
  <c r="F914" i="11"/>
  <c r="I912" i="11"/>
  <c r="H912" i="11"/>
  <c r="G912" i="11"/>
  <c r="F912" i="11"/>
  <c r="L912" i="11" s="1"/>
  <c r="I911" i="11"/>
  <c r="H911" i="11"/>
  <c r="G911" i="11"/>
  <c r="F911" i="11"/>
  <c r="I910" i="11"/>
  <c r="H910" i="11"/>
  <c r="G910" i="11"/>
  <c r="F910" i="11"/>
  <c r="L910" i="11" s="1"/>
  <c r="I909" i="11"/>
  <c r="H909" i="11"/>
  <c r="G909" i="11"/>
  <c r="F909" i="11"/>
  <c r="I908" i="11"/>
  <c r="H908" i="11"/>
  <c r="G908" i="11"/>
  <c r="F908" i="11"/>
  <c r="I907" i="11"/>
  <c r="H907" i="11"/>
  <c r="G907" i="11"/>
  <c r="F907" i="11"/>
  <c r="I906" i="11"/>
  <c r="H906" i="11"/>
  <c r="G906" i="11"/>
  <c r="F906" i="11"/>
  <c r="I905" i="11"/>
  <c r="H905" i="11"/>
  <c r="G905" i="11"/>
  <c r="F905" i="11"/>
  <c r="I904" i="11"/>
  <c r="H904" i="11"/>
  <c r="G904" i="11"/>
  <c r="F904" i="11"/>
  <c r="I903" i="11"/>
  <c r="H903" i="11"/>
  <c r="G903" i="11"/>
  <c r="F903" i="11"/>
  <c r="I902" i="11"/>
  <c r="H902" i="11"/>
  <c r="G902" i="11"/>
  <c r="F902" i="11"/>
  <c r="I901" i="11"/>
  <c r="H901" i="11"/>
  <c r="G901" i="11"/>
  <c r="F901" i="11"/>
  <c r="L901" i="11" s="1"/>
  <c r="I900" i="11"/>
  <c r="H900" i="11"/>
  <c r="G900" i="11"/>
  <c r="F900" i="11"/>
  <c r="I899" i="11"/>
  <c r="H899" i="11"/>
  <c r="G899" i="11"/>
  <c r="F899" i="11"/>
  <c r="I898" i="11"/>
  <c r="H898" i="11"/>
  <c r="G898" i="11"/>
  <c r="F898" i="11"/>
  <c r="I897" i="11"/>
  <c r="H897" i="11"/>
  <c r="G897" i="11"/>
  <c r="F897" i="11"/>
  <c r="I896" i="11"/>
  <c r="H896" i="11"/>
  <c r="G896" i="11"/>
  <c r="F896" i="11"/>
  <c r="I895" i="11"/>
  <c r="H895" i="11"/>
  <c r="G895" i="11"/>
  <c r="F895" i="11"/>
  <c r="I893" i="11"/>
  <c r="H893" i="11"/>
  <c r="G893" i="11"/>
  <c r="F893" i="11"/>
  <c r="I892" i="11"/>
  <c r="H892" i="11"/>
  <c r="G892" i="11"/>
  <c r="F892" i="11"/>
  <c r="I891" i="11"/>
  <c r="H891" i="11"/>
  <c r="G891" i="11"/>
  <c r="F891" i="11"/>
  <c r="I890" i="11"/>
  <c r="H890" i="11"/>
  <c r="G890" i="11"/>
  <c r="F890" i="11"/>
  <c r="I889" i="11"/>
  <c r="H889" i="11"/>
  <c r="G889" i="11"/>
  <c r="F889" i="11"/>
  <c r="I888" i="11"/>
  <c r="H888" i="11"/>
  <c r="G888" i="11"/>
  <c r="F888" i="11"/>
  <c r="I887" i="11"/>
  <c r="H887" i="11"/>
  <c r="G887" i="11"/>
  <c r="F887" i="11"/>
  <c r="I886" i="11"/>
  <c r="H886" i="11"/>
  <c r="G886" i="11"/>
  <c r="F886" i="11"/>
  <c r="I885" i="11"/>
  <c r="H885" i="11"/>
  <c r="G885" i="11"/>
  <c r="F885" i="11"/>
  <c r="I884" i="11"/>
  <c r="H884" i="11"/>
  <c r="G884" i="11"/>
  <c r="F884" i="11"/>
  <c r="I883" i="11"/>
  <c r="H883" i="11"/>
  <c r="G883" i="11"/>
  <c r="F883" i="11"/>
  <c r="I882" i="11"/>
  <c r="H882" i="11"/>
  <c r="G882" i="11"/>
  <c r="F882" i="11"/>
  <c r="I881" i="11"/>
  <c r="H881" i="11"/>
  <c r="G881" i="11"/>
  <c r="F881" i="11"/>
  <c r="I880" i="11"/>
  <c r="H880" i="11"/>
  <c r="G880" i="11"/>
  <c r="F880" i="11"/>
  <c r="I879" i="11"/>
  <c r="H879" i="11"/>
  <c r="G879" i="11"/>
  <c r="F879" i="11"/>
  <c r="I878" i="11"/>
  <c r="H878" i="11"/>
  <c r="G878" i="11"/>
  <c r="F878" i="11"/>
  <c r="I877" i="11"/>
  <c r="H877" i="11"/>
  <c r="G877" i="11"/>
  <c r="F877" i="11"/>
  <c r="I876" i="11"/>
  <c r="H876" i="11"/>
  <c r="G876" i="11"/>
  <c r="F876" i="11"/>
  <c r="I874" i="11"/>
  <c r="H874" i="11"/>
  <c r="G874" i="11"/>
  <c r="F874" i="11"/>
  <c r="I873" i="11"/>
  <c r="H873" i="11"/>
  <c r="G873" i="11"/>
  <c r="F873" i="11"/>
  <c r="I872" i="11"/>
  <c r="H872" i="11"/>
  <c r="G872" i="11"/>
  <c r="F872" i="11"/>
  <c r="I871" i="11"/>
  <c r="H871" i="11"/>
  <c r="G871" i="11"/>
  <c r="F871" i="11"/>
  <c r="I870" i="11"/>
  <c r="H870" i="11"/>
  <c r="G870" i="11"/>
  <c r="F870" i="11"/>
  <c r="I869" i="11"/>
  <c r="H869" i="11"/>
  <c r="G869" i="11"/>
  <c r="F869" i="11"/>
  <c r="I868" i="11"/>
  <c r="H868" i="11"/>
  <c r="G868" i="11"/>
  <c r="F868" i="11"/>
  <c r="I867" i="11"/>
  <c r="H867" i="11"/>
  <c r="G867" i="11"/>
  <c r="F867" i="11"/>
  <c r="I866" i="11"/>
  <c r="H866" i="11"/>
  <c r="G866" i="11"/>
  <c r="F866" i="11"/>
  <c r="I864" i="11"/>
  <c r="H864" i="11"/>
  <c r="G864" i="11"/>
  <c r="F864" i="11"/>
  <c r="I863" i="11"/>
  <c r="H863" i="11"/>
  <c r="G863" i="11"/>
  <c r="F863" i="11"/>
  <c r="I862" i="11"/>
  <c r="H862" i="11"/>
  <c r="G862" i="11"/>
  <c r="F862" i="11"/>
  <c r="I861" i="11"/>
  <c r="H861" i="11"/>
  <c r="G861" i="11"/>
  <c r="F861" i="11"/>
  <c r="I860" i="11"/>
  <c r="H860" i="11"/>
  <c r="G860" i="11"/>
  <c r="F860" i="11"/>
  <c r="I859" i="11"/>
  <c r="H859" i="11"/>
  <c r="G859" i="11"/>
  <c r="F859" i="11"/>
  <c r="I858" i="11"/>
  <c r="H858" i="11"/>
  <c r="G858" i="11"/>
  <c r="F858" i="11"/>
  <c r="I857" i="11"/>
  <c r="H857" i="11"/>
  <c r="G857" i="11"/>
  <c r="F857" i="11"/>
  <c r="I856" i="11"/>
  <c r="H856" i="11"/>
  <c r="G856" i="11"/>
  <c r="F856" i="11"/>
  <c r="I855" i="11"/>
  <c r="H855" i="11"/>
  <c r="G855" i="11"/>
  <c r="F855" i="11"/>
  <c r="I854" i="11"/>
  <c r="H854" i="11"/>
  <c r="G854" i="11"/>
  <c r="F854" i="11"/>
  <c r="I853" i="11"/>
  <c r="H853" i="11"/>
  <c r="G853" i="11"/>
  <c r="F853" i="11"/>
  <c r="I852" i="11"/>
  <c r="H852" i="11"/>
  <c r="G852" i="11"/>
  <c r="F852" i="11"/>
  <c r="I851" i="11"/>
  <c r="H851" i="11"/>
  <c r="G851" i="11"/>
  <c r="F851" i="11"/>
  <c r="I850" i="11"/>
  <c r="H850" i="11"/>
  <c r="G850" i="11"/>
  <c r="F850" i="11"/>
  <c r="I849" i="11"/>
  <c r="H849" i="11"/>
  <c r="G849" i="11"/>
  <c r="F849" i="11"/>
  <c r="I848" i="11"/>
  <c r="H848" i="11"/>
  <c r="G848" i="11"/>
  <c r="F848" i="11"/>
  <c r="I847" i="11"/>
  <c r="H847" i="11"/>
  <c r="G847" i="11"/>
  <c r="F847" i="11"/>
  <c r="I846" i="11"/>
  <c r="H846" i="11"/>
  <c r="G846" i="11"/>
  <c r="F846" i="11"/>
  <c r="I845" i="11"/>
  <c r="H845" i="11"/>
  <c r="G845" i="11"/>
  <c r="F845" i="11"/>
  <c r="I844" i="11"/>
  <c r="H844" i="11"/>
  <c r="G844" i="11"/>
  <c r="F844" i="11"/>
  <c r="I842" i="11"/>
  <c r="H842" i="11"/>
  <c r="G842" i="11"/>
  <c r="F842" i="11"/>
  <c r="I841" i="11"/>
  <c r="H841" i="11"/>
  <c r="G841" i="11"/>
  <c r="F841" i="11"/>
  <c r="I840" i="11"/>
  <c r="H840" i="11"/>
  <c r="G840" i="11"/>
  <c r="F840" i="11"/>
  <c r="I839" i="11"/>
  <c r="H839" i="11"/>
  <c r="G839" i="11"/>
  <c r="F839" i="11"/>
  <c r="I838" i="11"/>
  <c r="H838" i="11"/>
  <c r="G838" i="11"/>
  <c r="F838" i="11"/>
  <c r="I837" i="11"/>
  <c r="H837" i="11"/>
  <c r="G837" i="11"/>
  <c r="F837" i="11"/>
  <c r="I836" i="11"/>
  <c r="H836" i="11"/>
  <c r="G836" i="11"/>
  <c r="F836" i="11"/>
  <c r="I835" i="11"/>
  <c r="H835" i="11"/>
  <c r="G835" i="11"/>
  <c r="F835" i="11"/>
  <c r="I834" i="11"/>
  <c r="H834" i="11"/>
  <c r="G834" i="11"/>
  <c r="F834" i="11"/>
  <c r="I833" i="11"/>
  <c r="H833" i="11"/>
  <c r="G833" i="11"/>
  <c r="F833" i="11"/>
  <c r="I832" i="11"/>
  <c r="H832" i="11"/>
  <c r="G832" i="11"/>
  <c r="F832" i="11"/>
  <c r="I831" i="11"/>
  <c r="H831" i="11"/>
  <c r="G831" i="11"/>
  <c r="F831" i="11"/>
  <c r="I830" i="11"/>
  <c r="H830" i="11"/>
  <c r="G830" i="11"/>
  <c r="F830" i="11"/>
  <c r="I829" i="11"/>
  <c r="H829" i="11"/>
  <c r="G829" i="11"/>
  <c r="F829" i="11"/>
  <c r="I828" i="11"/>
  <c r="H828" i="11"/>
  <c r="G828" i="11"/>
  <c r="F828" i="11"/>
  <c r="I827" i="11"/>
  <c r="H827" i="11"/>
  <c r="G827" i="11"/>
  <c r="F827" i="11"/>
  <c r="I826" i="11"/>
  <c r="H826" i="11"/>
  <c r="G826" i="11"/>
  <c r="F826" i="11"/>
  <c r="I825" i="11"/>
  <c r="H825" i="11"/>
  <c r="G825" i="11"/>
  <c r="F825" i="11"/>
  <c r="I824" i="11"/>
  <c r="H824" i="11"/>
  <c r="G824" i="11"/>
  <c r="F824" i="11"/>
  <c r="I823" i="11"/>
  <c r="H823" i="11"/>
  <c r="G823" i="11"/>
  <c r="F823" i="11"/>
  <c r="I822" i="11"/>
  <c r="H822" i="11"/>
  <c r="G822" i="11"/>
  <c r="F822" i="11"/>
  <c r="I821" i="11"/>
  <c r="H821" i="11"/>
  <c r="G821" i="11"/>
  <c r="F821" i="11"/>
  <c r="I820" i="11"/>
  <c r="H820" i="11"/>
  <c r="G820" i="11"/>
  <c r="F820" i="11"/>
  <c r="I819" i="11"/>
  <c r="H819" i="11"/>
  <c r="G819" i="11"/>
  <c r="F819" i="11"/>
  <c r="I818" i="11"/>
  <c r="H818" i="11"/>
  <c r="G818" i="11"/>
  <c r="F818" i="11"/>
  <c r="I817" i="11"/>
  <c r="H817" i="11"/>
  <c r="G817" i="11"/>
  <c r="F817" i="11"/>
  <c r="I816" i="11"/>
  <c r="H816" i="11"/>
  <c r="G816" i="11"/>
  <c r="F816" i="11"/>
  <c r="I815" i="11"/>
  <c r="H815" i="11"/>
  <c r="G815" i="11"/>
  <c r="F815" i="11"/>
  <c r="I814" i="11"/>
  <c r="H814" i="11"/>
  <c r="G814" i="11"/>
  <c r="F814" i="11"/>
  <c r="I813" i="11"/>
  <c r="H813" i="11"/>
  <c r="G813" i="11"/>
  <c r="F813" i="11"/>
  <c r="I812" i="11"/>
  <c r="H812" i="11"/>
  <c r="G812" i="11"/>
  <c r="F812" i="11"/>
  <c r="I811" i="11"/>
  <c r="H811" i="11"/>
  <c r="G811" i="11"/>
  <c r="F811" i="11"/>
  <c r="I810" i="11"/>
  <c r="H810" i="11"/>
  <c r="G810" i="11"/>
  <c r="F810" i="11"/>
  <c r="I809" i="11"/>
  <c r="H809" i="11"/>
  <c r="G809" i="11"/>
  <c r="F809" i="11"/>
  <c r="I808" i="11"/>
  <c r="H808" i="11"/>
  <c r="G808" i="11"/>
  <c r="F808" i="11"/>
  <c r="I807" i="11"/>
  <c r="H807" i="11"/>
  <c r="G807" i="11"/>
  <c r="F807" i="11"/>
  <c r="I806" i="11"/>
  <c r="H806" i="11"/>
  <c r="G806" i="11"/>
  <c r="F806" i="11"/>
  <c r="I805" i="11"/>
  <c r="H805" i="11"/>
  <c r="G805" i="11"/>
  <c r="F805" i="11"/>
  <c r="I804" i="11"/>
  <c r="H804" i="11"/>
  <c r="G804" i="11"/>
  <c r="F804" i="11"/>
  <c r="I803" i="11"/>
  <c r="H803" i="11"/>
  <c r="G803" i="11"/>
  <c r="F803" i="11"/>
  <c r="I802" i="11"/>
  <c r="H802" i="11"/>
  <c r="G802" i="11"/>
  <c r="F802" i="11"/>
  <c r="I801" i="11"/>
  <c r="H801" i="11"/>
  <c r="G801" i="11"/>
  <c r="F801" i="11"/>
  <c r="I800" i="11"/>
  <c r="H800" i="11"/>
  <c r="G800" i="11"/>
  <c r="F800" i="11"/>
  <c r="I799" i="11"/>
  <c r="H799" i="11"/>
  <c r="G799" i="11"/>
  <c r="F799" i="11"/>
  <c r="I798" i="11"/>
  <c r="H798" i="11"/>
  <c r="G798" i="11"/>
  <c r="F798" i="11"/>
  <c r="I797" i="11"/>
  <c r="H797" i="11"/>
  <c r="G797" i="11"/>
  <c r="F797" i="11"/>
  <c r="I796" i="11"/>
  <c r="H796" i="11"/>
  <c r="G796" i="11"/>
  <c r="F796" i="11"/>
  <c r="I795" i="11"/>
  <c r="H795" i="11"/>
  <c r="G795" i="11"/>
  <c r="F795" i="11"/>
  <c r="I794" i="11"/>
  <c r="H794" i="11"/>
  <c r="G794" i="11"/>
  <c r="F794" i="11"/>
  <c r="I793" i="11"/>
  <c r="H793" i="11"/>
  <c r="G793" i="11"/>
  <c r="F793" i="11"/>
  <c r="I792" i="11"/>
  <c r="H792" i="11"/>
  <c r="G792" i="11"/>
  <c r="F792" i="11"/>
  <c r="I791" i="11"/>
  <c r="H791" i="11"/>
  <c r="G791" i="11"/>
  <c r="F791" i="11"/>
  <c r="I789" i="11"/>
  <c r="H789" i="11"/>
  <c r="G789" i="11"/>
  <c r="F789" i="11"/>
  <c r="I788" i="11"/>
  <c r="H788" i="11"/>
  <c r="G788" i="11"/>
  <c r="F788" i="11"/>
  <c r="I787" i="11"/>
  <c r="H787" i="11"/>
  <c r="G787" i="11"/>
  <c r="F787" i="11"/>
  <c r="I786" i="11"/>
  <c r="H786" i="11"/>
  <c r="G786" i="11"/>
  <c r="F786" i="11"/>
  <c r="I784" i="11"/>
  <c r="H784" i="11"/>
  <c r="G784" i="11"/>
  <c r="F784" i="11"/>
  <c r="L784" i="11" s="1"/>
  <c r="I783" i="11"/>
  <c r="H783" i="11"/>
  <c r="G783" i="11"/>
  <c r="F783" i="11"/>
  <c r="L783" i="11" s="1"/>
  <c r="I782" i="11"/>
  <c r="H782" i="11"/>
  <c r="G782" i="11"/>
  <c r="F782" i="11"/>
  <c r="I781" i="11"/>
  <c r="H781" i="11"/>
  <c r="G781" i="11"/>
  <c r="F781" i="11"/>
  <c r="I780" i="11"/>
  <c r="H780" i="11"/>
  <c r="G780" i="11"/>
  <c r="F780" i="11"/>
  <c r="I779" i="11"/>
  <c r="H779" i="11"/>
  <c r="G779" i="11"/>
  <c r="F779" i="11"/>
  <c r="I778" i="11"/>
  <c r="H778" i="11"/>
  <c r="G778" i="11"/>
  <c r="F778" i="11"/>
  <c r="I777" i="11"/>
  <c r="H777" i="11"/>
  <c r="G777" i="11"/>
  <c r="F777" i="11"/>
  <c r="I776" i="11"/>
  <c r="H776" i="11"/>
  <c r="G776" i="11"/>
  <c r="F776" i="11"/>
  <c r="I775" i="11"/>
  <c r="H775" i="11"/>
  <c r="G775" i="11"/>
  <c r="F775" i="11"/>
  <c r="I774" i="11"/>
  <c r="H774" i="11"/>
  <c r="G774" i="11"/>
  <c r="F774" i="11"/>
  <c r="I773" i="11"/>
  <c r="H773" i="11"/>
  <c r="G773" i="11"/>
  <c r="F773" i="11"/>
  <c r="I772" i="11"/>
  <c r="H772" i="11"/>
  <c r="G772" i="11"/>
  <c r="F772" i="11"/>
  <c r="I771" i="11"/>
  <c r="H771" i="11"/>
  <c r="G771" i="11"/>
  <c r="F771" i="11"/>
  <c r="I770" i="11"/>
  <c r="H770" i="11"/>
  <c r="G770" i="11"/>
  <c r="F770" i="11"/>
  <c r="I769" i="11"/>
  <c r="H769" i="11"/>
  <c r="G769" i="11"/>
  <c r="F769" i="11"/>
  <c r="I768" i="11"/>
  <c r="H768" i="11"/>
  <c r="G768" i="11"/>
  <c r="F768" i="11"/>
  <c r="I767" i="11"/>
  <c r="H767" i="11"/>
  <c r="G767" i="11"/>
  <c r="F767" i="11"/>
  <c r="I766" i="11"/>
  <c r="H766" i="11"/>
  <c r="G766" i="11"/>
  <c r="F766" i="11"/>
  <c r="I765" i="11"/>
  <c r="H765" i="11"/>
  <c r="G765" i="11"/>
  <c r="F765" i="11"/>
  <c r="I764" i="11"/>
  <c r="H764" i="11"/>
  <c r="G764" i="11"/>
  <c r="F764" i="11"/>
  <c r="I763" i="11"/>
  <c r="H763" i="11"/>
  <c r="G763" i="11"/>
  <c r="F763" i="11"/>
  <c r="I762" i="11"/>
  <c r="H762" i="11"/>
  <c r="G762" i="11"/>
  <c r="F762" i="11"/>
  <c r="I761" i="11"/>
  <c r="H761" i="11"/>
  <c r="G761" i="11"/>
  <c r="F761" i="11"/>
  <c r="I760" i="11"/>
  <c r="H760" i="11"/>
  <c r="G760" i="11"/>
  <c r="F760" i="11"/>
  <c r="I751" i="11"/>
  <c r="H751" i="11"/>
  <c r="G751" i="11"/>
  <c r="F751" i="11"/>
  <c r="I750" i="11"/>
  <c r="H750" i="11"/>
  <c r="G750" i="11"/>
  <c r="F750" i="11"/>
  <c r="I749" i="11"/>
  <c r="H749" i="11"/>
  <c r="G749" i="11"/>
  <c r="F749" i="11"/>
  <c r="I748" i="11"/>
  <c r="H748" i="11"/>
  <c r="G748" i="11"/>
  <c r="F748" i="11"/>
  <c r="I747" i="11"/>
  <c r="H747" i="11"/>
  <c r="G747" i="11"/>
  <c r="F747" i="11"/>
  <c r="I746" i="11"/>
  <c r="H746" i="11"/>
  <c r="G746" i="11"/>
  <c r="F746" i="11"/>
  <c r="I745" i="11"/>
  <c r="H745" i="11"/>
  <c r="G745" i="11"/>
  <c r="F745" i="11"/>
  <c r="I744" i="11"/>
  <c r="H744" i="11"/>
  <c r="G744" i="11"/>
  <c r="F744" i="11"/>
  <c r="I743" i="11"/>
  <c r="H743" i="11"/>
  <c r="G743" i="11"/>
  <c r="F743" i="11"/>
  <c r="I742" i="11"/>
  <c r="H742" i="11"/>
  <c r="G742" i="11"/>
  <c r="F742" i="11"/>
  <c r="I741" i="11"/>
  <c r="H741" i="11"/>
  <c r="G741" i="11"/>
  <c r="F741" i="11"/>
  <c r="I740" i="11"/>
  <c r="H740" i="11"/>
  <c r="G740" i="11"/>
  <c r="F740" i="11"/>
  <c r="I739" i="11"/>
  <c r="H739" i="11"/>
  <c r="G739" i="11"/>
  <c r="F739" i="11"/>
  <c r="I738" i="11"/>
  <c r="H738" i="11"/>
  <c r="G738" i="11"/>
  <c r="F738" i="11"/>
  <c r="I737" i="11"/>
  <c r="H737" i="11"/>
  <c r="G737" i="11"/>
  <c r="F737" i="11"/>
  <c r="I736" i="11"/>
  <c r="H736" i="11"/>
  <c r="G736" i="11"/>
  <c r="F736" i="11"/>
  <c r="I735" i="11"/>
  <c r="H735" i="11"/>
  <c r="G735" i="11"/>
  <c r="F735" i="11"/>
  <c r="I734" i="11"/>
  <c r="H734" i="11"/>
  <c r="G734" i="11"/>
  <c r="F734" i="11"/>
  <c r="I733" i="11"/>
  <c r="H733" i="11"/>
  <c r="G733" i="11"/>
  <c r="F733" i="11"/>
  <c r="I732" i="11"/>
  <c r="H732" i="11"/>
  <c r="G732" i="11"/>
  <c r="F732" i="11"/>
  <c r="I731" i="11"/>
  <c r="H731" i="11"/>
  <c r="G731" i="11"/>
  <c r="F731" i="11"/>
  <c r="I730" i="11"/>
  <c r="H730" i="11"/>
  <c r="G730" i="11"/>
  <c r="F730" i="11"/>
  <c r="I729" i="11"/>
  <c r="H729" i="11"/>
  <c r="G729" i="11"/>
  <c r="F729" i="11"/>
  <c r="I728" i="11"/>
  <c r="H728" i="11"/>
  <c r="G728" i="11"/>
  <c r="F728" i="11"/>
  <c r="I727" i="11"/>
  <c r="H727" i="11"/>
  <c r="G727" i="11"/>
  <c r="F727" i="11"/>
  <c r="I726" i="11"/>
  <c r="H726" i="11"/>
  <c r="G726" i="11"/>
  <c r="F726" i="11"/>
  <c r="I725" i="11"/>
  <c r="H725" i="11"/>
  <c r="G725" i="11"/>
  <c r="F725" i="11"/>
  <c r="I724" i="11"/>
  <c r="H724" i="11"/>
  <c r="G724" i="11"/>
  <c r="F724" i="11"/>
  <c r="I723" i="11"/>
  <c r="H723" i="11"/>
  <c r="G723" i="11"/>
  <c r="F723" i="11"/>
  <c r="I722" i="11"/>
  <c r="H722" i="11"/>
  <c r="G722" i="11"/>
  <c r="F722" i="11"/>
  <c r="I721" i="11"/>
  <c r="H721" i="11"/>
  <c r="G721" i="11"/>
  <c r="F721" i="11"/>
  <c r="I720" i="11"/>
  <c r="H720" i="11"/>
  <c r="G720" i="11"/>
  <c r="F720" i="11"/>
  <c r="I719" i="11"/>
  <c r="H719" i="11"/>
  <c r="G719" i="11"/>
  <c r="F719" i="11"/>
  <c r="I718" i="11"/>
  <c r="H718" i="11"/>
  <c r="G718" i="11"/>
  <c r="F718" i="11"/>
  <c r="I717" i="11"/>
  <c r="H717" i="11"/>
  <c r="G717" i="11"/>
  <c r="F717" i="11"/>
  <c r="I716" i="11"/>
  <c r="H716" i="11"/>
  <c r="G716" i="11"/>
  <c r="F716" i="11"/>
  <c r="I715" i="11"/>
  <c r="H715" i="11"/>
  <c r="G715" i="11"/>
  <c r="F715" i="11"/>
  <c r="I714" i="11"/>
  <c r="H714" i="11"/>
  <c r="G714" i="11"/>
  <c r="F714" i="11"/>
  <c r="I713" i="11"/>
  <c r="H713" i="11"/>
  <c r="G713" i="11"/>
  <c r="F713" i="11"/>
  <c r="I712" i="11"/>
  <c r="H712" i="11"/>
  <c r="G712" i="11"/>
  <c r="F712" i="11"/>
  <c r="I711" i="11"/>
  <c r="H711" i="11"/>
  <c r="G711" i="11"/>
  <c r="F711" i="11"/>
  <c r="I710" i="11"/>
  <c r="H710" i="11"/>
  <c r="G710" i="11"/>
  <c r="F710" i="11"/>
  <c r="I709" i="11"/>
  <c r="H709" i="11"/>
  <c r="G709" i="11"/>
  <c r="F709" i="11"/>
  <c r="I708" i="11"/>
  <c r="H708" i="11"/>
  <c r="G708" i="11"/>
  <c r="F708" i="11"/>
  <c r="I707" i="11"/>
  <c r="H707" i="11"/>
  <c r="G707" i="11"/>
  <c r="F707" i="11"/>
  <c r="I706" i="11"/>
  <c r="H706" i="11"/>
  <c r="G706" i="11"/>
  <c r="F706" i="11"/>
  <c r="I705" i="11"/>
  <c r="H705" i="11"/>
  <c r="G705" i="11"/>
  <c r="F705" i="11"/>
  <c r="I704" i="11"/>
  <c r="H704" i="11"/>
  <c r="G704" i="11"/>
  <c r="F704" i="11"/>
  <c r="I703" i="11"/>
  <c r="H703" i="11"/>
  <c r="G703" i="11"/>
  <c r="F703" i="11"/>
  <c r="I702" i="11"/>
  <c r="H702" i="11"/>
  <c r="G702" i="11"/>
  <c r="F702" i="11"/>
  <c r="I701" i="11"/>
  <c r="H701" i="11"/>
  <c r="G701" i="11"/>
  <c r="F701" i="11"/>
  <c r="I700" i="11"/>
  <c r="H700" i="11"/>
  <c r="G700" i="11"/>
  <c r="F700" i="11"/>
  <c r="I699" i="11"/>
  <c r="H699" i="11"/>
  <c r="G699" i="11"/>
  <c r="F699" i="11"/>
  <c r="I698" i="11"/>
  <c r="H698" i="11"/>
  <c r="G698" i="11"/>
  <c r="F698" i="11"/>
  <c r="I697" i="11"/>
  <c r="H697" i="11"/>
  <c r="G697" i="11"/>
  <c r="F697" i="11"/>
  <c r="I696" i="11"/>
  <c r="H696" i="11"/>
  <c r="G696" i="11"/>
  <c r="F696" i="11"/>
  <c r="I695" i="11"/>
  <c r="H695" i="11"/>
  <c r="G695" i="11"/>
  <c r="F695" i="11"/>
  <c r="I694" i="11"/>
  <c r="H694" i="11"/>
  <c r="G694" i="11"/>
  <c r="F694" i="11"/>
  <c r="I693" i="11"/>
  <c r="H693" i="11"/>
  <c r="G693" i="11"/>
  <c r="F693" i="11"/>
  <c r="I692" i="11"/>
  <c r="H692" i="11"/>
  <c r="G692" i="11"/>
  <c r="F692" i="11"/>
  <c r="I691" i="11"/>
  <c r="H691" i="11"/>
  <c r="G691" i="11"/>
  <c r="F691" i="11"/>
  <c r="I690" i="11"/>
  <c r="H690" i="11"/>
  <c r="G690" i="11"/>
  <c r="F690" i="11"/>
  <c r="I689" i="11"/>
  <c r="H689" i="11"/>
  <c r="G689" i="11"/>
  <c r="F689" i="11"/>
  <c r="I688" i="11"/>
  <c r="H688" i="11"/>
  <c r="G688" i="11"/>
  <c r="F688" i="11"/>
  <c r="I687" i="11"/>
  <c r="H687" i="11"/>
  <c r="G687" i="11"/>
  <c r="F687" i="11"/>
  <c r="I686" i="11"/>
  <c r="H686" i="11"/>
  <c r="G686" i="11"/>
  <c r="F686" i="11"/>
  <c r="I685" i="11"/>
  <c r="H685" i="11"/>
  <c r="G685" i="11"/>
  <c r="F685" i="11"/>
  <c r="I684" i="11"/>
  <c r="H684" i="11"/>
  <c r="G684" i="11"/>
  <c r="F684" i="11"/>
  <c r="I683" i="11"/>
  <c r="H683" i="11"/>
  <c r="G683" i="11"/>
  <c r="F683" i="11"/>
  <c r="I682" i="11"/>
  <c r="H682" i="11"/>
  <c r="G682" i="11"/>
  <c r="F682" i="11"/>
  <c r="I681" i="11"/>
  <c r="H681" i="11"/>
  <c r="G681" i="11"/>
  <c r="F681" i="11"/>
  <c r="I680" i="11"/>
  <c r="H680" i="11"/>
  <c r="G680" i="11"/>
  <c r="F680" i="11"/>
  <c r="I679" i="11"/>
  <c r="H679" i="11"/>
  <c r="G679" i="11"/>
  <c r="F679" i="11"/>
  <c r="I678" i="11"/>
  <c r="H678" i="11"/>
  <c r="G678" i="11"/>
  <c r="F678" i="11"/>
  <c r="I677" i="11"/>
  <c r="H677" i="11"/>
  <c r="G677" i="11"/>
  <c r="F677" i="11"/>
  <c r="I676" i="11"/>
  <c r="H676" i="11"/>
  <c r="G676" i="11"/>
  <c r="F676" i="11"/>
  <c r="I675" i="11"/>
  <c r="H675" i="11"/>
  <c r="G675" i="11"/>
  <c r="F675" i="11"/>
  <c r="I674" i="11"/>
  <c r="H674" i="11"/>
  <c r="G674" i="11"/>
  <c r="F674" i="11"/>
  <c r="I673" i="11"/>
  <c r="H673" i="11"/>
  <c r="G673" i="11"/>
  <c r="F673" i="11"/>
  <c r="I672" i="11"/>
  <c r="H672" i="11"/>
  <c r="G672" i="11"/>
  <c r="F672" i="11"/>
  <c r="I671" i="11"/>
  <c r="H671" i="11"/>
  <c r="G671" i="11"/>
  <c r="F671" i="11"/>
  <c r="I670" i="11"/>
  <c r="H670" i="11"/>
  <c r="G670" i="11"/>
  <c r="F670" i="11"/>
  <c r="I669" i="11"/>
  <c r="H669" i="11"/>
  <c r="G669" i="11"/>
  <c r="F669" i="11"/>
  <c r="I668" i="11"/>
  <c r="H668" i="11"/>
  <c r="G668" i="11"/>
  <c r="F668" i="11"/>
  <c r="I667" i="11"/>
  <c r="H667" i="11"/>
  <c r="G667" i="11"/>
  <c r="F667" i="11"/>
  <c r="I666" i="11"/>
  <c r="H666" i="11"/>
  <c r="G666" i="11"/>
  <c r="F666" i="11"/>
  <c r="I665" i="11"/>
  <c r="H665" i="11"/>
  <c r="G665" i="11"/>
  <c r="F665" i="11"/>
  <c r="I664" i="11"/>
  <c r="H664" i="11"/>
  <c r="G664" i="11"/>
  <c r="F664" i="11"/>
  <c r="I663" i="11"/>
  <c r="H663" i="11"/>
  <c r="G663" i="11"/>
  <c r="F663" i="11"/>
  <c r="I662" i="11"/>
  <c r="H662" i="11"/>
  <c r="G662" i="11"/>
  <c r="F662" i="11"/>
  <c r="I661" i="11"/>
  <c r="H661" i="11"/>
  <c r="G661" i="11"/>
  <c r="F661" i="11"/>
  <c r="I660" i="11"/>
  <c r="H660" i="11"/>
  <c r="G660" i="11"/>
  <c r="F660" i="11"/>
  <c r="I659" i="11"/>
  <c r="H659" i="11"/>
  <c r="G659" i="11"/>
  <c r="F659" i="11"/>
  <c r="I658" i="11"/>
  <c r="H658" i="11"/>
  <c r="G658" i="11"/>
  <c r="F658" i="11"/>
  <c r="I657" i="11"/>
  <c r="H657" i="11"/>
  <c r="G657" i="11"/>
  <c r="F657" i="11"/>
  <c r="I656" i="11"/>
  <c r="H656" i="11"/>
  <c r="G656" i="11"/>
  <c r="F656" i="11"/>
  <c r="I655" i="11"/>
  <c r="H655" i="11"/>
  <c r="G655" i="11"/>
  <c r="F655" i="11"/>
  <c r="I654" i="11"/>
  <c r="H654" i="11"/>
  <c r="G654" i="11"/>
  <c r="F654" i="11"/>
  <c r="I653" i="11"/>
  <c r="H653" i="11"/>
  <c r="G653" i="11"/>
  <c r="F653" i="11"/>
  <c r="I652" i="11"/>
  <c r="H652" i="11"/>
  <c r="G652" i="11"/>
  <c r="F652" i="11"/>
  <c r="I651" i="11"/>
  <c r="H651" i="11"/>
  <c r="G651" i="11"/>
  <c r="F651" i="11"/>
  <c r="I650" i="11"/>
  <c r="H650" i="11"/>
  <c r="G650" i="11"/>
  <c r="F650" i="11"/>
  <c r="I649" i="11"/>
  <c r="H649" i="11"/>
  <c r="G649" i="11"/>
  <c r="F649" i="11"/>
  <c r="I648" i="11"/>
  <c r="H648" i="11"/>
  <c r="G648" i="11"/>
  <c r="F648" i="11"/>
  <c r="I647" i="11"/>
  <c r="H647" i="11"/>
  <c r="G647" i="11"/>
  <c r="F647" i="11"/>
  <c r="I646" i="11"/>
  <c r="H646" i="11"/>
  <c r="G646" i="11"/>
  <c r="F646" i="11"/>
  <c r="I645" i="11"/>
  <c r="H645" i="11"/>
  <c r="G645" i="11"/>
  <c r="F645" i="11"/>
  <c r="I644" i="11"/>
  <c r="H644" i="11"/>
  <c r="G644" i="11"/>
  <c r="F644" i="11"/>
  <c r="I643" i="11"/>
  <c r="H643" i="11"/>
  <c r="G643" i="11"/>
  <c r="F643" i="11"/>
  <c r="I642" i="11"/>
  <c r="H642" i="11"/>
  <c r="G642" i="11"/>
  <c r="F642" i="11"/>
  <c r="I641" i="11"/>
  <c r="H641" i="11"/>
  <c r="G641" i="11"/>
  <c r="F641" i="11"/>
  <c r="I640" i="11"/>
  <c r="H640" i="11"/>
  <c r="G640" i="11"/>
  <c r="F640" i="11"/>
  <c r="I639" i="11"/>
  <c r="H639" i="11"/>
  <c r="G639" i="11"/>
  <c r="F639" i="11"/>
  <c r="I638" i="11"/>
  <c r="H638" i="11"/>
  <c r="G638" i="11"/>
  <c r="F638" i="11"/>
  <c r="I637" i="11"/>
  <c r="H637" i="11"/>
  <c r="G637" i="11"/>
  <c r="F637" i="11"/>
  <c r="I636" i="11"/>
  <c r="H636" i="11"/>
  <c r="G636" i="11"/>
  <c r="F636" i="11"/>
  <c r="I635" i="11"/>
  <c r="H635" i="11"/>
  <c r="G635" i="11"/>
  <c r="F635" i="11"/>
  <c r="I634" i="11"/>
  <c r="H634" i="11"/>
  <c r="G634" i="11"/>
  <c r="F634" i="11"/>
  <c r="I633" i="11"/>
  <c r="H633" i="11"/>
  <c r="G633" i="11"/>
  <c r="F633" i="11"/>
  <c r="I632" i="11"/>
  <c r="H632" i="11"/>
  <c r="G632" i="11"/>
  <c r="F632" i="11"/>
  <c r="I631" i="11"/>
  <c r="H631" i="11"/>
  <c r="G631" i="11"/>
  <c r="F631" i="11"/>
  <c r="I630" i="11"/>
  <c r="H630" i="11"/>
  <c r="G630" i="11"/>
  <c r="F630" i="11"/>
  <c r="I629" i="11"/>
  <c r="H629" i="11"/>
  <c r="G629" i="11"/>
  <c r="F629" i="11"/>
  <c r="I628" i="11"/>
  <c r="H628" i="11"/>
  <c r="G628" i="11"/>
  <c r="F628" i="11"/>
  <c r="I627" i="11"/>
  <c r="H627" i="11"/>
  <c r="G627" i="11"/>
  <c r="F627" i="11"/>
  <c r="I626" i="11"/>
  <c r="H626" i="11"/>
  <c r="G626" i="11"/>
  <c r="F626" i="11"/>
  <c r="I625" i="11"/>
  <c r="H625" i="11"/>
  <c r="G625" i="11"/>
  <c r="F625" i="11"/>
  <c r="I624" i="11"/>
  <c r="H624" i="11"/>
  <c r="G624" i="11"/>
  <c r="F624" i="11"/>
  <c r="I623" i="11"/>
  <c r="H623" i="11"/>
  <c r="G623" i="11"/>
  <c r="F623" i="11"/>
  <c r="I622" i="11"/>
  <c r="H622" i="11"/>
  <c r="G622" i="11"/>
  <c r="F622" i="11"/>
  <c r="I621" i="11"/>
  <c r="H621" i="11"/>
  <c r="G621" i="11"/>
  <c r="F621" i="11"/>
  <c r="I620" i="11"/>
  <c r="H620" i="11"/>
  <c r="G620" i="11"/>
  <c r="F620" i="11"/>
  <c r="I619" i="11"/>
  <c r="H619" i="11"/>
  <c r="G619" i="11"/>
  <c r="F619" i="11"/>
  <c r="I618" i="11"/>
  <c r="H618" i="11"/>
  <c r="G618" i="11"/>
  <c r="F618" i="11"/>
  <c r="I617" i="11"/>
  <c r="H617" i="11"/>
  <c r="G617" i="11"/>
  <c r="F617" i="11"/>
  <c r="I616" i="11"/>
  <c r="H616" i="11"/>
  <c r="G616" i="11"/>
  <c r="F616" i="11"/>
  <c r="I615" i="11"/>
  <c r="H615" i="11"/>
  <c r="G615" i="11"/>
  <c r="F615" i="11"/>
  <c r="I614" i="11"/>
  <c r="H614" i="11"/>
  <c r="G614" i="11"/>
  <c r="F614" i="11"/>
  <c r="I613" i="11"/>
  <c r="H613" i="11"/>
  <c r="G613" i="11"/>
  <c r="F613" i="11"/>
  <c r="I612" i="11"/>
  <c r="H612" i="11"/>
  <c r="G612" i="11"/>
  <c r="F612" i="11"/>
  <c r="I611" i="11"/>
  <c r="H611" i="11"/>
  <c r="G611" i="11"/>
  <c r="F611" i="11"/>
  <c r="I610" i="11"/>
  <c r="H610" i="11"/>
  <c r="G610" i="11"/>
  <c r="F610" i="11"/>
  <c r="I609" i="11"/>
  <c r="H609" i="11"/>
  <c r="G609" i="11"/>
  <c r="F609" i="11"/>
  <c r="I608" i="11"/>
  <c r="H608" i="11"/>
  <c r="G608" i="11"/>
  <c r="F608" i="11"/>
  <c r="I607" i="11"/>
  <c r="H607" i="11"/>
  <c r="G607" i="11"/>
  <c r="F607" i="11"/>
  <c r="I606" i="11"/>
  <c r="H606" i="11"/>
  <c r="G606" i="11"/>
  <c r="F606" i="11"/>
  <c r="I605" i="11"/>
  <c r="H605" i="11"/>
  <c r="G605" i="11"/>
  <c r="F605" i="11"/>
  <c r="I604" i="11"/>
  <c r="H604" i="11"/>
  <c r="G604" i="11"/>
  <c r="F604" i="11"/>
  <c r="I603" i="11"/>
  <c r="H603" i="11"/>
  <c r="G603" i="11"/>
  <c r="F603" i="11"/>
  <c r="I602" i="11"/>
  <c r="H602" i="11"/>
  <c r="G602" i="11"/>
  <c r="F602" i="11"/>
  <c r="I601" i="11"/>
  <c r="H601" i="11"/>
  <c r="G601" i="11"/>
  <c r="F601" i="11"/>
  <c r="I600" i="11"/>
  <c r="H600" i="11"/>
  <c r="G600" i="11"/>
  <c r="F600" i="11"/>
  <c r="I599" i="11"/>
  <c r="H599" i="11"/>
  <c r="G599" i="11"/>
  <c r="F599" i="11"/>
  <c r="I598" i="11"/>
  <c r="H598" i="11"/>
  <c r="G598" i="11"/>
  <c r="F598" i="11"/>
  <c r="I597" i="11"/>
  <c r="H597" i="11"/>
  <c r="G597" i="11"/>
  <c r="F597" i="11"/>
  <c r="I596" i="11"/>
  <c r="H596" i="11"/>
  <c r="G596" i="11"/>
  <c r="F596" i="11"/>
  <c r="I595" i="11"/>
  <c r="H595" i="11"/>
  <c r="G595" i="11"/>
  <c r="F595" i="11"/>
  <c r="I594" i="11"/>
  <c r="H594" i="11"/>
  <c r="G594" i="11"/>
  <c r="F594" i="11"/>
  <c r="I593" i="11"/>
  <c r="H593" i="11"/>
  <c r="G593" i="11"/>
  <c r="F593" i="11"/>
  <c r="I592" i="11"/>
  <c r="H592" i="11"/>
  <c r="G592" i="11"/>
  <c r="F592" i="11"/>
  <c r="I591" i="11"/>
  <c r="H591" i="11"/>
  <c r="G591" i="11"/>
  <c r="F591" i="11"/>
  <c r="I590" i="11"/>
  <c r="H590" i="11"/>
  <c r="G590" i="11"/>
  <c r="F590" i="11"/>
  <c r="I589" i="11"/>
  <c r="H589" i="11"/>
  <c r="G589" i="11"/>
  <c r="F589" i="11"/>
  <c r="I588" i="11"/>
  <c r="H588" i="11"/>
  <c r="G588" i="11"/>
  <c r="F588" i="11"/>
  <c r="I587" i="11"/>
  <c r="H587" i="11"/>
  <c r="G587" i="11"/>
  <c r="F587" i="11"/>
  <c r="I585" i="11"/>
  <c r="H585" i="11"/>
  <c r="G585" i="11"/>
  <c r="F585" i="11"/>
  <c r="I584" i="11"/>
  <c r="H584" i="11"/>
  <c r="G584" i="11"/>
  <c r="F584" i="11"/>
  <c r="I583" i="11"/>
  <c r="H583" i="11"/>
  <c r="G583" i="11"/>
  <c r="F583" i="11"/>
  <c r="I582" i="11"/>
  <c r="H582" i="11"/>
  <c r="G582" i="11"/>
  <c r="F582" i="11"/>
  <c r="I581" i="11"/>
  <c r="H581" i="11"/>
  <c r="G581" i="11"/>
  <c r="F581" i="11"/>
  <c r="I580" i="11"/>
  <c r="H580" i="11"/>
  <c r="G580" i="11"/>
  <c r="F580" i="11"/>
  <c r="I579" i="11"/>
  <c r="H579" i="11"/>
  <c r="G579" i="11"/>
  <c r="F579" i="11"/>
  <c r="I578" i="11"/>
  <c r="H578" i="11"/>
  <c r="G578" i="11"/>
  <c r="F578" i="11"/>
  <c r="I577" i="11"/>
  <c r="H577" i="11"/>
  <c r="G577" i="11"/>
  <c r="F577" i="11"/>
  <c r="I576" i="11"/>
  <c r="H576" i="11"/>
  <c r="G576" i="11"/>
  <c r="F576" i="11"/>
  <c r="I575" i="11"/>
  <c r="H575" i="11"/>
  <c r="G575" i="11"/>
  <c r="F575" i="11"/>
  <c r="I574" i="11"/>
  <c r="H574" i="11"/>
  <c r="G574" i="11"/>
  <c r="F574" i="11"/>
  <c r="I573" i="11"/>
  <c r="H573" i="11"/>
  <c r="G573" i="11"/>
  <c r="F573" i="11"/>
  <c r="I572" i="11"/>
  <c r="H572" i="11"/>
  <c r="G572" i="11"/>
  <c r="F572" i="11"/>
  <c r="I571" i="11"/>
  <c r="H571" i="11"/>
  <c r="G571" i="11"/>
  <c r="F571" i="11"/>
  <c r="I570" i="11"/>
  <c r="H570" i="11"/>
  <c r="G570" i="11"/>
  <c r="F570" i="11"/>
  <c r="L570" i="11" s="1"/>
  <c r="I569" i="11"/>
  <c r="H569" i="11"/>
  <c r="G569" i="11"/>
  <c r="F569" i="11"/>
  <c r="I568" i="11"/>
  <c r="H568" i="11"/>
  <c r="G568" i="11"/>
  <c r="F568" i="11"/>
  <c r="I567" i="11"/>
  <c r="H567" i="11"/>
  <c r="G567" i="11"/>
  <c r="F567" i="11"/>
  <c r="I566" i="11"/>
  <c r="H566" i="11"/>
  <c r="G566" i="11"/>
  <c r="F566" i="11"/>
  <c r="I565" i="11"/>
  <c r="H565" i="11"/>
  <c r="G565" i="11"/>
  <c r="F565" i="11"/>
  <c r="I564" i="11"/>
  <c r="H564" i="11"/>
  <c r="G564" i="11"/>
  <c r="F564" i="11"/>
  <c r="I563" i="11"/>
  <c r="H563" i="11"/>
  <c r="G563" i="11"/>
  <c r="F563" i="11"/>
  <c r="I561" i="11"/>
  <c r="H561" i="11"/>
  <c r="G561" i="11"/>
  <c r="F561" i="11"/>
  <c r="I560" i="11"/>
  <c r="H560" i="11"/>
  <c r="G560" i="11"/>
  <c r="F560" i="11"/>
  <c r="L560" i="11" s="1"/>
  <c r="I559" i="11"/>
  <c r="H559" i="11"/>
  <c r="G559" i="11"/>
  <c r="F559" i="11"/>
  <c r="L559" i="11" s="1"/>
  <c r="I558" i="11"/>
  <c r="H558" i="11"/>
  <c r="G558" i="11"/>
  <c r="F558" i="11"/>
  <c r="I557" i="11"/>
  <c r="H557" i="11"/>
  <c r="G557" i="11"/>
  <c r="F557" i="11"/>
  <c r="I556" i="11"/>
  <c r="H556" i="11"/>
  <c r="G556" i="11"/>
  <c r="F556" i="11"/>
  <c r="L556" i="11" s="1"/>
  <c r="I554" i="11"/>
  <c r="H554" i="11"/>
  <c r="G554" i="11"/>
  <c r="F554" i="11"/>
  <c r="I553" i="11"/>
  <c r="H553" i="11"/>
  <c r="G553" i="11"/>
  <c r="F553" i="11"/>
  <c r="I552" i="11"/>
  <c r="H552" i="11"/>
  <c r="G552" i="11"/>
  <c r="F552" i="11"/>
  <c r="I551" i="11"/>
  <c r="H551" i="11"/>
  <c r="G551" i="11"/>
  <c r="F551" i="11"/>
  <c r="I550" i="11"/>
  <c r="H550" i="11"/>
  <c r="G550" i="11"/>
  <c r="F550" i="11"/>
  <c r="I548" i="11"/>
  <c r="H548" i="11"/>
  <c r="G548" i="11"/>
  <c r="F548" i="11"/>
  <c r="I547" i="11"/>
  <c r="H547" i="11"/>
  <c r="G547" i="11"/>
  <c r="F547" i="11"/>
  <c r="I546" i="11"/>
  <c r="H546" i="11"/>
  <c r="G546" i="11"/>
  <c r="F546" i="11"/>
  <c r="I545" i="11"/>
  <c r="H545" i="11"/>
  <c r="G545" i="11"/>
  <c r="F545" i="11"/>
  <c r="I544" i="11"/>
  <c r="H544" i="11"/>
  <c r="G544" i="11"/>
  <c r="F544" i="11"/>
  <c r="I543" i="11"/>
  <c r="H543" i="11"/>
  <c r="G543" i="11"/>
  <c r="F543" i="11"/>
  <c r="I542" i="11"/>
  <c r="H542" i="11"/>
  <c r="G542" i="11"/>
  <c r="F542" i="11"/>
  <c r="I541" i="11"/>
  <c r="H541" i="11"/>
  <c r="G541" i="11"/>
  <c r="F541" i="11"/>
  <c r="I540" i="11"/>
  <c r="H540" i="11"/>
  <c r="G540" i="11"/>
  <c r="F540" i="11"/>
  <c r="I539" i="11"/>
  <c r="H539" i="11"/>
  <c r="G539" i="11"/>
  <c r="F539" i="11"/>
  <c r="I538" i="11"/>
  <c r="H538" i="11"/>
  <c r="G538" i="11"/>
  <c r="F538" i="11"/>
  <c r="I537" i="11"/>
  <c r="H537" i="11"/>
  <c r="G537" i="11"/>
  <c r="F537" i="11"/>
  <c r="I536" i="11"/>
  <c r="H536" i="11"/>
  <c r="G536" i="11"/>
  <c r="F536" i="11"/>
  <c r="I535" i="11"/>
  <c r="H535" i="11"/>
  <c r="G535" i="11"/>
  <c r="F535" i="11"/>
  <c r="I534" i="11"/>
  <c r="H534" i="11"/>
  <c r="G534" i="11"/>
  <c r="F534" i="11"/>
  <c r="I533" i="11"/>
  <c r="H533" i="11"/>
  <c r="G533" i="11"/>
  <c r="F533" i="11"/>
  <c r="I532" i="11"/>
  <c r="H532" i="11"/>
  <c r="G532" i="11"/>
  <c r="F532" i="11"/>
  <c r="I531" i="11"/>
  <c r="H531" i="11"/>
  <c r="G531" i="11"/>
  <c r="F531" i="11"/>
  <c r="I530" i="11"/>
  <c r="H530" i="11"/>
  <c r="G530" i="11"/>
  <c r="F530" i="11"/>
  <c r="I529" i="11"/>
  <c r="H529" i="11"/>
  <c r="G529" i="11"/>
  <c r="F529" i="11"/>
  <c r="I528" i="11"/>
  <c r="H528" i="11"/>
  <c r="G528" i="11"/>
  <c r="F528" i="11"/>
  <c r="I527" i="11"/>
  <c r="H527" i="11"/>
  <c r="G527" i="11"/>
  <c r="F527" i="11"/>
  <c r="I526" i="11"/>
  <c r="H526" i="11"/>
  <c r="G526" i="11"/>
  <c r="F526" i="11"/>
  <c r="I525" i="11"/>
  <c r="H525" i="11"/>
  <c r="G525" i="11"/>
  <c r="F525" i="11"/>
  <c r="I524" i="11"/>
  <c r="H524" i="11"/>
  <c r="G524" i="11"/>
  <c r="F524" i="11"/>
  <c r="I523" i="11"/>
  <c r="H523" i="11"/>
  <c r="G523" i="11"/>
  <c r="F523" i="11"/>
  <c r="I522" i="11"/>
  <c r="H522" i="11"/>
  <c r="G522" i="11"/>
  <c r="F522" i="11"/>
  <c r="I521" i="11"/>
  <c r="H521" i="11"/>
  <c r="G521" i="11"/>
  <c r="F521" i="11"/>
  <c r="I520" i="11"/>
  <c r="H520" i="11"/>
  <c r="G520" i="11"/>
  <c r="F520" i="11"/>
  <c r="I519" i="11"/>
  <c r="H519" i="11"/>
  <c r="G519" i="11"/>
  <c r="F519" i="11"/>
  <c r="I518" i="11"/>
  <c r="H518" i="11"/>
  <c r="G518" i="11"/>
  <c r="F518" i="11"/>
  <c r="I517" i="11"/>
  <c r="H517" i="11"/>
  <c r="G517" i="11"/>
  <c r="F517" i="11"/>
  <c r="I516" i="11"/>
  <c r="H516" i="11"/>
  <c r="G516" i="11"/>
  <c r="F516" i="11"/>
  <c r="I515" i="11"/>
  <c r="H515" i="11"/>
  <c r="G515" i="11"/>
  <c r="F515" i="11"/>
  <c r="I514" i="11"/>
  <c r="H514" i="11"/>
  <c r="G514" i="11"/>
  <c r="F514" i="11"/>
  <c r="I513" i="11"/>
  <c r="H513" i="11"/>
  <c r="G513" i="11"/>
  <c r="F513" i="11"/>
  <c r="I512" i="11"/>
  <c r="H512" i="11"/>
  <c r="G512" i="11"/>
  <c r="F512" i="11"/>
  <c r="I511" i="11"/>
  <c r="H511" i="11"/>
  <c r="G511" i="11"/>
  <c r="F511" i="11"/>
  <c r="I510" i="11"/>
  <c r="H510" i="11"/>
  <c r="G510" i="11"/>
  <c r="F510" i="11"/>
  <c r="I509" i="11"/>
  <c r="H509" i="11"/>
  <c r="G509" i="11"/>
  <c r="F509" i="11"/>
  <c r="I508" i="11"/>
  <c r="H508" i="11"/>
  <c r="G508" i="11"/>
  <c r="F508" i="11"/>
  <c r="I507" i="11"/>
  <c r="H507" i="11"/>
  <c r="G507" i="11"/>
  <c r="F507" i="11"/>
  <c r="I506" i="11"/>
  <c r="H506" i="11"/>
  <c r="G506" i="11"/>
  <c r="F506" i="11"/>
  <c r="I505" i="11"/>
  <c r="H505" i="11"/>
  <c r="G505" i="11"/>
  <c r="F505" i="11"/>
  <c r="I504" i="11"/>
  <c r="H504" i="11"/>
  <c r="G504" i="11"/>
  <c r="F504" i="11"/>
  <c r="I503" i="11"/>
  <c r="H503" i="11"/>
  <c r="G503" i="11"/>
  <c r="F503" i="11"/>
  <c r="I502" i="11"/>
  <c r="H502" i="11"/>
  <c r="G502" i="11"/>
  <c r="F502" i="11"/>
  <c r="I501" i="11"/>
  <c r="H501" i="11"/>
  <c r="G501" i="11"/>
  <c r="F501" i="11"/>
  <c r="I500" i="11"/>
  <c r="H500" i="11"/>
  <c r="G500" i="11"/>
  <c r="F500" i="11"/>
  <c r="I499" i="11"/>
  <c r="H499" i="11"/>
  <c r="G499" i="11"/>
  <c r="F499" i="11"/>
  <c r="I498" i="11"/>
  <c r="H498" i="11"/>
  <c r="G498" i="11"/>
  <c r="F498" i="11"/>
  <c r="I497" i="11"/>
  <c r="H497" i="11"/>
  <c r="G497" i="11"/>
  <c r="F497" i="11"/>
  <c r="I496" i="11"/>
  <c r="H496" i="11"/>
  <c r="G496" i="11"/>
  <c r="F496" i="11"/>
  <c r="I495" i="11"/>
  <c r="H495" i="11"/>
  <c r="G495" i="11"/>
  <c r="F495" i="11"/>
  <c r="I494" i="11"/>
  <c r="H494" i="11"/>
  <c r="G494" i="11"/>
  <c r="F494" i="11"/>
  <c r="I493" i="11"/>
  <c r="H493" i="11"/>
  <c r="G493" i="11"/>
  <c r="F493" i="11"/>
  <c r="I492" i="11"/>
  <c r="H492" i="11"/>
  <c r="G492" i="11"/>
  <c r="F492" i="11"/>
  <c r="I491" i="11"/>
  <c r="H491" i="11"/>
  <c r="G491" i="11"/>
  <c r="F491" i="11"/>
  <c r="I490" i="11"/>
  <c r="H490" i="11"/>
  <c r="G490" i="11"/>
  <c r="F490" i="11"/>
  <c r="I489" i="11"/>
  <c r="H489" i="11"/>
  <c r="G489" i="11"/>
  <c r="F489" i="11"/>
  <c r="I488" i="11"/>
  <c r="H488" i="11"/>
  <c r="G488" i="11"/>
  <c r="F488" i="11"/>
  <c r="I487" i="11"/>
  <c r="H487" i="11"/>
  <c r="G487" i="11"/>
  <c r="F487" i="11"/>
  <c r="I486" i="11"/>
  <c r="H486" i="11"/>
  <c r="G486" i="11"/>
  <c r="F486" i="11"/>
  <c r="I485" i="11"/>
  <c r="H485" i="11"/>
  <c r="G485" i="11"/>
  <c r="F485" i="11"/>
  <c r="I484" i="11"/>
  <c r="H484" i="11"/>
  <c r="G484" i="11"/>
  <c r="F484" i="11"/>
  <c r="I483" i="11"/>
  <c r="H483" i="11"/>
  <c r="G483" i="11"/>
  <c r="F483" i="11"/>
  <c r="I482" i="11"/>
  <c r="H482" i="11"/>
  <c r="G482" i="11"/>
  <c r="F482" i="11"/>
  <c r="I481" i="11"/>
  <c r="H481" i="11"/>
  <c r="G481" i="11"/>
  <c r="F481" i="11"/>
  <c r="I480" i="11"/>
  <c r="H480" i="11"/>
  <c r="G480" i="11"/>
  <c r="F480" i="11"/>
  <c r="I479" i="11"/>
  <c r="H479" i="11"/>
  <c r="G479" i="11"/>
  <c r="F479" i="11"/>
  <c r="I478" i="11"/>
  <c r="H478" i="11"/>
  <c r="G478" i="11"/>
  <c r="F478" i="11"/>
  <c r="I477" i="11"/>
  <c r="H477" i="11"/>
  <c r="G477" i="11"/>
  <c r="F477" i="11"/>
  <c r="I476" i="11"/>
  <c r="H476" i="11"/>
  <c r="G476" i="11"/>
  <c r="F476" i="11"/>
  <c r="I475" i="11"/>
  <c r="H475" i="11"/>
  <c r="G475" i="11"/>
  <c r="F475" i="11"/>
  <c r="I474" i="11"/>
  <c r="H474" i="11"/>
  <c r="G474" i="11"/>
  <c r="F474" i="11"/>
  <c r="I473" i="11"/>
  <c r="H473" i="11"/>
  <c r="G473" i="11"/>
  <c r="F473" i="11"/>
  <c r="I472" i="11"/>
  <c r="H472" i="11"/>
  <c r="G472" i="11"/>
  <c r="F472" i="11"/>
  <c r="I470" i="11"/>
  <c r="H470" i="11"/>
  <c r="G470" i="11"/>
  <c r="F470" i="11"/>
  <c r="I469" i="11"/>
  <c r="H469" i="11"/>
  <c r="G469" i="11"/>
  <c r="F469" i="11"/>
  <c r="I468" i="11"/>
  <c r="H468" i="11"/>
  <c r="G468" i="11"/>
  <c r="F468" i="11"/>
  <c r="I467" i="11"/>
  <c r="H467" i="11"/>
  <c r="G467" i="11"/>
  <c r="F467" i="11"/>
  <c r="I466" i="11"/>
  <c r="H466" i="11"/>
  <c r="G466" i="11"/>
  <c r="F466" i="11"/>
  <c r="I464" i="11"/>
  <c r="H464" i="11"/>
  <c r="G464" i="11"/>
  <c r="F464" i="11"/>
  <c r="I463" i="11"/>
  <c r="H463" i="11"/>
  <c r="G463" i="11"/>
  <c r="F463" i="11"/>
  <c r="I462" i="11"/>
  <c r="H462" i="11"/>
  <c r="G462" i="11"/>
  <c r="F462" i="11"/>
  <c r="I461" i="11"/>
  <c r="H461" i="11"/>
  <c r="G461" i="11"/>
  <c r="F461" i="11"/>
  <c r="I460" i="11"/>
  <c r="H460" i="11"/>
  <c r="G460" i="11"/>
  <c r="F460" i="11"/>
  <c r="I459" i="11"/>
  <c r="H459" i="11"/>
  <c r="G459" i="11"/>
  <c r="F459" i="11"/>
  <c r="I457" i="11"/>
  <c r="H457" i="11"/>
  <c r="G457" i="11"/>
  <c r="F457" i="11"/>
  <c r="I456" i="11"/>
  <c r="H456" i="11"/>
  <c r="G456" i="11"/>
  <c r="F456" i="11"/>
  <c r="I455" i="11"/>
  <c r="H455" i="11"/>
  <c r="G455" i="11"/>
  <c r="F455" i="11"/>
  <c r="I454" i="11"/>
  <c r="H454" i="11"/>
  <c r="G454" i="11"/>
  <c r="F454" i="11"/>
  <c r="I453" i="11"/>
  <c r="H453" i="11"/>
  <c r="G453" i="11"/>
  <c r="F453" i="11"/>
  <c r="I452" i="11"/>
  <c r="H452" i="11"/>
  <c r="G452" i="11"/>
  <c r="F452" i="11"/>
  <c r="I450" i="11"/>
  <c r="H450" i="11"/>
  <c r="G450" i="11"/>
  <c r="F450" i="11"/>
  <c r="I449" i="11"/>
  <c r="H449" i="11"/>
  <c r="G449" i="11"/>
  <c r="F449" i="11"/>
  <c r="I448" i="11"/>
  <c r="H448" i="11"/>
  <c r="G448" i="11"/>
  <c r="F448" i="11"/>
  <c r="I447" i="11"/>
  <c r="H447" i="11"/>
  <c r="G447" i="11"/>
  <c r="F447" i="11"/>
  <c r="I445" i="11"/>
  <c r="H445" i="11"/>
  <c r="G445" i="11"/>
  <c r="F445" i="11"/>
  <c r="I444" i="11"/>
  <c r="H444" i="11"/>
  <c r="G444" i="11"/>
  <c r="F444" i="11"/>
  <c r="I443" i="11"/>
  <c r="H443" i="11"/>
  <c r="G443" i="11"/>
  <c r="F443" i="11"/>
  <c r="I442" i="11"/>
  <c r="H442" i="11"/>
  <c r="G442" i="11"/>
  <c r="F442" i="11"/>
  <c r="I441" i="11"/>
  <c r="H441" i="11"/>
  <c r="G441" i="11"/>
  <c r="F441" i="11"/>
  <c r="I440" i="11"/>
  <c r="H440" i="11"/>
  <c r="G440" i="11"/>
  <c r="F440" i="11"/>
  <c r="I439" i="11"/>
  <c r="H439" i="11"/>
  <c r="G439" i="11"/>
  <c r="F439" i="11"/>
  <c r="I438" i="11"/>
  <c r="H438" i="11"/>
  <c r="G438" i="11"/>
  <c r="F438" i="11"/>
  <c r="I437" i="11"/>
  <c r="H437" i="11"/>
  <c r="G437" i="11"/>
  <c r="F437" i="11"/>
  <c r="I436" i="11"/>
  <c r="H436" i="11"/>
  <c r="G436" i="11"/>
  <c r="F436" i="11"/>
  <c r="I435" i="11"/>
  <c r="H435" i="11"/>
  <c r="G435" i="11"/>
  <c r="F435" i="11"/>
  <c r="I434" i="11"/>
  <c r="H434" i="11"/>
  <c r="G434" i="11"/>
  <c r="F434" i="11"/>
  <c r="I433" i="11"/>
  <c r="H433" i="11"/>
  <c r="G433" i="11"/>
  <c r="F433" i="11"/>
  <c r="I432" i="11"/>
  <c r="H432" i="11"/>
  <c r="G432" i="11"/>
  <c r="F432" i="11"/>
  <c r="I431" i="11"/>
  <c r="H431" i="11"/>
  <c r="G431" i="11"/>
  <c r="F431" i="11"/>
  <c r="I430" i="11"/>
  <c r="H430" i="11"/>
  <c r="G430" i="11"/>
  <c r="F430" i="11"/>
  <c r="I429" i="11"/>
  <c r="H429" i="11"/>
  <c r="G429" i="11"/>
  <c r="F429" i="11"/>
  <c r="I428" i="11"/>
  <c r="H428" i="11"/>
  <c r="G428" i="11"/>
  <c r="F428" i="11"/>
  <c r="I427" i="11"/>
  <c r="H427" i="11"/>
  <c r="G427" i="11"/>
  <c r="F427" i="11"/>
  <c r="I426" i="11"/>
  <c r="H426" i="11"/>
  <c r="G426" i="11"/>
  <c r="F426" i="11"/>
  <c r="I425" i="11"/>
  <c r="H425" i="11"/>
  <c r="G425" i="11"/>
  <c r="F425" i="11"/>
  <c r="I424" i="11"/>
  <c r="H424" i="11"/>
  <c r="G424" i="11"/>
  <c r="F424" i="11"/>
  <c r="I423" i="11"/>
  <c r="H423" i="11"/>
  <c r="G423" i="11"/>
  <c r="F423" i="11"/>
  <c r="I422" i="11"/>
  <c r="H422" i="11"/>
  <c r="G422" i="11"/>
  <c r="F422" i="11"/>
  <c r="I421" i="11"/>
  <c r="H421" i="11"/>
  <c r="G421" i="11"/>
  <c r="F421" i="11"/>
  <c r="I420" i="11"/>
  <c r="H420" i="11"/>
  <c r="G420" i="11"/>
  <c r="F420" i="11"/>
  <c r="I419" i="11"/>
  <c r="H419" i="11"/>
  <c r="G419" i="11"/>
  <c r="F419" i="11"/>
  <c r="I418" i="11"/>
  <c r="H418" i="11"/>
  <c r="G418" i="11"/>
  <c r="F418" i="11"/>
  <c r="I417" i="11"/>
  <c r="H417" i="11"/>
  <c r="G417" i="11"/>
  <c r="F417" i="11"/>
  <c r="I416" i="11"/>
  <c r="H416" i="11"/>
  <c r="G416" i="11"/>
  <c r="F416" i="11"/>
  <c r="I415" i="11"/>
  <c r="H415" i="11"/>
  <c r="G415" i="11"/>
  <c r="F415" i="11"/>
  <c r="I414" i="11"/>
  <c r="H414" i="11"/>
  <c r="G414" i="11"/>
  <c r="F414" i="11"/>
  <c r="I413" i="11"/>
  <c r="H413" i="11"/>
  <c r="G413" i="11"/>
  <c r="F413" i="11"/>
  <c r="I412" i="11"/>
  <c r="H412" i="11"/>
  <c r="G412" i="11"/>
  <c r="F412" i="11"/>
  <c r="I411" i="11"/>
  <c r="H411" i="11"/>
  <c r="G411" i="11"/>
  <c r="F411" i="11"/>
  <c r="I410" i="11"/>
  <c r="H410" i="11"/>
  <c r="G410" i="11"/>
  <c r="F410" i="11"/>
  <c r="I409" i="11"/>
  <c r="H409" i="11"/>
  <c r="G409" i="11"/>
  <c r="F409" i="11"/>
  <c r="I408" i="11"/>
  <c r="H408" i="11"/>
  <c r="G408" i="11"/>
  <c r="F408" i="11"/>
  <c r="I407" i="11"/>
  <c r="H407" i="11"/>
  <c r="G407" i="11"/>
  <c r="F407" i="11"/>
  <c r="I406" i="11"/>
  <c r="H406" i="11"/>
  <c r="G406" i="11"/>
  <c r="F406" i="11"/>
  <c r="I405" i="11"/>
  <c r="H405" i="11"/>
  <c r="G405" i="11"/>
  <c r="F405" i="11"/>
  <c r="I404" i="11"/>
  <c r="H404" i="11"/>
  <c r="G404" i="11"/>
  <c r="F404" i="11"/>
  <c r="I403" i="11"/>
  <c r="H403" i="11"/>
  <c r="G403" i="11"/>
  <c r="F403" i="11"/>
  <c r="I402" i="11"/>
  <c r="H402" i="11"/>
  <c r="G402" i="11"/>
  <c r="F402" i="11"/>
  <c r="I401" i="11"/>
  <c r="H401" i="11"/>
  <c r="G401" i="11"/>
  <c r="F401" i="11"/>
  <c r="I400" i="11"/>
  <c r="H400" i="11"/>
  <c r="G400" i="11"/>
  <c r="F400" i="11"/>
  <c r="I399" i="11"/>
  <c r="H399" i="11"/>
  <c r="G399" i="11"/>
  <c r="F399" i="11"/>
  <c r="I398" i="11"/>
  <c r="H398" i="11"/>
  <c r="G398" i="11"/>
  <c r="F398" i="11"/>
  <c r="I397" i="11"/>
  <c r="H397" i="11"/>
  <c r="G397" i="11"/>
  <c r="F397" i="11"/>
  <c r="I396" i="11"/>
  <c r="H396" i="11"/>
  <c r="G396" i="11"/>
  <c r="F396" i="11"/>
  <c r="I395" i="11"/>
  <c r="H395" i="11"/>
  <c r="G395" i="11"/>
  <c r="F395" i="11"/>
  <c r="I394" i="11"/>
  <c r="H394" i="11"/>
  <c r="G394" i="11"/>
  <c r="F394" i="11"/>
  <c r="I393" i="11"/>
  <c r="H393" i="11"/>
  <c r="G393" i="11"/>
  <c r="F393" i="11"/>
  <c r="I392" i="11"/>
  <c r="H392" i="11"/>
  <c r="G392" i="11"/>
  <c r="F392" i="11"/>
  <c r="I391" i="11"/>
  <c r="H391" i="11"/>
  <c r="G391" i="11"/>
  <c r="F391" i="11"/>
  <c r="I390" i="11"/>
  <c r="H390" i="11"/>
  <c r="G390" i="11"/>
  <c r="F390" i="11"/>
  <c r="I389" i="11"/>
  <c r="H389" i="11"/>
  <c r="G389" i="11"/>
  <c r="F389" i="11"/>
  <c r="I388" i="11"/>
  <c r="H388" i="11"/>
  <c r="G388" i="11"/>
  <c r="F388" i="11"/>
  <c r="I387" i="11"/>
  <c r="H387" i="11"/>
  <c r="G387" i="11"/>
  <c r="F387" i="11"/>
  <c r="I386" i="11"/>
  <c r="H386" i="11"/>
  <c r="G386" i="11"/>
  <c r="F386" i="11"/>
  <c r="I385" i="11"/>
  <c r="H385" i="11"/>
  <c r="G385" i="11"/>
  <c r="F385" i="11"/>
  <c r="I384" i="11"/>
  <c r="H384" i="11"/>
  <c r="G384" i="11"/>
  <c r="F384" i="11"/>
  <c r="I382" i="11"/>
  <c r="H382" i="11"/>
  <c r="G382" i="11"/>
  <c r="F382" i="11"/>
  <c r="I381" i="11"/>
  <c r="H381" i="11"/>
  <c r="G381" i="11"/>
  <c r="F381" i="11"/>
  <c r="I379" i="11"/>
  <c r="H379" i="11"/>
  <c r="G379" i="11"/>
  <c r="F379" i="11"/>
  <c r="I378" i="11"/>
  <c r="H378" i="11"/>
  <c r="G378" i="11"/>
  <c r="F378" i="11"/>
  <c r="I377" i="11"/>
  <c r="H377" i="11"/>
  <c r="G377" i="11"/>
  <c r="F377" i="11"/>
  <c r="I376" i="11"/>
  <c r="H376" i="11"/>
  <c r="G376" i="11"/>
  <c r="F376" i="11"/>
  <c r="I375" i="11"/>
  <c r="H375" i="11"/>
  <c r="G375" i="11"/>
  <c r="F375" i="11"/>
  <c r="I374" i="11"/>
  <c r="H374" i="11"/>
  <c r="G374" i="11"/>
  <c r="F374" i="11"/>
  <c r="I370" i="11"/>
  <c r="H370" i="11"/>
  <c r="G370" i="11"/>
  <c r="F370" i="11"/>
  <c r="I369" i="11"/>
  <c r="H369" i="11"/>
  <c r="G369" i="11"/>
  <c r="F369" i="11"/>
  <c r="I368" i="11"/>
  <c r="H368" i="11"/>
  <c r="G368" i="11"/>
  <c r="F368" i="11"/>
  <c r="I367" i="11"/>
  <c r="H367" i="11"/>
  <c r="G367" i="11"/>
  <c r="F367" i="11"/>
  <c r="I366" i="11"/>
  <c r="H366" i="11"/>
  <c r="G366" i="11"/>
  <c r="F366" i="11"/>
  <c r="I364" i="11"/>
  <c r="H364" i="11"/>
  <c r="G364" i="11"/>
  <c r="F364" i="11"/>
  <c r="I363" i="11"/>
  <c r="H363" i="11"/>
  <c r="G363" i="11"/>
  <c r="F363" i="11"/>
  <c r="I362" i="11"/>
  <c r="H362" i="11"/>
  <c r="G362" i="11"/>
  <c r="F362" i="11"/>
  <c r="I361" i="11"/>
  <c r="H361" i="11"/>
  <c r="G361" i="11"/>
  <c r="F361" i="11"/>
  <c r="I360" i="11"/>
  <c r="H360" i="11"/>
  <c r="G360" i="11"/>
  <c r="F360" i="11"/>
  <c r="I359" i="11"/>
  <c r="H359" i="11"/>
  <c r="G359" i="11"/>
  <c r="F359" i="11"/>
  <c r="I358" i="11"/>
  <c r="H358" i="11"/>
  <c r="G358" i="11"/>
  <c r="F358" i="11"/>
  <c r="I357" i="11"/>
  <c r="H357" i="11"/>
  <c r="G357" i="11"/>
  <c r="F357" i="11"/>
  <c r="I356" i="11"/>
  <c r="H356" i="11"/>
  <c r="G356" i="11"/>
  <c r="F356" i="11"/>
  <c r="I355" i="11"/>
  <c r="H355" i="11"/>
  <c r="G355" i="11"/>
  <c r="F355" i="11"/>
  <c r="I354" i="11"/>
  <c r="H354" i="11"/>
  <c r="G354" i="11"/>
  <c r="F354" i="11"/>
  <c r="I353" i="11"/>
  <c r="H353" i="11"/>
  <c r="G353" i="11"/>
  <c r="F353" i="11"/>
  <c r="I352" i="11"/>
  <c r="H352" i="11"/>
  <c r="G352" i="11"/>
  <c r="F352" i="11"/>
  <c r="I351" i="11"/>
  <c r="H351" i="11"/>
  <c r="G351" i="11"/>
  <c r="F351" i="11"/>
  <c r="I348" i="11"/>
  <c r="H348" i="11"/>
  <c r="G348" i="11"/>
  <c r="F348" i="11"/>
  <c r="I347" i="11"/>
  <c r="H347" i="11"/>
  <c r="G347" i="11"/>
  <c r="F347" i="11"/>
  <c r="I346" i="11"/>
  <c r="H346" i="11"/>
  <c r="G346" i="11"/>
  <c r="F346" i="11"/>
  <c r="I345" i="11"/>
  <c r="H345" i="11"/>
  <c r="G345" i="11"/>
  <c r="I344" i="11"/>
  <c r="H344" i="11"/>
  <c r="G344" i="11"/>
  <c r="F344" i="11"/>
  <c r="I343" i="11"/>
  <c r="H343" i="11"/>
  <c r="G343" i="11"/>
  <c r="F343" i="11"/>
  <c r="I342" i="11"/>
  <c r="H342" i="11"/>
  <c r="G342" i="11"/>
  <c r="F342" i="11"/>
  <c r="I341" i="11"/>
  <c r="H341" i="11"/>
  <c r="G341" i="11"/>
  <c r="F341" i="11"/>
  <c r="I340" i="11"/>
  <c r="H340" i="11"/>
  <c r="G340" i="11"/>
  <c r="F340" i="11"/>
  <c r="I337" i="11"/>
  <c r="H337" i="11"/>
  <c r="G337" i="11"/>
  <c r="F337" i="11"/>
  <c r="I336" i="11"/>
  <c r="H336" i="11"/>
  <c r="G336" i="11"/>
  <c r="F336" i="11"/>
  <c r="I335" i="11"/>
  <c r="H335" i="11"/>
  <c r="G335" i="11"/>
  <c r="F335" i="11"/>
  <c r="I334" i="11"/>
  <c r="H334" i="11"/>
  <c r="G334" i="11"/>
  <c r="F334" i="11"/>
  <c r="I333" i="11"/>
  <c r="H333" i="11"/>
  <c r="G333" i="11"/>
  <c r="F333" i="11"/>
  <c r="I332" i="11"/>
  <c r="H332" i="11"/>
  <c r="G332" i="11"/>
  <c r="F332" i="11"/>
  <c r="I331" i="11"/>
  <c r="H331" i="11"/>
  <c r="G331" i="11"/>
  <c r="F331" i="11"/>
  <c r="I330" i="11"/>
  <c r="H330" i="11"/>
  <c r="G330" i="11"/>
  <c r="F330" i="11"/>
  <c r="I328" i="11"/>
  <c r="H328" i="11"/>
  <c r="G328" i="11"/>
  <c r="F328" i="11"/>
  <c r="I327" i="11"/>
  <c r="H327" i="11"/>
  <c r="G327" i="11"/>
  <c r="F327" i="11"/>
  <c r="I326" i="11"/>
  <c r="H326" i="11"/>
  <c r="G326" i="11"/>
  <c r="F326" i="11"/>
  <c r="I325" i="11"/>
  <c r="H325" i="11"/>
  <c r="G325" i="11"/>
  <c r="F325" i="11"/>
  <c r="I324" i="11"/>
  <c r="H324" i="11"/>
  <c r="G324" i="11"/>
  <c r="F324" i="11"/>
  <c r="I323" i="11"/>
  <c r="H323" i="11"/>
  <c r="G323" i="11"/>
  <c r="F323" i="11"/>
  <c r="I322" i="11"/>
  <c r="H322" i="11"/>
  <c r="G322" i="11"/>
  <c r="F322" i="11"/>
  <c r="I321" i="11"/>
  <c r="H321" i="11"/>
  <c r="G321" i="11"/>
  <c r="F321" i="11"/>
  <c r="I319" i="11"/>
  <c r="H319" i="11"/>
  <c r="G319" i="11"/>
  <c r="F319" i="11"/>
  <c r="I318" i="11"/>
  <c r="H318" i="11"/>
  <c r="G318" i="11"/>
  <c r="F318" i="11"/>
  <c r="I317" i="11"/>
  <c r="H317" i="11"/>
  <c r="G317" i="11"/>
  <c r="F317" i="11"/>
  <c r="I316" i="11"/>
  <c r="H316" i="11"/>
  <c r="G316" i="11"/>
  <c r="F316" i="11"/>
  <c r="I315" i="11"/>
  <c r="H315" i="11"/>
  <c r="G315" i="11"/>
  <c r="F315" i="11"/>
  <c r="I314" i="11"/>
  <c r="H314" i="11"/>
  <c r="G314" i="11"/>
  <c r="F314" i="11"/>
  <c r="I313" i="11"/>
  <c r="H313" i="11"/>
  <c r="G313" i="11"/>
  <c r="F313" i="11"/>
  <c r="I312" i="11"/>
  <c r="H312" i="11"/>
  <c r="G312" i="11"/>
  <c r="F312" i="11"/>
  <c r="I311" i="11"/>
  <c r="H311" i="11"/>
  <c r="G311" i="11"/>
  <c r="F311" i="11"/>
  <c r="I310" i="11"/>
  <c r="H310" i="11"/>
  <c r="G310" i="11"/>
  <c r="F310" i="11"/>
  <c r="I309" i="11"/>
  <c r="H309" i="11"/>
  <c r="G309" i="11"/>
  <c r="F309" i="11"/>
  <c r="I308" i="11"/>
  <c r="H308" i="11"/>
  <c r="G308" i="11"/>
  <c r="F308" i="11"/>
  <c r="I307" i="11"/>
  <c r="H307" i="11"/>
  <c r="G307" i="11"/>
  <c r="F307" i="11"/>
  <c r="I306" i="11"/>
  <c r="H306" i="11"/>
  <c r="G306" i="11"/>
  <c r="F306" i="11"/>
  <c r="I305" i="11"/>
  <c r="H305" i="11"/>
  <c r="G305" i="11"/>
  <c r="F305" i="11"/>
  <c r="I304" i="11"/>
  <c r="H304" i="11"/>
  <c r="G304" i="11"/>
  <c r="F304" i="11"/>
  <c r="I302" i="11"/>
  <c r="H302" i="11"/>
  <c r="G302" i="11"/>
  <c r="F302" i="11"/>
  <c r="I301" i="11"/>
  <c r="H301" i="11"/>
  <c r="G301" i="11"/>
  <c r="F301" i="11"/>
  <c r="I292" i="11"/>
  <c r="H292" i="11"/>
  <c r="G292" i="11"/>
  <c r="F292" i="11"/>
  <c r="I291" i="11"/>
  <c r="H291" i="11"/>
  <c r="G291" i="11"/>
  <c r="F291" i="11"/>
  <c r="I290" i="11"/>
  <c r="H290" i="11"/>
  <c r="G290" i="11"/>
  <c r="F290" i="11"/>
  <c r="I289" i="11"/>
  <c r="H289" i="11"/>
  <c r="G289" i="11"/>
  <c r="F289" i="11"/>
  <c r="I288" i="11"/>
  <c r="H288" i="11"/>
  <c r="G288" i="11"/>
  <c r="F288" i="11"/>
  <c r="I287" i="11"/>
  <c r="H287" i="11"/>
  <c r="G287" i="11"/>
  <c r="F287" i="11"/>
  <c r="I286" i="11"/>
  <c r="H286" i="11"/>
  <c r="G286" i="11"/>
  <c r="F286" i="11"/>
  <c r="I285" i="11"/>
  <c r="H285" i="11"/>
  <c r="G285" i="11"/>
  <c r="F285" i="11"/>
  <c r="I284" i="11"/>
  <c r="H284" i="11"/>
  <c r="G284" i="11"/>
  <c r="F284" i="11"/>
  <c r="I283" i="11"/>
  <c r="H283" i="11"/>
  <c r="G283" i="11"/>
  <c r="F283" i="11"/>
  <c r="I282" i="11"/>
  <c r="H282" i="11"/>
  <c r="G282" i="11"/>
  <c r="F282" i="11"/>
  <c r="I281" i="11"/>
  <c r="H281" i="11"/>
  <c r="G281" i="11"/>
  <c r="F281" i="11"/>
  <c r="I280" i="11"/>
  <c r="H280" i="11"/>
  <c r="G280" i="11"/>
  <c r="F280" i="11"/>
  <c r="I279" i="11"/>
  <c r="H279" i="11"/>
  <c r="G279" i="11"/>
  <c r="F279" i="11"/>
  <c r="I278" i="11"/>
  <c r="H278" i="11"/>
  <c r="G278" i="11"/>
  <c r="F278" i="11"/>
  <c r="I277" i="11"/>
  <c r="H277" i="11"/>
  <c r="G277" i="11"/>
  <c r="F277" i="11"/>
  <c r="I276" i="11"/>
  <c r="H276" i="11"/>
  <c r="G276" i="11"/>
  <c r="F276" i="11"/>
  <c r="I275" i="11"/>
  <c r="H275" i="11"/>
  <c r="G275" i="11"/>
  <c r="F275" i="11"/>
  <c r="I274" i="11"/>
  <c r="H274" i="11"/>
  <c r="G274" i="11"/>
  <c r="F274" i="11"/>
  <c r="I273" i="11"/>
  <c r="H273" i="11"/>
  <c r="G273" i="11"/>
  <c r="F273" i="11"/>
  <c r="I272" i="11"/>
  <c r="H272" i="11"/>
  <c r="G272" i="11"/>
  <c r="F272" i="11"/>
  <c r="I271" i="11"/>
  <c r="H271" i="11"/>
  <c r="G271" i="11"/>
  <c r="F271" i="11"/>
  <c r="I270" i="11"/>
  <c r="H270" i="11"/>
  <c r="G270" i="11"/>
  <c r="F270" i="11"/>
  <c r="I269" i="11"/>
  <c r="H269" i="11"/>
  <c r="G269" i="11"/>
  <c r="F269" i="11"/>
  <c r="I268" i="11"/>
  <c r="H268" i="11"/>
  <c r="G268" i="11"/>
  <c r="F268" i="11"/>
  <c r="I267" i="11"/>
  <c r="H267" i="11"/>
  <c r="G267" i="11"/>
  <c r="F267" i="11"/>
  <c r="I266" i="11"/>
  <c r="H266" i="11"/>
  <c r="G266" i="11"/>
  <c r="F266" i="11"/>
  <c r="I265" i="11"/>
  <c r="H265" i="11"/>
  <c r="G265" i="11"/>
  <c r="F265" i="11"/>
  <c r="I264" i="11"/>
  <c r="H264" i="11"/>
  <c r="G264" i="11"/>
  <c r="F264" i="11"/>
  <c r="I263" i="11"/>
  <c r="H263" i="11"/>
  <c r="G263" i="11"/>
  <c r="F263" i="11"/>
  <c r="I262" i="11"/>
  <c r="H262" i="11"/>
  <c r="G262" i="11"/>
  <c r="F262" i="11"/>
  <c r="I261" i="11"/>
  <c r="H261" i="11"/>
  <c r="G261" i="11"/>
  <c r="F261" i="11"/>
  <c r="I260" i="11"/>
  <c r="H260" i="11"/>
  <c r="G260" i="11"/>
  <c r="F260" i="11"/>
  <c r="I259" i="11"/>
  <c r="H259" i="11"/>
  <c r="G259" i="11"/>
  <c r="F259" i="11"/>
  <c r="I258" i="11"/>
  <c r="H258" i="11"/>
  <c r="G258" i="11"/>
  <c r="F258" i="11"/>
  <c r="I257" i="11"/>
  <c r="H257" i="11"/>
  <c r="G257" i="11"/>
  <c r="F257" i="11"/>
  <c r="I256" i="11"/>
  <c r="H256" i="11"/>
  <c r="G256" i="11"/>
  <c r="F256" i="11"/>
  <c r="I255" i="11"/>
  <c r="H255" i="11"/>
  <c r="G255" i="11"/>
  <c r="F255" i="11"/>
  <c r="I254" i="11"/>
  <c r="H254" i="11"/>
  <c r="G254" i="11"/>
  <c r="F254" i="11"/>
  <c r="I253" i="11"/>
  <c r="H253" i="11"/>
  <c r="G253" i="11"/>
  <c r="F253" i="11"/>
  <c r="I252" i="11"/>
  <c r="H252" i="11"/>
  <c r="G252" i="11"/>
  <c r="F252" i="11"/>
  <c r="I251" i="11"/>
  <c r="H251" i="11"/>
  <c r="G251" i="11"/>
  <c r="F251" i="11"/>
  <c r="I250" i="11"/>
  <c r="H250" i="11"/>
  <c r="G250" i="11"/>
  <c r="F250" i="11"/>
  <c r="I249" i="11"/>
  <c r="H249" i="11"/>
  <c r="G249" i="11"/>
  <c r="F249" i="11"/>
  <c r="I248" i="11"/>
  <c r="H248" i="11"/>
  <c r="G248" i="11"/>
  <c r="F248" i="11"/>
  <c r="I247" i="11"/>
  <c r="H247" i="11"/>
  <c r="G247" i="11"/>
  <c r="F247" i="11"/>
  <c r="I246" i="11"/>
  <c r="H246" i="11"/>
  <c r="G246" i="11"/>
  <c r="F246" i="11"/>
  <c r="I245" i="11"/>
  <c r="H245" i="11"/>
  <c r="G245" i="11"/>
  <c r="F245" i="11"/>
  <c r="I244" i="11"/>
  <c r="H244" i="11"/>
  <c r="G244" i="11"/>
  <c r="F244" i="11"/>
  <c r="I243" i="11"/>
  <c r="H243" i="11"/>
  <c r="G243" i="11"/>
  <c r="F243" i="11"/>
  <c r="I242" i="11"/>
  <c r="H242" i="11"/>
  <c r="G242" i="11"/>
  <c r="F242" i="11"/>
  <c r="I241" i="11"/>
  <c r="H241" i="11"/>
  <c r="G241" i="11"/>
  <c r="F241" i="11"/>
  <c r="I240" i="11"/>
  <c r="H240" i="11"/>
  <c r="G240" i="11"/>
  <c r="F240" i="11"/>
  <c r="I239" i="11"/>
  <c r="H239" i="11"/>
  <c r="G239" i="11"/>
  <c r="F239" i="11"/>
  <c r="I238" i="11"/>
  <c r="H238" i="11"/>
  <c r="G238" i="11"/>
  <c r="F238" i="11"/>
  <c r="I237" i="11"/>
  <c r="H237" i="11"/>
  <c r="G237" i="11"/>
  <c r="F237" i="11"/>
  <c r="I236" i="11"/>
  <c r="H236" i="11"/>
  <c r="G236" i="11"/>
  <c r="F236" i="11"/>
  <c r="I235" i="11"/>
  <c r="H235" i="11"/>
  <c r="G235" i="11"/>
  <c r="F235" i="11"/>
  <c r="I233" i="11"/>
  <c r="H233" i="11"/>
  <c r="G233" i="11"/>
  <c r="F233" i="11"/>
  <c r="I232" i="11"/>
  <c r="H232" i="11"/>
  <c r="G232" i="11"/>
  <c r="F232" i="11"/>
  <c r="I231" i="11"/>
  <c r="H231" i="11"/>
  <c r="G231" i="11"/>
  <c r="F231" i="11"/>
  <c r="I230" i="11"/>
  <c r="H230" i="11"/>
  <c r="G230" i="11"/>
  <c r="F230" i="11"/>
  <c r="I229" i="11"/>
  <c r="H229" i="11"/>
  <c r="G229" i="11"/>
  <c r="F229" i="11"/>
  <c r="I228" i="11"/>
  <c r="H228" i="11"/>
  <c r="G228" i="11"/>
  <c r="F228" i="11"/>
  <c r="I227" i="11"/>
  <c r="H227" i="11"/>
  <c r="G227" i="11"/>
  <c r="F227" i="11"/>
  <c r="I226" i="11"/>
  <c r="H226" i="11"/>
  <c r="G226" i="11"/>
  <c r="F226" i="11"/>
  <c r="I225" i="11"/>
  <c r="H225" i="11"/>
  <c r="G225" i="11"/>
  <c r="F225" i="11"/>
  <c r="I224" i="11"/>
  <c r="H224" i="11"/>
  <c r="G224" i="11"/>
  <c r="F224" i="11"/>
  <c r="I223" i="11"/>
  <c r="H223" i="11"/>
  <c r="G223" i="11"/>
  <c r="F223" i="11"/>
  <c r="I222" i="11"/>
  <c r="H222" i="11"/>
  <c r="G222" i="11"/>
  <c r="F222" i="11"/>
  <c r="I220" i="11"/>
  <c r="H220" i="11"/>
  <c r="G220" i="11"/>
  <c r="F220" i="11"/>
  <c r="I219" i="11"/>
  <c r="H219" i="11"/>
  <c r="G219" i="11"/>
  <c r="F219" i="11"/>
  <c r="I218" i="11"/>
  <c r="H218" i="11"/>
  <c r="G218" i="11"/>
  <c r="F218" i="11"/>
  <c r="I216" i="11"/>
  <c r="H216" i="11"/>
  <c r="G216" i="11"/>
  <c r="F216" i="11"/>
  <c r="I215" i="11"/>
  <c r="H215" i="11"/>
  <c r="G215" i="11"/>
  <c r="F215" i="11"/>
  <c r="I214" i="11"/>
  <c r="H214" i="11"/>
  <c r="G214" i="11"/>
  <c r="F214" i="11"/>
  <c r="I213" i="11"/>
  <c r="H213" i="11"/>
  <c r="G213" i="11"/>
  <c r="F213" i="11"/>
  <c r="I205" i="11"/>
  <c r="H205" i="11"/>
  <c r="G205" i="11"/>
  <c r="F205" i="11"/>
  <c r="I204" i="11"/>
  <c r="H204" i="11"/>
  <c r="G204" i="11"/>
  <c r="F204" i="11"/>
  <c r="L204" i="11" s="1"/>
  <c r="I203" i="11"/>
  <c r="H203" i="11"/>
  <c r="G203" i="11"/>
  <c r="F203" i="11"/>
  <c r="L203" i="11" s="1"/>
  <c r="I202" i="11"/>
  <c r="H202" i="11"/>
  <c r="G202" i="11"/>
  <c r="F202" i="11"/>
  <c r="L202" i="11" s="1"/>
  <c r="I201" i="11"/>
  <c r="H201" i="11"/>
  <c r="G201" i="11"/>
  <c r="F201" i="11"/>
  <c r="I200" i="11"/>
  <c r="H200" i="11"/>
  <c r="G200" i="11"/>
  <c r="F200" i="11"/>
  <c r="I198" i="11"/>
  <c r="H198" i="11"/>
  <c r="G198" i="11"/>
  <c r="F198" i="11"/>
  <c r="I197" i="11"/>
  <c r="H197" i="11"/>
  <c r="G197" i="11"/>
  <c r="F197" i="11"/>
  <c r="I196" i="11"/>
  <c r="H196" i="11"/>
  <c r="G196" i="11"/>
  <c r="F196" i="11"/>
  <c r="I195" i="11"/>
  <c r="H195" i="11"/>
  <c r="G195" i="11"/>
  <c r="F195" i="11"/>
  <c r="I194" i="11"/>
  <c r="H194" i="11"/>
  <c r="G194" i="11"/>
  <c r="F194" i="11"/>
  <c r="I193" i="11"/>
  <c r="H193" i="11"/>
  <c r="G193" i="11"/>
  <c r="F193" i="11"/>
  <c r="I192" i="11"/>
  <c r="H192" i="11"/>
  <c r="G192" i="11"/>
  <c r="F192" i="11"/>
  <c r="I191" i="11"/>
  <c r="H191" i="11"/>
  <c r="G191" i="11"/>
  <c r="F191" i="11"/>
  <c r="I190" i="11"/>
  <c r="H190" i="11"/>
  <c r="G190" i="11"/>
  <c r="F190" i="11"/>
  <c r="I189" i="11"/>
  <c r="H189" i="11"/>
  <c r="G189" i="11"/>
  <c r="F189" i="11"/>
  <c r="I188" i="11"/>
  <c r="H188" i="11"/>
  <c r="G188" i="11"/>
  <c r="F188" i="11"/>
  <c r="I187" i="11"/>
  <c r="H187" i="11"/>
  <c r="G187" i="11"/>
  <c r="F187" i="11"/>
  <c r="I186" i="11"/>
  <c r="H186" i="11"/>
  <c r="G186" i="11"/>
  <c r="F186" i="11"/>
  <c r="I185" i="11"/>
  <c r="H185" i="11"/>
  <c r="G185" i="11"/>
  <c r="F185" i="11"/>
  <c r="I183" i="11"/>
  <c r="H183" i="11"/>
  <c r="G183" i="11"/>
  <c r="F183" i="11"/>
  <c r="I182" i="11"/>
  <c r="H182" i="11"/>
  <c r="G182" i="11"/>
  <c r="F182" i="11"/>
  <c r="I181" i="11"/>
  <c r="H181" i="11"/>
  <c r="G181" i="11"/>
  <c r="F181" i="11"/>
  <c r="I180" i="11"/>
  <c r="H180" i="11"/>
  <c r="G180" i="11"/>
  <c r="F180" i="11"/>
  <c r="I178" i="11"/>
  <c r="H178" i="11"/>
  <c r="G178" i="11"/>
  <c r="F178" i="11"/>
  <c r="I177" i="11"/>
  <c r="H177" i="11"/>
  <c r="G177" i="11"/>
  <c r="F177" i="11"/>
  <c r="I176" i="11"/>
  <c r="H176" i="11"/>
  <c r="G176" i="11"/>
  <c r="F176" i="11"/>
  <c r="I175" i="11"/>
  <c r="H175" i="11"/>
  <c r="G175" i="11"/>
  <c r="F175" i="11"/>
  <c r="I174" i="11"/>
  <c r="H174" i="11"/>
  <c r="G174" i="11"/>
  <c r="F174" i="11"/>
  <c r="I173" i="11"/>
  <c r="H173" i="11"/>
  <c r="G173" i="11"/>
  <c r="F173" i="11"/>
  <c r="I172" i="11"/>
  <c r="H172" i="11"/>
  <c r="G172" i="11"/>
  <c r="F172" i="11"/>
  <c r="I171" i="11"/>
  <c r="H171" i="11"/>
  <c r="G171" i="11"/>
  <c r="F171" i="11"/>
  <c r="I170" i="11"/>
  <c r="H170" i="11"/>
  <c r="G170" i="11"/>
  <c r="F170" i="11"/>
  <c r="I169" i="11"/>
  <c r="H169" i="11"/>
  <c r="G169" i="11"/>
  <c r="F169" i="11"/>
  <c r="I168" i="11"/>
  <c r="H168" i="11"/>
  <c r="G168" i="11"/>
  <c r="F168" i="11"/>
  <c r="I167" i="11"/>
  <c r="H167" i="11"/>
  <c r="G167" i="11"/>
  <c r="F167" i="11"/>
  <c r="I166" i="11"/>
  <c r="H166" i="11"/>
  <c r="G166" i="11"/>
  <c r="F166" i="11"/>
  <c r="I165" i="11"/>
  <c r="H165" i="11"/>
  <c r="G165" i="11"/>
  <c r="F165" i="11"/>
  <c r="I164" i="11"/>
  <c r="H164" i="11"/>
  <c r="G164" i="11"/>
  <c r="F164" i="11"/>
  <c r="I163" i="11"/>
  <c r="H163" i="11"/>
  <c r="G163" i="11"/>
  <c r="F163" i="11"/>
  <c r="I162" i="11"/>
  <c r="H162" i="11"/>
  <c r="G162" i="11"/>
  <c r="F162" i="11"/>
  <c r="I160" i="11"/>
  <c r="H160" i="11"/>
  <c r="G160" i="11"/>
  <c r="F160" i="11"/>
  <c r="I159" i="11"/>
  <c r="H159" i="11"/>
  <c r="G159" i="11"/>
  <c r="F159" i="11"/>
  <c r="I158" i="11"/>
  <c r="H158" i="11"/>
  <c r="G158" i="11"/>
  <c r="F158" i="11"/>
  <c r="I157" i="11"/>
  <c r="H157" i="11"/>
  <c r="G157" i="11"/>
  <c r="F157" i="11"/>
  <c r="I147" i="11"/>
  <c r="H147" i="11"/>
  <c r="G147" i="11"/>
  <c r="F147" i="11"/>
  <c r="I146" i="11"/>
  <c r="H146" i="11"/>
  <c r="G146" i="11"/>
  <c r="F146" i="11"/>
  <c r="I145" i="11"/>
  <c r="H145" i="11"/>
  <c r="G145" i="11"/>
  <c r="F145" i="11"/>
  <c r="I144" i="11"/>
  <c r="H144" i="11"/>
  <c r="G144" i="11"/>
  <c r="F144" i="11"/>
  <c r="I143" i="11"/>
  <c r="H143" i="11"/>
  <c r="G143" i="11"/>
  <c r="F143" i="11"/>
  <c r="I142" i="11"/>
  <c r="H142" i="11"/>
  <c r="G142" i="11"/>
  <c r="F142" i="11"/>
  <c r="I141" i="11"/>
  <c r="H141" i="11"/>
  <c r="G141" i="11"/>
  <c r="F141" i="11"/>
  <c r="I140" i="11"/>
  <c r="H140" i="11"/>
  <c r="G140" i="11"/>
  <c r="F140" i="11"/>
  <c r="I139" i="11"/>
  <c r="H139" i="11"/>
  <c r="G139" i="11"/>
  <c r="F139" i="11"/>
  <c r="I138" i="11"/>
  <c r="H138" i="11"/>
  <c r="G138" i="11"/>
  <c r="F138" i="11"/>
  <c r="I137" i="11"/>
  <c r="H137" i="11"/>
  <c r="G137" i="11"/>
  <c r="F137" i="11"/>
  <c r="I136" i="11"/>
  <c r="H136" i="11"/>
  <c r="G136" i="11"/>
  <c r="F136" i="11"/>
  <c r="I135" i="11"/>
  <c r="H135" i="11"/>
  <c r="G135" i="11"/>
  <c r="F135" i="11"/>
  <c r="I134" i="11"/>
  <c r="H134" i="11"/>
  <c r="G134" i="11"/>
  <c r="F134" i="11"/>
  <c r="I133" i="11"/>
  <c r="H133" i="11"/>
  <c r="G133" i="11"/>
  <c r="F133" i="11"/>
  <c r="I132" i="11"/>
  <c r="H132" i="11"/>
  <c r="G132" i="11"/>
  <c r="F132" i="11"/>
  <c r="I131" i="11"/>
  <c r="H131" i="11"/>
  <c r="G131" i="11"/>
  <c r="F131" i="11"/>
  <c r="I130" i="11"/>
  <c r="H130" i="11"/>
  <c r="G130" i="11"/>
  <c r="F130" i="11"/>
  <c r="I129" i="11"/>
  <c r="H129" i="11"/>
  <c r="G129" i="11"/>
  <c r="F129" i="11"/>
  <c r="I128" i="11"/>
  <c r="H128" i="11"/>
  <c r="G128" i="11"/>
  <c r="F128" i="11"/>
  <c r="I127" i="11"/>
  <c r="H127" i="11"/>
  <c r="G127" i="11"/>
  <c r="F127" i="11"/>
  <c r="I126" i="11"/>
  <c r="H126" i="11"/>
  <c r="G126" i="11"/>
  <c r="F126" i="11"/>
  <c r="I125" i="11"/>
  <c r="H125" i="11"/>
  <c r="G125" i="11"/>
  <c r="F125" i="11"/>
  <c r="I124" i="11"/>
  <c r="H124" i="11"/>
  <c r="G124" i="11"/>
  <c r="F124" i="11"/>
  <c r="I123" i="11"/>
  <c r="H123" i="11"/>
  <c r="G123" i="11"/>
  <c r="F123" i="11"/>
  <c r="I122" i="11"/>
  <c r="H122" i="11"/>
  <c r="G122" i="11"/>
  <c r="F122" i="11"/>
  <c r="I121" i="11"/>
  <c r="H121" i="11"/>
  <c r="G121" i="11"/>
  <c r="F121" i="11"/>
  <c r="I120" i="11"/>
  <c r="H120" i="11"/>
  <c r="G120" i="11"/>
  <c r="F120" i="11"/>
  <c r="I119" i="11"/>
  <c r="H119" i="11"/>
  <c r="G119" i="11"/>
  <c r="F119" i="11"/>
  <c r="I118" i="11"/>
  <c r="H118" i="11"/>
  <c r="G118" i="11"/>
  <c r="F118" i="11"/>
  <c r="I117" i="11"/>
  <c r="H117" i="11"/>
  <c r="G117" i="11"/>
  <c r="F117" i="11"/>
  <c r="I116" i="11"/>
  <c r="H116" i="11"/>
  <c r="G116" i="11"/>
  <c r="F116" i="11"/>
  <c r="I115" i="11"/>
  <c r="H115" i="11"/>
  <c r="G115" i="11"/>
  <c r="F115" i="11"/>
  <c r="I114" i="11"/>
  <c r="H114" i="11"/>
  <c r="G114" i="11"/>
  <c r="F114" i="11"/>
  <c r="I113" i="11"/>
  <c r="H113" i="11"/>
  <c r="G113" i="11"/>
  <c r="F113" i="11"/>
  <c r="I112" i="11"/>
  <c r="H112" i="11"/>
  <c r="G112" i="11"/>
  <c r="F112" i="11"/>
  <c r="I111" i="11"/>
  <c r="H111" i="11"/>
  <c r="G111" i="11"/>
  <c r="F111" i="11"/>
  <c r="I109" i="11"/>
  <c r="H109" i="11"/>
  <c r="G109" i="11"/>
  <c r="F109" i="11"/>
  <c r="I108" i="11"/>
  <c r="H108" i="11"/>
  <c r="G108" i="11"/>
  <c r="F108" i="11"/>
  <c r="I107" i="11"/>
  <c r="H107" i="11"/>
  <c r="G107" i="11"/>
  <c r="F107" i="11"/>
  <c r="I106" i="11"/>
  <c r="H106" i="11"/>
  <c r="G106" i="11"/>
  <c r="F106" i="11"/>
  <c r="I105" i="11"/>
  <c r="H105" i="11"/>
  <c r="G105" i="11"/>
  <c r="F105" i="11"/>
  <c r="I104" i="11"/>
  <c r="H104" i="11"/>
  <c r="G104" i="11"/>
  <c r="F104" i="11"/>
  <c r="I103" i="11"/>
  <c r="H103" i="11"/>
  <c r="G103" i="11"/>
  <c r="F103" i="11"/>
  <c r="I102" i="11"/>
  <c r="H102" i="11"/>
  <c r="G102" i="11"/>
  <c r="F102" i="11"/>
  <c r="I101" i="11"/>
  <c r="H101" i="11"/>
  <c r="G101" i="11"/>
  <c r="F101" i="11"/>
  <c r="I100" i="11"/>
  <c r="H100" i="11"/>
  <c r="G100" i="11"/>
  <c r="F100" i="11"/>
  <c r="I99" i="11"/>
  <c r="H99" i="11"/>
  <c r="G99" i="11"/>
  <c r="F99" i="11"/>
  <c r="I97" i="11"/>
  <c r="H97" i="11"/>
  <c r="G97" i="11"/>
  <c r="F97" i="11"/>
  <c r="I96" i="11"/>
  <c r="H96" i="11"/>
  <c r="G96" i="11"/>
  <c r="F96" i="11"/>
  <c r="I95" i="11"/>
  <c r="H95" i="11"/>
  <c r="G95" i="11"/>
  <c r="F95" i="11"/>
  <c r="I94" i="11"/>
  <c r="H94" i="11"/>
  <c r="G94" i="11"/>
  <c r="F94" i="11"/>
  <c r="I93" i="11"/>
  <c r="H93" i="11"/>
  <c r="G93" i="11"/>
  <c r="F93" i="11"/>
  <c r="I92" i="11"/>
  <c r="H92" i="11"/>
  <c r="G92" i="11"/>
  <c r="F92" i="11"/>
  <c r="I90" i="11"/>
  <c r="H90" i="11"/>
  <c r="G90" i="11"/>
  <c r="F90" i="11"/>
  <c r="I89" i="11"/>
  <c r="H89" i="11"/>
  <c r="G89" i="11"/>
  <c r="F89" i="11"/>
  <c r="I88" i="11"/>
  <c r="H88" i="11"/>
  <c r="G88" i="11"/>
  <c r="F88" i="11"/>
  <c r="I87" i="11"/>
  <c r="H87" i="11"/>
  <c r="G87" i="11"/>
  <c r="F87" i="11"/>
  <c r="I86" i="11"/>
  <c r="H86" i="11"/>
  <c r="G86" i="11"/>
  <c r="F86" i="11"/>
  <c r="I85" i="11"/>
  <c r="H85" i="11"/>
  <c r="G85" i="11"/>
  <c r="F85" i="11"/>
  <c r="I84" i="11"/>
  <c r="H84" i="11"/>
  <c r="G84" i="11"/>
  <c r="F84" i="11"/>
  <c r="I83" i="11"/>
  <c r="H83" i="11"/>
  <c r="G83" i="11"/>
  <c r="F83" i="11"/>
  <c r="I82" i="11"/>
  <c r="H82" i="11"/>
  <c r="G82" i="11"/>
  <c r="F82" i="11"/>
  <c r="I81" i="11"/>
  <c r="H81" i="11"/>
  <c r="G81" i="11"/>
  <c r="F81" i="11"/>
  <c r="I80" i="11"/>
  <c r="H80" i="11"/>
  <c r="G80" i="11"/>
  <c r="F80" i="11"/>
  <c r="I79" i="11"/>
  <c r="H79" i="11"/>
  <c r="G79" i="11"/>
  <c r="F79" i="11"/>
  <c r="I78" i="11"/>
  <c r="H78" i="11"/>
  <c r="G78" i="11"/>
  <c r="F78" i="11"/>
  <c r="I76" i="11"/>
  <c r="H76" i="11"/>
  <c r="G76" i="11"/>
  <c r="F76" i="11"/>
  <c r="I75" i="11"/>
  <c r="H75" i="11"/>
  <c r="G75" i="11"/>
  <c r="F75" i="11"/>
  <c r="I74" i="11"/>
  <c r="H74" i="11"/>
  <c r="G74" i="11"/>
  <c r="F74" i="11"/>
  <c r="I73" i="11"/>
  <c r="H73" i="11"/>
  <c r="G73" i="11"/>
  <c r="F73" i="11"/>
  <c r="I72" i="11"/>
  <c r="H72" i="11"/>
  <c r="G72" i="11"/>
  <c r="F72" i="11"/>
  <c r="I71" i="11"/>
  <c r="H71" i="11"/>
  <c r="G71" i="11"/>
  <c r="F71" i="11"/>
  <c r="I70" i="11"/>
  <c r="H70" i="11"/>
  <c r="G70" i="11"/>
  <c r="F70" i="11"/>
  <c r="I69" i="11"/>
  <c r="H69" i="11"/>
  <c r="G69" i="11"/>
  <c r="F69" i="11"/>
  <c r="I68" i="11"/>
  <c r="H68" i="11"/>
  <c r="G68" i="11"/>
  <c r="F68" i="11"/>
  <c r="I67" i="11"/>
  <c r="H67" i="11"/>
  <c r="G67" i="11"/>
  <c r="F67" i="11"/>
  <c r="I66" i="11"/>
  <c r="H66" i="11"/>
  <c r="G66" i="11"/>
  <c r="F66" i="11"/>
  <c r="I65" i="11"/>
  <c r="H65" i="11"/>
  <c r="G65" i="11"/>
  <c r="F65" i="11"/>
  <c r="I64" i="11"/>
  <c r="H64" i="11"/>
  <c r="G64" i="11"/>
  <c r="F64" i="11"/>
  <c r="I63" i="11"/>
  <c r="H63" i="11"/>
  <c r="G63" i="11"/>
  <c r="F63" i="11"/>
  <c r="I62" i="11"/>
  <c r="H62" i="11"/>
  <c r="G62" i="11"/>
  <c r="F62" i="11"/>
  <c r="I61" i="11"/>
  <c r="H61" i="11"/>
  <c r="G61" i="11"/>
  <c r="F61" i="11"/>
  <c r="I57" i="11"/>
  <c r="H57" i="11"/>
  <c r="G57" i="11"/>
  <c r="F57" i="11"/>
  <c r="I56" i="11"/>
  <c r="H56" i="11"/>
  <c r="G56" i="11"/>
  <c r="F56" i="11"/>
  <c r="I55" i="11"/>
  <c r="H55" i="11"/>
  <c r="G55" i="11"/>
  <c r="F55" i="11"/>
  <c r="I53" i="11"/>
  <c r="H53" i="11"/>
  <c r="G53" i="11"/>
  <c r="F53" i="11"/>
  <c r="I52" i="11"/>
  <c r="H52" i="11"/>
  <c r="G52" i="11"/>
  <c r="F52" i="11"/>
  <c r="I51" i="11"/>
  <c r="H51" i="11"/>
  <c r="G51" i="11"/>
  <c r="F51" i="11"/>
  <c r="I50" i="11"/>
  <c r="H50" i="11"/>
  <c r="G50" i="11"/>
  <c r="F50" i="11"/>
  <c r="I49" i="11"/>
  <c r="H49" i="11"/>
  <c r="G49" i="11"/>
  <c r="F49" i="11"/>
  <c r="I48" i="11"/>
  <c r="H48" i="11"/>
  <c r="G48" i="11"/>
  <c r="F48" i="11"/>
  <c r="I47" i="11"/>
  <c r="H47" i="11"/>
  <c r="G47" i="11"/>
  <c r="F47" i="11"/>
  <c r="I46" i="11"/>
  <c r="H46" i="11"/>
  <c r="G46" i="11"/>
  <c r="F46" i="11"/>
  <c r="I45" i="11"/>
  <c r="H45" i="11"/>
  <c r="G45" i="11"/>
  <c r="F45" i="11"/>
  <c r="I44" i="11"/>
  <c r="H44" i="11"/>
  <c r="G44" i="11"/>
  <c r="F44" i="11"/>
  <c r="I43" i="11"/>
  <c r="H43" i="11"/>
  <c r="G43" i="11"/>
  <c r="F43" i="11"/>
  <c r="I42" i="11"/>
  <c r="H42" i="11"/>
  <c r="G42" i="11"/>
  <c r="F42" i="11"/>
  <c r="I41" i="11"/>
  <c r="H41" i="11"/>
  <c r="G41" i="11"/>
  <c r="F41" i="11"/>
  <c r="I40" i="11"/>
  <c r="H40" i="11"/>
  <c r="G40" i="11"/>
  <c r="F40" i="11"/>
  <c r="I39" i="11"/>
  <c r="H39" i="11"/>
  <c r="G39" i="11"/>
  <c r="F39" i="11"/>
  <c r="I38" i="11"/>
  <c r="H38" i="11"/>
  <c r="G38" i="11"/>
  <c r="F38" i="11"/>
  <c r="I37" i="11"/>
  <c r="H37" i="11"/>
  <c r="G37" i="11"/>
  <c r="F37" i="11"/>
  <c r="I36" i="11"/>
  <c r="H36" i="11"/>
  <c r="G36" i="11"/>
  <c r="F36" i="11"/>
  <c r="I35" i="11"/>
  <c r="H35" i="11"/>
  <c r="G35" i="11"/>
  <c r="F35" i="11"/>
  <c r="I34" i="11"/>
  <c r="H34" i="11"/>
  <c r="G34" i="11"/>
  <c r="F34" i="11"/>
  <c r="I33" i="11"/>
  <c r="H33" i="11"/>
  <c r="G33" i="11"/>
  <c r="F33" i="11"/>
  <c r="I32" i="11"/>
  <c r="H32" i="11"/>
  <c r="G32" i="11"/>
  <c r="F32" i="11"/>
  <c r="I31" i="11"/>
  <c r="H31" i="11"/>
  <c r="G31" i="11"/>
  <c r="F31" i="11"/>
  <c r="I30" i="11"/>
  <c r="H30" i="11"/>
  <c r="G30" i="11"/>
  <c r="F30" i="11"/>
  <c r="I29" i="11"/>
  <c r="H29" i="11"/>
  <c r="G29" i="11"/>
  <c r="F29" i="11"/>
  <c r="I28" i="11"/>
  <c r="H28" i="11"/>
  <c r="G28" i="11"/>
  <c r="F28" i="11"/>
  <c r="I27" i="11"/>
  <c r="H27" i="11"/>
  <c r="G27" i="11"/>
  <c r="F27" i="11"/>
  <c r="I26" i="11"/>
  <c r="H26" i="11"/>
  <c r="G26" i="11"/>
  <c r="F26" i="11"/>
  <c r="I25" i="11"/>
  <c r="H25" i="11"/>
  <c r="G25" i="11"/>
  <c r="F25" i="11"/>
  <c r="I24" i="11"/>
  <c r="H24" i="11"/>
  <c r="G24" i="11"/>
  <c r="F24" i="11"/>
  <c r="I23" i="11"/>
  <c r="H23" i="11"/>
  <c r="G23" i="11"/>
  <c r="F23" i="11"/>
  <c r="I22" i="11"/>
  <c r="H22" i="11"/>
  <c r="G22" i="11"/>
  <c r="F22" i="11"/>
  <c r="I21" i="11"/>
  <c r="H21" i="11"/>
  <c r="G21" i="11"/>
  <c r="F21" i="11"/>
  <c r="I20" i="11"/>
  <c r="H20" i="11"/>
  <c r="G20" i="11"/>
  <c r="F20" i="11"/>
  <c r="I19" i="11"/>
  <c r="H19" i="11"/>
  <c r="G19" i="11"/>
  <c r="F19" i="11"/>
  <c r="I18" i="11"/>
  <c r="H18" i="11"/>
  <c r="G18" i="11"/>
  <c r="F18" i="11"/>
  <c r="I17" i="11"/>
  <c r="H17" i="11"/>
  <c r="G17" i="11"/>
  <c r="F17" i="11"/>
  <c r="I16" i="11"/>
  <c r="H16" i="11"/>
  <c r="G16" i="11"/>
  <c r="F16" i="11"/>
  <c r="I15" i="11"/>
  <c r="H15" i="11"/>
  <c r="G15" i="11"/>
  <c r="F15" i="11"/>
  <c r="I13" i="11"/>
  <c r="H13" i="11"/>
  <c r="G13" i="11"/>
  <c r="F13" i="11"/>
  <c r="I12" i="11"/>
  <c r="H12" i="11"/>
  <c r="G12" i="11"/>
  <c r="F12" i="11"/>
  <c r="I11" i="11"/>
  <c r="H11" i="11"/>
  <c r="G11" i="11"/>
  <c r="F11" i="11"/>
  <c r="C12" i="5"/>
  <c r="F14" i="5"/>
  <c r="G14" i="5" s="1"/>
  <c r="H13" i="5" s="1"/>
  <c r="I12" i="5" s="1"/>
  <c r="I42" i="5" s="1"/>
  <c r="C13" i="5"/>
  <c r="C14" i="5"/>
  <c r="D14" i="5"/>
  <c r="C16" i="5"/>
  <c r="E18" i="5"/>
  <c r="F18" i="5"/>
  <c r="E19" i="5"/>
  <c r="G19" i="5" s="1"/>
  <c r="F19" i="5"/>
  <c r="C17" i="5"/>
  <c r="C18" i="5"/>
  <c r="D18" i="5"/>
  <c r="C19" i="5"/>
  <c r="D19" i="5"/>
  <c r="C21" i="5"/>
  <c r="C22" i="5"/>
  <c r="C23" i="5"/>
  <c r="D23" i="5"/>
  <c r="F23" i="5"/>
  <c r="G23" i="5"/>
  <c r="C24" i="5"/>
  <c r="D24" i="5"/>
  <c r="F24" i="5"/>
  <c r="G24" i="5"/>
  <c r="C25" i="5"/>
  <c r="D25" i="5"/>
  <c r="F25" i="5"/>
  <c r="G25" i="5" s="1"/>
  <c r="C26" i="5"/>
  <c r="D26" i="5"/>
  <c r="F26" i="5"/>
  <c r="G26" i="5"/>
  <c r="C27" i="5"/>
  <c r="D27" i="5"/>
  <c r="F27" i="5"/>
  <c r="G27" i="5"/>
  <c r="C28" i="5"/>
  <c r="D28" i="5"/>
  <c r="F28" i="5"/>
  <c r="G28" i="5" s="1"/>
  <c r="C29" i="5"/>
  <c r="D29" i="5"/>
  <c r="F29" i="5"/>
  <c r="G29" i="5"/>
  <c r="C30" i="5"/>
  <c r="D30" i="5"/>
  <c r="F30" i="5"/>
  <c r="G30" i="5"/>
  <c r="C31" i="5"/>
  <c r="D31" i="5"/>
  <c r="F31" i="5"/>
  <c r="G31" i="5" s="1"/>
  <c r="C32" i="5"/>
  <c r="D32" i="5"/>
  <c r="F32" i="5"/>
  <c r="G32" i="5"/>
  <c r="C33" i="5"/>
  <c r="D33" i="5"/>
  <c r="F33" i="5"/>
  <c r="G33" i="5"/>
  <c r="C34" i="5"/>
  <c r="D34" i="5"/>
  <c r="F34" i="5"/>
  <c r="G34" i="5" s="1"/>
  <c r="C35" i="5"/>
  <c r="D35" i="5"/>
  <c r="F35" i="5"/>
  <c r="G35" i="5"/>
  <c r="C36" i="5"/>
  <c r="D36" i="5"/>
  <c r="F36" i="5"/>
  <c r="G36" i="5"/>
  <c r="C37" i="5"/>
  <c r="D37" i="5"/>
  <c r="F37" i="5"/>
  <c r="G37" i="5" s="1"/>
  <c r="C38" i="5"/>
  <c r="D38" i="5"/>
  <c r="F38" i="5"/>
  <c r="G38" i="5"/>
  <c r="C39" i="5"/>
  <c r="D39" i="5"/>
  <c r="F39" i="5"/>
  <c r="G39" i="5"/>
  <c r="C40" i="5"/>
  <c r="D40" i="5"/>
  <c r="F40" i="5"/>
  <c r="G40" i="5" s="1"/>
  <c r="G18" i="5" l="1"/>
  <c r="H17" i="5" s="1"/>
  <c r="I16" i="5" s="1"/>
  <c r="I43" i="5"/>
  <c r="I44"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Henry Andres Duarte Rojas</author>
  </authors>
  <commentList>
    <comment ref="D79" authorId="0" shapeId="0" xr:uid="{535D24DB-7CD2-4312-A817-E5C1F955FEC7}">
      <text>
        <r>
          <rPr>
            <b/>
            <sz val="9"/>
            <color indexed="81"/>
            <rFont val="Tahoma"/>
            <family val="2"/>
          </rPr>
          <t>Henry Andres Duarte Rojas:</t>
        </r>
        <r>
          <rPr>
            <sz val="9"/>
            <color indexed="81"/>
            <rFont val="Tahoma"/>
            <family val="2"/>
          </rPr>
          <t xml:space="preserve">
INCLUIR LA CLASE</t>
        </r>
      </text>
    </comment>
    <comment ref="D287" authorId="0" shapeId="0" xr:uid="{CA5DF1BD-B9ED-4201-879B-8D68C1BB1208}">
      <text>
        <r>
          <rPr>
            <b/>
            <sz val="9"/>
            <color indexed="81"/>
            <rFont val="Tahoma"/>
            <family val="2"/>
          </rPr>
          <t>Henry Andres Duarte Rojas:</t>
        </r>
        <r>
          <rPr>
            <sz val="9"/>
            <color indexed="81"/>
            <rFont val="Tahoma"/>
            <family val="2"/>
          </rPr>
          <t xml:space="preserve">
muro e= 12</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Henry Andres Duarte Rojas</author>
    <author>lenovo</author>
  </authors>
  <commentList>
    <comment ref="D68" authorId="0" shapeId="0" xr:uid="{878D8420-AC10-4066-AA02-B6D946AB1A1E}">
      <text>
        <r>
          <rPr>
            <b/>
            <sz val="9"/>
            <color indexed="81"/>
            <rFont val="Tahoma"/>
            <family val="2"/>
          </rPr>
          <t>Henry Andres Duarte Rojas:</t>
        </r>
        <r>
          <rPr>
            <sz val="9"/>
            <color indexed="81"/>
            <rFont val="Tahoma"/>
            <family val="2"/>
          </rPr>
          <t xml:space="preserve">
INCLUIR LA CLASE</t>
        </r>
      </text>
    </comment>
    <comment ref="D302" authorId="0" shapeId="0" xr:uid="{A886F21D-EDDD-4FE0-AC4B-6B657346F074}">
      <text>
        <r>
          <rPr>
            <b/>
            <sz val="9"/>
            <color indexed="81"/>
            <rFont val="Tahoma"/>
            <family val="2"/>
          </rPr>
          <t>Henry Andres Duarte Rojas:</t>
        </r>
        <r>
          <rPr>
            <sz val="9"/>
            <color indexed="81"/>
            <rFont val="Tahoma"/>
            <family val="2"/>
          </rPr>
          <t xml:space="preserve">
muro e= 12</t>
        </r>
      </text>
    </comment>
    <comment ref="D1185" authorId="1" shapeId="0" xr:uid="{5730EAB6-6195-4A2E-AA73-6DAE7848076B}">
      <text>
        <r>
          <rPr>
            <sz val="20"/>
            <color indexed="81"/>
            <rFont val="Tahoma"/>
            <family val="2"/>
          </rPr>
          <t>Por solicitud de interventoria se deja en cero la cantidad de cable para la actividad de voz y datos.</t>
        </r>
      </text>
    </comment>
  </commentList>
</comments>
</file>

<file path=xl/sharedStrings.xml><?xml version="1.0" encoding="utf-8"?>
<sst xmlns="http://schemas.openxmlformats.org/spreadsheetml/2006/main" count="9740" uniqueCount="4290">
  <si>
    <t>ALCALDÍA MAYOR DE BOGOTÁ D.C.</t>
  </si>
  <si>
    <t>SECRETARÍA DE EDUCACIÓN DISTRITAL</t>
  </si>
  <si>
    <t>DIRECCIÓN DE CONSTRUCCIÓN y CONSERVACIÓN 
DE ESTABLECIMIENTOS EDUCATIVOS</t>
  </si>
  <si>
    <t>COLEGIO DISTRITAL __________________________________  -  CPF  _____</t>
  </si>
  <si>
    <t>OBJETO: __________________________________________________</t>
  </si>
  <si>
    <t xml:space="preserve"> LISTADO DE PRECIOS DE REFERENCIA DE ACTIVIDADES DE OBRA</t>
  </si>
  <si>
    <t>ANEXO TÉCNICO No. 1</t>
  </si>
  <si>
    <t xml:space="preserve">ITEM </t>
  </si>
  <si>
    <t>DESCRIPCIÓN</t>
  </si>
  <si>
    <t>UN</t>
  </si>
  <si>
    <t>CANTIDAD</t>
  </si>
  <si>
    <t>PRECIO UNITARIO 
COSTO DIRECTO</t>
  </si>
  <si>
    <t>VALOR
PARCIAL</t>
  </si>
  <si>
    <t>VALOR
SUBCAPÍTULOS</t>
  </si>
  <si>
    <t>VALOR
CAPÍTULOS</t>
  </si>
  <si>
    <t>1.3.24</t>
  </si>
  <si>
    <t>11.2.39</t>
  </si>
  <si>
    <t>11.2.40</t>
  </si>
  <si>
    <t>21.1.1</t>
  </si>
  <si>
    <t>COSTO DIRECTO</t>
  </si>
  <si>
    <t xml:space="preserve">A. I. U. </t>
  </si>
  <si>
    <t xml:space="preserve">COSTO TOTAL </t>
  </si>
  <si>
    <t>GRUPO No.1 - ANTIOQUIA</t>
  </si>
  <si>
    <t>GRUPO No.4 - CALDAS</t>
  </si>
  <si>
    <t>GRUPO No.10 - HUILA</t>
  </si>
  <si>
    <t>GRUPO No.15- SANTANDER</t>
  </si>
  <si>
    <t>GRUPO No.17 - VALLE DEL CAUCA</t>
  </si>
  <si>
    <t>PRECIO TOPE FFIE - GRUPO No. 1</t>
  </si>
  <si>
    <t>PRECIO TOPE FFIE - GRUPO No. 4</t>
  </si>
  <si>
    <t>PRECIO TOPE FFIE - GRUPO No 10</t>
  </si>
  <si>
    <t>PRECIO TOPE FFIE - GRUPO No 15</t>
  </si>
  <si>
    <t>PRECIO TOPE FFIE - GRUPO No 17</t>
  </si>
  <si>
    <t>PRELIMINARES</t>
  </si>
  <si>
    <t>ACTUALIZACION 2020</t>
  </si>
  <si>
    <t>1.1</t>
  </si>
  <si>
    <t>OBRAS PRELIMINARES</t>
  </si>
  <si>
    <t>1.1.1</t>
  </si>
  <si>
    <t xml:space="preserve">LIMPIEZA, DESCAPOTE, RETIRO SOBR. - MANUAL   H = 0,20 mts </t>
  </si>
  <si>
    <t>M2</t>
  </si>
  <si>
    <t>1.1.2</t>
  </si>
  <si>
    <t>LIMPIEZA, DESCAPOTE, RETIRO SOBR. - MECANICO</t>
  </si>
  <si>
    <t>M3</t>
  </si>
  <si>
    <t>1.1.3</t>
  </si>
  <si>
    <t xml:space="preserve">LOCALIZACIÓN Y REPLANTEO TOPOGRAFICO (Area a pagar es el area de la huella de la edificación) </t>
  </si>
  <si>
    <t>1.3</t>
  </si>
  <si>
    <t>DEMOLICIONES - DESMONTES - RETIROS</t>
  </si>
  <si>
    <t>1.3.1</t>
  </si>
  <si>
    <t>DEMOLICION CIELO RASO FALSO (INC. RETIRO DE SOBR.)</t>
  </si>
  <si>
    <t>1.3.2</t>
  </si>
  <si>
    <t>DEMOLICION CIMIENTOS (INC. RETIRO DE SOBR.)</t>
  </si>
  <si>
    <t>1.3.3</t>
  </si>
  <si>
    <t>DEMOLICIÓN DE ESTRUCTURAS EN CONCRETO REFORZADO (INC. RETIRO DE SOBR.)</t>
  </si>
  <si>
    <t>1.3.4</t>
  </si>
  <si>
    <t>DEMOLICIÓN DE CONSTRUCCIONES EXISTENTES (INC. RETIRO DE SOBR.)</t>
  </si>
  <si>
    <t>1.3.6</t>
  </si>
  <si>
    <t>DEMOLICIÓN DE ENCHAPES CERÁMICOS (INC. RETIRO DE SOBR.)(Se paga si se conserva la superficie de soporte).</t>
  </si>
  <si>
    <t>1.3.8</t>
  </si>
  <si>
    <t>DEMOLICION MUROS EN BLOQUE; E = 12 cm (INC. RETIRO DE SOBR.)</t>
  </si>
  <si>
    <t>1.3.9</t>
  </si>
  <si>
    <t>DEMOLICION MUROS PANELES PREFABRICADOS (INC. RETIRO DE SOBR.)</t>
  </si>
  <si>
    <t>1.3.10</t>
  </si>
  <si>
    <t>DEMOLICIÓN DE MUROS TOLETE E=12 CM. (INC. RETIRO DE SOBR.)</t>
  </si>
  <si>
    <t>1.3.11</t>
  </si>
  <si>
    <t>DEMOLICIÓN DE MUROS TOLETE E=25 CM. (INC. RETIRO DE SOBR.)</t>
  </si>
  <si>
    <t>1.3.12</t>
  </si>
  <si>
    <t>DEMOLICION PAÑETES (INC. RETIRO DE SOBR.) (Se paga si se conserva el muro de soporte).</t>
  </si>
  <si>
    <t>1.3.13</t>
  </si>
  <si>
    <t>DEMOLICION PAVIMENTO ASFALTICO (INC. RETIRO DE SOBR.)</t>
  </si>
  <si>
    <t>1.3.14</t>
  </si>
  <si>
    <t>DEMOLICIÓN DE PISOS EN BALDOSÍN (INC. RETIRO DE SOBR.)(Se paga si se conserva el piso de soporte).</t>
  </si>
  <si>
    <t>1.3.15</t>
  </si>
  <si>
    <t>DEMOLICION PISOS EN TABLON (INC. RETIRO DE SOBR.)(Se paga si se conserva el piso de soporte).</t>
  </si>
  <si>
    <t>1.3.16</t>
  </si>
  <si>
    <t>DEMOLICION PLACA ALIGERADA H = 0.25 (INC. RETIRO DE SOBR.)</t>
  </si>
  <si>
    <t>1.3.17</t>
  </si>
  <si>
    <t>DEMOLICION PLACA ALIGERADA H = 0.45 (INC. RETIRO DE SOBR.)</t>
  </si>
  <si>
    <t>1.3.18</t>
  </si>
  <si>
    <t>DEMOLICION PLACA MACIZA H = 0.10 (INC. RETIRO DE SOBR.)</t>
  </si>
  <si>
    <t>1.3.19</t>
  </si>
  <si>
    <t>DEMOLICION PLACA MACIZA H= 0.15 (INC. RETIRO DE SOBR.)</t>
  </si>
  <si>
    <t>1.3.20</t>
  </si>
  <si>
    <t>DEMOLICION PLACA MACIZA H = 0.30 (INC. RETIRO DE SOBR.)</t>
  </si>
  <si>
    <t>1.3.21</t>
  </si>
  <si>
    <t>DESMONTE APARATOS SANITARIOS (INCLUYE SUSPENSION DE SALIDAS) (INC. RETIRO DE SOBR.)</t>
  </si>
  <si>
    <t>1.3.22</t>
  </si>
  <si>
    <t>DESMONTE CANALES Y BAJANTES (INC. RETIRO DE SOBR.)</t>
  </si>
  <si>
    <t>M</t>
  </si>
  <si>
    <t>1.3.23</t>
  </si>
  <si>
    <t>DESMONTE CUBIERTAS, (INCLUYE ESTRUCTURA). (INC. RETIRO DE SOBR.)</t>
  </si>
  <si>
    <t>DESMONTE, TRASLADO Y REUBICACIÓN DE CASETAS PREFABRICADAS</t>
  </si>
  <si>
    <t>1.3.25</t>
  </si>
  <si>
    <t>DESMONTE CERRAMIENTOS EN MALLA TIPO ONDULADA Ó ESLABONADA (INC. RETIRO DE SOBR.)</t>
  </si>
  <si>
    <t>1.3.26</t>
  </si>
  <si>
    <t>DESMONTE PUERTAS CON MARCOS (INC. RETIRO DE SOBR.)</t>
  </si>
  <si>
    <t>1.3.28</t>
  </si>
  <si>
    <t>DESMONTE VENTANAS (INCLUYE REJA Y VIDRIO) (INC. RETIRO DE SOBRANTES)</t>
  </si>
  <si>
    <t>1.3.31</t>
  </si>
  <si>
    <t>ESCARIFICAR PAÑETES (INC. RETIRO DE SOBR.)</t>
  </si>
  <si>
    <t>1.3.32</t>
  </si>
  <si>
    <t>DEMOLICION AFINADOS DE PISO E=5 cm (INCLUYE CARGUE, RETIRO, DISPOSICION DE ESCOMBROS)</t>
  </si>
  <si>
    <t>1.3.33</t>
  </si>
  <si>
    <t>RETIRO DE MANTOS ASFALTICOS (INC. RETIRO DE SOBR.)(SE PAGA SI SE CONSERVA EL PISO DE SOPORTE).</t>
  </si>
  <si>
    <t>1.3.34</t>
  </si>
  <si>
    <t>DESMONTE Y RETIRO DE CERRAMIENTO EN LÁMINA H=2.00</t>
  </si>
  <si>
    <t>1.3.35</t>
  </si>
  <si>
    <t>DEMOLICION MESÓN CORRIDO (INC. RETIRO DE SOBR.)</t>
  </si>
  <si>
    <t>1.3.36</t>
  </si>
  <si>
    <t>DESMONTE TANQUES ELEVADOS CON R. SOB. (INC. CONEXIONES)</t>
  </si>
  <si>
    <t>1.3.39</t>
  </si>
  <si>
    <t>CAMBIO DE ACOPLE SANITARIO</t>
  </si>
  <si>
    <t>1.3.42</t>
  </si>
  <si>
    <t>REVISION Y REPARACION DE BAJANTES (INC. RETIRO DE SOBR.)</t>
  </si>
  <si>
    <t>1.3.43</t>
  </si>
  <si>
    <t>REPARACIÓN DE DOMOS ACRÍLICOS (INC. SOPORTES METÁLICOS)</t>
  </si>
  <si>
    <t>1.3.45</t>
  </si>
  <si>
    <t>DESMONTE Y RETIRO DE DIVISIONES METALICAS PARA BAÑOS</t>
  </si>
  <si>
    <t>1.3.46</t>
  </si>
  <si>
    <t>DESMONTE Y RETIRO DE DIVISIONES MODULARES</t>
  </si>
  <si>
    <t>1.3.47</t>
  </si>
  <si>
    <t xml:space="preserve">DEMOLICION PLACA CONTRAPISO 0.10 (INC. RETIRO DE SOBRANTES) </t>
  </si>
  <si>
    <t>1.3.48</t>
  </si>
  <si>
    <t xml:space="preserve">DEMOLICION PLACA CONTRAPISO 0.15 (INC. RETIRO DE SOBRANTES) </t>
  </si>
  <si>
    <t>1.3.49</t>
  </si>
  <si>
    <t>DESMONTE DE LAMPARAS. INCLUYE SUSPENSION SALIDAS INCLUYE RETIRO DE SOBRANTES</t>
  </si>
  <si>
    <t>11.2.5</t>
  </si>
  <si>
    <t>11.2.7</t>
  </si>
  <si>
    <t>DESMONTE TEJA ACRILICA</t>
  </si>
  <si>
    <t>11.2.8</t>
  </si>
  <si>
    <t xml:space="preserve">DESMONTE TEJA ONDULADA A.C. </t>
  </si>
  <si>
    <t>11.2.9</t>
  </si>
  <si>
    <t>REUBICACION TEJA DE BARRO</t>
  </si>
  <si>
    <t>11.2.10</t>
  </si>
  <si>
    <t>REPOSICION TEJA DE BARRO</t>
  </si>
  <si>
    <t>11.2.11</t>
  </si>
  <si>
    <t>DESMONTE CERCHAS Y CORREAS</t>
  </si>
  <si>
    <t>11.2.12</t>
  </si>
  <si>
    <t>RETIRO Y DISPOSICION FINAL DE MATERIAL TOXICO (ASBESTO CEMENTO)</t>
  </si>
  <si>
    <t>KG</t>
  </si>
  <si>
    <t>1.4</t>
  </si>
  <si>
    <t>VARIOS - PRELIMINARES</t>
  </si>
  <si>
    <t>1.4.1</t>
  </si>
  <si>
    <t>DESMONTE CANCHA MULTIPLE (INC. RETIRO DE SOBR.)</t>
  </si>
  <si>
    <t>1.4.2</t>
  </si>
  <si>
    <t>RETIRO DE SOBRANTES CARGUE TRANSPORTE Y DISPOSICION FINAL DE ESCOMBROS A SITIO AUTORIZADO (APLICA PARA SOBRANTES QUE NO PERTENECEN A LAS ACTIVIDADES DE LA OBRA).</t>
  </si>
  <si>
    <t>1.4.3</t>
  </si>
  <si>
    <t>TRASIEGO CARRETILLA UNICAMENTE PARA PROYECTOS AVALADOS POR LA INTERVENTORIA A UNA DISTANCIA MAYOR  A 100 M EXTERNOS AL PROYECTO.</t>
  </si>
  <si>
    <t>CIMENTACION</t>
  </si>
  <si>
    <t>2.1</t>
  </si>
  <si>
    <t>EXCAVACIONES, RELLENOS Y REEMPLAZOS (MEDIDOS EN BANCA Y/O COMPACTOS)</t>
  </si>
  <si>
    <t>2.1.1</t>
  </si>
  <si>
    <t>EXCAVACION EN ROCA CON EQUIPO NEUMÁTICO (INC. CARGUE, TRANSPORTE Y DISPOSICION FINAL) SE CONSIDERA ROCA A PIEDRA CON UN ANCHO SUPERIOR A 50 CMS)</t>
  </si>
  <si>
    <t>2.1.2</t>
  </si>
  <si>
    <t>EXCAVACION MANUAL EN RECEBO COMPACTADO (INC. CARGUE, TRANSPORTE Y DISPOSICION FINAL)</t>
  </si>
  <si>
    <t>2.1.4</t>
  </si>
  <si>
    <t>EXCAVACION MANUAL TIERRA H=2.50-3.50 m. (INC. CARGUE, TRANSPORTE Y DISPOSICION FINAL)</t>
  </si>
  <si>
    <t>2.1.5</t>
  </si>
  <si>
    <t>EXCAVACION MANUAL TIERRA H=3.50-5.00 m (INC. CARGUE, TRANSPORTE Y DISPOSICION FINAL)</t>
  </si>
  <si>
    <t>2.1.6</t>
  </si>
  <si>
    <t xml:space="preserve">EXCAVACION MANUAL EN MATERIAL COMUN (incluye cargue, retiro y dispoción final) </t>
  </si>
  <si>
    <t>2.1.7</t>
  </si>
  <si>
    <t>EXCAVACION MANUAL EN MATERIAL COMUN (No incluye Cargue ni Retiro de Sobrantes)</t>
  </si>
  <si>
    <t>2.1.9</t>
  </si>
  <si>
    <t>EXCAVACION MECÁNICA (INC. CARGUE, TRANSPORTE Y DISPOSICION FINAL)</t>
  </si>
  <si>
    <t>2.1.10</t>
  </si>
  <si>
    <t>RELLENO SUBBASE GRANULAR B-200 (Suministro, Extendido, Nivelación, Humedecimiento y Compactación).</t>
  </si>
  <si>
    <t>2.1.11</t>
  </si>
  <si>
    <t xml:space="preserve">RELLENO EN RECEBO COMUN (Suministro, Extendido, Humedecimiento y Compactación)  </t>
  </si>
  <si>
    <t>2.1.12</t>
  </si>
  <si>
    <t xml:space="preserve">RELLENO EN SUB-BASE GRANULAR B-400 (Suministro, Extendido, Humedecimiento y Compactación)  </t>
  </si>
  <si>
    <t>2.1.13</t>
  </si>
  <si>
    <t xml:space="preserve">RELLENO EN SUB-BASE GRANULAR TIPO B-600 (Suministro, Extendido, Humedecimiento y Compactación)  </t>
  </si>
  <si>
    <t>2.1.14</t>
  </si>
  <si>
    <t>RELLENOS COMPACTOS EN MATERIAL SELECCIONADO PROVENIENTE DE LA EXCAVACIÓN (INC. MANIPULACION, TRASIEGO E INSTALACION)</t>
  </si>
  <si>
    <t>2.1.16</t>
  </si>
  <si>
    <t xml:space="preserve">RELLENOS COMPACTOS TIERRA RECEBO 1:1 </t>
  </si>
  <si>
    <t>2.1.17</t>
  </si>
  <si>
    <t>PERFILADA DE TALUDES</t>
  </si>
  <si>
    <t>2.1.18</t>
  </si>
  <si>
    <t>PAÑETE TALUDES MORTERO 1:10 INCLUYE MALLA GALLINERO</t>
  </si>
  <si>
    <t>2.1.19</t>
  </si>
  <si>
    <t>EXCAVACION MANUAL POR TRINCHERAS INCLUYE CARGUE Y RETIRO A BOTADERO AUTORIZADO</t>
  </si>
  <si>
    <t>2.2</t>
  </si>
  <si>
    <t>CONCRETOS PARA CIMENTACION</t>
  </si>
  <si>
    <t>2.2.1</t>
  </si>
  <si>
    <t>CONCRETO CICLOPEO - 40% CONC. 2500 PSI</t>
  </si>
  <si>
    <t>2.2.2</t>
  </si>
  <si>
    <t>CONCRETO CICLOPEO - 40% CONC. 3000 PSI</t>
  </si>
  <si>
    <t>2.2.3</t>
  </si>
  <si>
    <t>CONCRETO CICLOPEO - 60% CONC. 2500 PSI</t>
  </si>
  <si>
    <t>2.2.4</t>
  </si>
  <si>
    <t>CONCRETO CICLOPEO - 60% CONC. 3000 PSI</t>
  </si>
  <si>
    <t>2.2.5</t>
  </si>
  <si>
    <t>CONCRETO DE LIMPIEZA - 2000 PSI</t>
  </si>
  <si>
    <t>2.2.6</t>
  </si>
  <si>
    <t>CONCRETO PARA VIGAS DE CIMENTACIÓN 3000 PSI</t>
  </si>
  <si>
    <t>2.2.7</t>
  </si>
  <si>
    <t>CONCRETO PARA ZAPATAS 3000 PSI</t>
  </si>
  <si>
    <t>2.2.9</t>
  </si>
  <si>
    <t>PLACA CONTRAPISO DE 8 cm - CONCRETO 3000 PSI. INCLUYE CORTE Y DILATACION</t>
  </si>
  <si>
    <t>2.2.10</t>
  </si>
  <si>
    <t>PLACA CONTRAPISO DE 10 cm - CONCRETO 3000 PSI. INCLUYE CORTE Y DILATACION</t>
  </si>
  <si>
    <t>2.2.11</t>
  </si>
  <si>
    <t>PLACA CONTRAPISO DE 12 cm - CONCRETO 3000 PSI. INCLUYE CORTE Y DILATACION</t>
  </si>
  <si>
    <t>2.2.12</t>
  </si>
  <si>
    <t>PLACA CONTRAPISO DE 15 cm - CONCRETO 3000 PSI.  INCLUYE CORTE Y DILATACION</t>
  </si>
  <si>
    <t>2.2.13</t>
  </si>
  <si>
    <t>PLACA CONTRAPISO DE 12 cm - CONCRETO 3500 PSI.  INCLUYE CORTE Y DILATACION</t>
  </si>
  <si>
    <t>2.2.14</t>
  </si>
  <si>
    <t>PLACA CONTRAPISO DE 12 cm - CONCRETO 4000 PSI.  INCLUYE CORTE Y DILATACION</t>
  </si>
  <si>
    <t>2.3</t>
  </si>
  <si>
    <t>ACERO DE REFUERZO PARA CIMENTACION - ESTRUCTURA - MAMPOSTERIA Y OTROS</t>
  </si>
  <si>
    <t>2.3.1</t>
  </si>
  <si>
    <t>ACERO DE REFUERZO 37000 PSI</t>
  </si>
  <si>
    <t>2.3.2</t>
  </si>
  <si>
    <t>ACERO DE REFUERZO 60000 PSI</t>
  </si>
  <si>
    <t>2.3.3</t>
  </si>
  <si>
    <t>GRAFIL DE 4,0 mm A 8,5 mm</t>
  </si>
  <si>
    <t>2.3.4</t>
  </si>
  <si>
    <t>MALLA ELECTROSOLDADA ESTÁNDAR</t>
  </si>
  <si>
    <t>2.3.5</t>
  </si>
  <si>
    <t>PROCESO ACERO DE REFUERZO PARA PILOTES PRE-EXCAVADOS</t>
  </si>
  <si>
    <t>2.3.6</t>
  </si>
  <si>
    <t>GROUTING CONCRETO FLUIDO</t>
  </si>
  <si>
    <t>2.4</t>
  </si>
  <si>
    <t>VARIOS - CIMENTACION</t>
  </si>
  <si>
    <t>2.4.1</t>
  </si>
  <si>
    <t>DEMOLICION CABEZAS PILOTES</t>
  </si>
  <si>
    <t>2.4.2</t>
  </si>
  <si>
    <t>PREHUECOS PARA PILOTES Y RETIRO DE SOBRANTES</t>
  </si>
  <si>
    <t>2.4.3</t>
  </si>
  <si>
    <t>PROCESO PILOTE Ø 40 CM INCLUYE MANO DE OBRA Y EQUIPO PARA  PERFORACION, HORMIGONADO Y FUNDIDA DE PILOTE Y RETIRO DE SOBRANTES.</t>
  </si>
  <si>
    <t>2.4.4</t>
  </si>
  <si>
    <t>PROCESO PILOTE Ø 60 CM INCLUYE MANO DE OBRA Y EQUIPO PARA  PERFORACION, HORMIGONADO Y FUNDIDA DE PILOTE Y RETIRO DE SOBRANTES.</t>
  </si>
  <si>
    <t>2.4.5</t>
  </si>
  <si>
    <t>PROCESO PILOTE Ø 80 CM INCLUYE MANO DE OBRA Y EQUIPO PARA  PERFORACION, HORMIGONADO Y FUNDIDA DE PILOTE Y RETIRO DE SOBRANTES.</t>
  </si>
  <si>
    <t>2.4.6</t>
  </si>
  <si>
    <t>PROCESO PILOTE Ø 90 CM INCLUYE MANO DE OBRA Y EQUIPO PARA  PERFORACION, HORMIGONADO Y FUNDIDA DE PILOTE Y RETIRO DE SOBRANTES.</t>
  </si>
  <si>
    <t>2.4.7</t>
  </si>
  <si>
    <t>CONCRETO TREMIE 3000 PSI PILOTES</t>
  </si>
  <si>
    <t>2.4.8</t>
  </si>
  <si>
    <t>EXCAVACION PARA CAISSONS HASTA 7 M</t>
  </si>
  <si>
    <t>2.4.9</t>
  </si>
  <si>
    <t>ANILLOS EN CONCRETO DE 3000 PSI PARA CAISSONS</t>
  </si>
  <si>
    <t>2.4.10</t>
  </si>
  <si>
    <t>MUROS GAVIONES EN MALLA DE TRIPLE TORSIÓN DE ALAMBRE GALVANIZADO, CALIBRE BWG 12 CON HUECOS DE 10 X 10 CMS. -  (INC. PIEDRA MEDIA ZONGA Y AMARRES)</t>
  </si>
  <si>
    <t>2.4.11</t>
  </si>
  <si>
    <t>ICOPOR AISLAMIENTO 1 CM</t>
  </si>
  <si>
    <t>2.5</t>
  </si>
  <si>
    <t xml:space="preserve">OBRAS DE MITIGACION Y ESTABILIZACION </t>
  </si>
  <si>
    <t>2.5.1</t>
  </si>
  <si>
    <t>MURO EN TIERRA ARMADA</t>
  </si>
  <si>
    <t>2.5.2</t>
  </si>
  <si>
    <t xml:space="preserve">GEODREN CIRCULAR DE 100 mm - H = 1.05 m  - INC. EXCAVACIÓN </t>
  </si>
  <si>
    <t>2.5.3</t>
  </si>
  <si>
    <t>GEODREN PLANAR DE 100 MM DETRÁS DEL MURO</t>
  </si>
  <si>
    <t>2.5.4</t>
  </si>
  <si>
    <t>REVEGETALIZACION CON LANDLOCK</t>
  </si>
  <si>
    <t>2.5.5</t>
  </si>
  <si>
    <t>BIO-CUNETA</t>
  </si>
  <si>
    <t>2.5.6</t>
  </si>
  <si>
    <t xml:space="preserve">TUBERIA GRES D=6" DRENAJE UNION DE CAUCHO (Incluye Suministro e Instalación)  </t>
  </si>
  <si>
    <t>2.5.7</t>
  </si>
  <si>
    <t>FILTRO DRENANTE DETRÁS DE MURO CON GEOTEXTIL (INCLUYE TUBERIA Y GRAVA) HASTA H=1,8 M</t>
  </si>
  <si>
    <t>2.5.11</t>
  </si>
  <si>
    <t>CUNETA EN CONCRETO de 3,000 PSI 30*30 e=10 cm</t>
  </si>
  <si>
    <t>2.5.13</t>
  </si>
  <si>
    <t>2.5.15</t>
  </si>
  <si>
    <t>PRADIZACION jardines (INC. TIERRA NEGRA)</t>
  </si>
  <si>
    <t>2.5.21</t>
  </si>
  <si>
    <t>CONCRETO PARA VIGAS DE CIMENTACIÓN 3500 PSI</t>
  </si>
  <si>
    <t>2.5.22</t>
  </si>
  <si>
    <t>CONCRETO PARA VIGAS DE CIMENTACIÓN 4000 PSI</t>
  </si>
  <si>
    <t>2.5.25</t>
  </si>
  <si>
    <t>CONCRETO PARA ZAPATAS 3500 PSI</t>
  </si>
  <si>
    <t>2.5.26</t>
  </si>
  <si>
    <t>CONCRETO PARA ZAPATAS 4000 PSI</t>
  </si>
  <si>
    <t>2.5.27</t>
  </si>
  <si>
    <t>DADOS Y PEDESTALES EN CONCRETO DE 4000 PSI PREMEZCLADO PARA RECONFORMAR VIGA DE CIMENTACIÓN EN LOS NUDOS DE COLUMNAS O ZAPATAS</t>
  </si>
  <si>
    <t>2.5.28</t>
  </si>
  <si>
    <t>MUROS DE CONTENCION EN CONCRETO DE 4000 PSI</t>
  </si>
  <si>
    <t>2.5.29</t>
  </si>
  <si>
    <t>PLACA CONTRAPISO DE 8 cm - CONCRETO 3500 PSI. INCLUYE CORTE Y DILATACION (INCLUYE ACERO DE REFUERZO)</t>
  </si>
  <si>
    <t>2.5.30</t>
  </si>
  <si>
    <t>PLACA CONTRAPISO DE 8 cm - CONCRETO 4000 PSI. INCLUYE CORTE Y DILATACION (INCLUYE ACERO DE REFUERZO)</t>
  </si>
  <si>
    <t>2.5.31</t>
  </si>
  <si>
    <t>PLACA CONTRAPISO DE 10 cm - CONCRETO 3500 PSI. INCLUYE CORTE Y DILATACION (INCLUYE ACERO DE REFUERZO)</t>
  </si>
  <si>
    <t>2.5.32</t>
  </si>
  <si>
    <t>PLACA CONTRAPISO DE 10 cm - CONCRETO 4000 PSI. INCLUYE CORTE Y DILATACION</t>
  </si>
  <si>
    <t>2.5.33</t>
  </si>
  <si>
    <t>PLACA CONTRAPISO DE 12 cm - CONCRETO 3000 PSI. INCLUYE CORTE Y DILATACION (INCLUYE ACERO DE REFUERZO)</t>
  </si>
  <si>
    <t>2.5.34</t>
  </si>
  <si>
    <t>PLACA CONTRAPISO DE 15 cm - CONCRETO 3500 PSI.  INCLUYE CORTE Y DILATACION (INCLUYE ACERO DE REFUERZO)</t>
  </si>
  <si>
    <t>2.5.35</t>
  </si>
  <si>
    <t>PLACA CONTRAPISO DE 15 cm - CONCRETO 4000 PSI. INCLUYE CORTE Y DILATACION (INCLUYE ACERO DE REFUERZO)</t>
  </si>
  <si>
    <t>2.5.36</t>
  </si>
  <si>
    <t>PLACA CONTRAPISO DE 30 CM - CONCRETO 3000 PSI, PARA TANQUE PLÁSTICO DE 38.000 LTS</t>
  </si>
  <si>
    <t>2.5.37</t>
  </si>
  <si>
    <t>LOSA ALIGERADA CONTRAPISO H = 50 cm - CONCRETO 3500 PSI (INCL TORTA INFERIOR DE 0,03M Y CASETON NO RECUPERABLE)</t>
  </si>
  <si>
    <t>2.5.38</t>
  </si>
  <si>
    <t>LOSA ALIGERADA CONTRAPISO H = 50 cm - CONCRETO 4000 PSI (INCL TORTA INFERIOR DE 0,03M Y CASETON NO RECUPERABLE)</t>
  </si>
  <si>
    <t>2.5.39</t>
  </si>
  <si>
    <t>LOSA ALIGERADA CONTRAPISO H = 60 cm - CONCRETO 3500 PSI (INCL TORTA INFERIOR DE 0,03M Y CASETON NO RECUPERABLE)</t>
  </si>
  <si>
    <t>2.5.40</t>
  </si>
  <si>
    <t>LOSA ALIGERADA CONTRAPISO H = 60 cm - CONCRETO 4000 PSI (INCL TORTA INFERIOR DE 0,03M Y CASETON NO RECUPERABLE)</t>
  </si>
  <si>
    <t>2.5.41</t>
  </si>
  <si>
    <t>CONCRETO TREMIE 2500 PSI PILOTES</t>
  </si>
  <si>
    <t>2.5.42</t>
  </si>
  <si>
    <t>CONCRETO TREMIE 3500 PSI PILOTES</t>
  </si>
  <si>
    <t>2.5.43</t>
  </si>
  <si>
    <t>CONCRETO TREMIE 4000 PSI PILOTES</t>
  </si>
  <si>
    <t>2.5.44</t>
  </si>
  <si>
    <t>ANILLOS EN CONCRETO DE 2500 PSI PARA CAISSONS</t>
  </si>
  <si>
    <t>2.5.47</t>
  </si>
  <si>
    <t>PROCESO PILOTE Ø 50 CM INCLUYE MANO DE OBRA Y EQUIPO PARA PERFORACION, HORMIGONADO Y FUNDIDA DE PILOTE</t>
  </si>
  <si>
    <t>2.5.48</t>
  </si>
  <si>
    <t>PERFORACIÓN Y VOLADURA DE ROCA CON CUÑA MECÁNICA Y/O CEMENTO EXPANSIVO (INCL COMPRESOR CON STANBY INCLUYE MARTILLO, TRAMO DE MANGUERA) (SE PAGA EN PULGADA LINEAL)</t>
  </si>
  <si>
    <t>PULGADA L</t>
  </si>
  <si>
    <t>2.5.49</t>
  </si>
  <si>
    <t>PERFORACIÓN Y VOLADURA DE ROCA CON CUÑA MECÁNICA Y/O CEMENTO EXPANSIVO (INCL SUM E INSTAL DE PERFORACIÓN Y VOLADURA DE ROCA CON CUÑA MECANICA/ HIDRÁULICA Y/O CEMENTO EXPANSIVO + PERFORACIÓN DE ROCA CON AIRE, SUMINISTRO DE DE COMPRESOR 185, COMBUSTIBLE, EQUIPOS DE PERFORACIÓN, BARRENOS, EQUIPOS DE DEMOLICIÓN + TRANSPORTE DE EQUIPOS + PERSONAL CALIFICADO Y CERTIFICADO CON PAGOS DE SEGURIDAD AL DÍA, PERMISOS DE ALTURAS Y  EPP"  + MARTILLO + MANILA Y MOLINETE + DESEMBOMBE) (SE PAGA EN PULGADA LINEAL)</t>
  </si>
  <si>
    <t>2.5.50</t>
  </si>
  <si>
    <t>GEOTEXTIL T 2400</t>
  </si>
  <si>
    <t>2.5.53</t>
  </si>
  <si>
    <t>EXCAVACIÓN MANUAL DE CAISSON DE 7M A 12 M DE PROFUNDIDAD CON DIÁMETRO EXTERIOR DE 1,20M EN MATERIAL HETEROGÉNEO, CON PIEDRAS DE HASTA 5 CM DE DIÁMETRO, POZO PILOTE EN FORMALETA EN MADERA COMÚN. INCLUYE MOLINETE, MOTOBOMBA, EXTRACCIÓN DEL MATERIAL DEL CAISSON CARGUE Y ACARREO INTERNO DE MATERIALES Y TODO LO NECESARIO PARA SU CORRECTA CONSTRUCCIÓN. SU MEDIDA SERÁ EN SITIO. CON NIVEL FREÁTICO</t>
  </si>
  <si>
    <t>DESAGÜES E INSTALACIONES SUBTERRANEAS (INCLUYE ATRAQUE)</t>
  </si>
  <si>
    <t>3.1</t>
  </si>
  <si>
    <t>DESAGÜES PARA AGUAS LLUVIAS</t>
  </si>
  <si>
    <t>3.1.1</t>
  </si>
  <si>
    <t>TUBERIA PVC-L Ø 2" (INC. ACCESORIOS)</t>
  </si>
  <si>
    <t>3.1.2</t>
  </si>
  <si>
    <t xml:space="preserve">TUBERIA PVC CORRUGADA PARA FILTRO DIAMETRO 4" </t>
  </si>
  <si>
    <t>3.1.3</t>
  </si>
  <si>
    <t>TUBERIA PVC-L Ø 3" (INC. ACCESORIOS)</t>
  </si>
  <si>
    <t>3.1.4</t>
  </si>
  <si>
    <t>TUBERIA PVC-L Ø 4" (INC. ACCESORIOS)</t>
  </si>
  <si>
    <t>3.2</t>
  </si>
  <si>
    <t>DESAGÜES PARA AGUAS NEGRAS</t>
  </si>
  <si>
    <t>3.2.1</t>
  </si>
  <si>
    <t>ACCESORIO PVC-S Ø 2"</t>
  </si>
  <si>
    <t>3.2.2</t>
  </si>
  <si>
    <t>ACCESORIO PVC-S Ø 3"</t>
  </si>
  <si>
    <t>3.2.3</t>
  </si>
  <si>
    <t>ACCESORIO PVC-S Ø 4"</t>
  </si>
  <si>
    <t>3.2.4</t>
  </si>
  <si>
    <t>ACCESORIO PVC-S Ø 6"</t>
  </si>
  <si>
    <t>3.2.5</t>
  </si>
  <si>
    <t>TUBERIA PVC SANITARIA DE 2" (incluye atraque en concreto) (incluye accesorios)</t>
  </si>
  <si>
    <t>3.2.6</t>
  </si>
  <si>
    <t>TUBERIA PVC SANITARIA DE 3" (incluye atraque en concreto) (incluye accesorios)</t>
  </si>
  <si>
    <t>3.2.7</t>
  </si>
  <si>
    <t>TUBERIA PVC SANITARIA DE 4" (incluye atraque en concreto) (incluye accesorios)</t>
  </si>
  <si>
    <t>3.2.8</t>
  </si>
  <si>
    <t>TUBERIA PVC SANITARIA DE 6" (incluye atraque en concreto) (incluye accesorios)</t>
  </si>
  <si>
    <t>3.2.9</t>
  </si>
  <si>
    <t>PUNTO DESAGUE PVC Ø 2" (incluye medida hasta la red principal o cambio de diametro)</t>
  </si>
  <si>
    <t>3.2.10</t>
  </si>
  <si>
    <t>PUNTO DESAGUE PVC Ø 3" - Ø 4" (incluye medida hasta la red principal o cambio de diametro)</t>
  </si>
  <si>
    <t>3.2.11</t>
  </si>
  <si>
    <t>TUBERIA NOVAFORT - D = 110 MM - EQ  Ø 4" - (INC. HIDROSELLOS y ACCESORIOS).</t>
  </si>
  <si>
    <t>3.2.12</t>
  </si>
  <si>
    <t xml:space="preserve">TUBERIA NOVAFORT - D = 160 MM - EQ  Ø 6" - (INC. HIDROSELLOS y ACCESORIOS) </t>
  </si>
  <si>
    <t>3.2.13</t>
  </si>
  <si>
    <t>TUBERIA NOVAFORT - D = 200 MM - EQ  Ø 8" - (INC. HIDROSELLOS y ACCESORIOS)</t>
  </si>
  <si>
    <t>3.2.14</t>
  </si>
  <si>
    <t>TUBERIA NOVAFORT - D = 250 MM - EQ  Ø 10" - (INC. HIDROSELLOS y ACCESORIOS)</t>
  </si>
  <si>
    <t>3.2.15</t>
  </si>
  <si>
    <t>TUBERIA NOVAFORT - D = 315 MM - EQ  Ø 12" - (INC. HIDROSELLOS y ACCESORIOS)</t>
  </si>
  <si>
    <t>3.2.16</t>
  </si>
  <si>
    <t>TUBERIA NOVAFORT - D = 356 MM - EQ  Ø 14" - (INC. HIDROSELLOS y ACCESORIOS)</t>
  </si>
  <si>
    <t>3.2.17</t>
  </si>
  <si>
    <t>TUBERIA NOVAFORT - D = 450 MM - EQ  Ø 18" - (INC. HIDROSELLOS y ACCESORIOS)</t>
  </si>
  <si>
    <t>3.3</t>
  </si>
  <si>
    <t>DRENAJES</t>
  </si>
  <si>
    <t>3.3.1</t>
  </si>
  <si>
    <t>RELLENO GRAVILLA DE RIO</t>
  </si>
  <si>
    <t>3.3.2</t>
  </si>
  <si>
    <t xml:space="preserve">Filtro  Geodren  45x45  con tuberia filtro  de D=100 mm  (inlcuye geotextil y gravilla) </t>
  </si>
  <si>
    <t>3.3.3</t>
  </si>
  <si>
    <t>GEOTEXTIL NT 1600 (Incluye Suministro e Instalación).</t>
  </si>
  <si>
    <t>3.3.4</t>
  </si>
  <si>
    <t>GEOTEXTIL NT 2500 (Incluye Suministro e Instalación).</t>
  </si>
  <si>
    <t>3.4</t>
  </si>
  <si>
    <t>CONSTRUCCIONES EN MAMPOSTERIA</t>
  </si>
  <si>
    <t>3.4.1</t>
  </si>
  <si>
    <t>CAJAS INSPECCION  40 x 60 x 45 cm (INC. BASE y CAÑUELA Y TAPA CON MARCO METALICO)</t>
  </si>
  <si>
    <t>3.4.2</t>
  </si>
  <si>
    <t>CAJA INSPECCION  60 x 60 x 60 cm (INC. BASE y CAÑUELA Y TAPA CON MARCO METALICO)</t>
  </si>
  <si>
    <t>3.4.3</t>
  </si>
  <si>
    <t>CAJA INSPECCION  80 x 80 x 95 cm (INC. BASE y CAÑUELA Y TAPA CON MARCO METALICO)</t>
  </si>
  <si>
    <t>3.4.4</t>
  </si>
  <si>
    <t>CAJA INSPECCION  100 x 100 x 100 cm (INC. BASE y CAÑUELA Y TAPA CON MARCO METALICO)</t>
  </si>
  <si>
    <t>3.4.5</t>
  </si>
  <si>
    <t xml:space="preserve">MARCOS Y CONTRAMARCO CAJAS TAPAS DE INSPECCIÓN DE 60CM A 100CM DE 2 1/2" X 3/16" (INCLUYE ACERO)(NO INCLUYE CONCRETO) </t>
  </si>
  <si>
    <t>3.4.6</t>
  </si>
  <si>
    <t xml:space="preserve">TRAMPA DE GRASAS 1.2 X 1.5 M </t>
  </si>
  <si>
    <t>3.4.7</t>
  </si>
  <si>
    <t>DESARENADOR 1.00 X 1.06 M</t>
  </si>
  <si>
    <t>3.4.8</t>
  </si>
  <si>
    <t>CILINDRO POZO INSPECCION EN MAMPOSTERIA E=0.25m (Inc. Sumin. y Const, Acero para Escaleras, Geotextil y Pañete Impermeab.)</t>
  </si>
  <si>
    <t>3.4.9</t>
  </si>
  <si>
    <t>CILINDRO POZO INSPECCION EN MAMPOSTERIA E=0.37m (Inc. Sumin. y Const, Acero para Escaleras, Geotextil y Pañete Impermeab.)</t>
  </si>
  <si>
    <t>3.4.10</t>
  </si>
  <si>
    <t>CONO POZO INSPECCION PREFABRICADO H=0.25m - E=0.10m (Inc. Sum e Inst, Aro-Tapa, Tapa en Concreto y Aro de Ajuste)</t>
  </si>
  <si>
    <t>3.4.11</t>
  </si>
  <si>
    <t xml:space="preserve">SUMIDERO LATERAL SL-100, H=1.25m (Fundido en Sitio, Concreto Hecho en Obra. Incl. Sumin, Form, Ref. y Const. Incl. Tapa) </t>
  </si>
  <si>
    <t>3.6</t>
  </si>
  <si>
    <t>VARIOS - DESAGÜES</t>
  </si>
  <si>
    <t>3.6.2</t>
  </si>
  <si>
    <t xml:space="preserve">CAJA CONTADOR AGUA FIBRIT. </t>
  </si>
  <si>
    <t>3.6.4</t>
  </si>
  <si>
    <t>SUMINISTRO E INSTALACION DUCTO ELECTRICO TIPO PESADO PVC 3". INCLUYE SOLDADURA</t>
  </si>
  <si>
    <t>3.6.5</t>
  </si>
  <si>
    <t>SUMINISTRO E INSTALACION DUCTO ELECTRICO TIPO PESADO PVC 4". INCLUYE SOLDADURA</t>
  </si>
  <si>
    <t>3.6.6</t>
  </si>
  <si>
    <t>SUMINISTRO E INSTALACION DUCTO ELECTRICO TIPO PESADO PVC 6". INCLUYE SOLDADURA</t>
  </si>
  <si>
    <t>3.6.7</t>
  </si>
  <si>
    <t>CINTA SIKA PVC O-22 O SIMILAR</t>
  </si>
  <si>
    <t>ESTRUCTURA</t>
  </si>
  <si>
    <t>4.1</t>
  </si>
  <si>
    <t xml:space="preserve">ELEMENTOS VERTICALES EN CONCRETO (Elementos integrales con seccion uniforme, plomados, alineados, sin brosas y limpios; con bocel si aplica) </t>
  </si>
  <si>
    <t>4.1.1</t>
  </si>
  <si>
    <t>COLUMNAS EN CONCRETO DE 3000 PSI</t>
  </si>
  <si>
    <t>4.1.2</t>
  </si>
  <si>
    <t>MUROS DE CONTENCION EN CONCRETO DE 3000 PSI</t>
  </si>
  <si>
    <t>4.1.4</t>
  </si>
  <si>
    <t>COLUMNAS CIRCULARES U OVALADAS EN CONCRETO DE 3000 PSI</t>
  </si>
  <si>
    <t>4.1.5</t>
  </si>
  <si>
    <t>PANTALLAS EN CONCRETO DE  3000 PSI</t>
  </si>
  <si>
    <t>4.2</t>
  </si>
  <si>
    <t xml:space="preserve">ELEMENTOS HORIZONTALES EN CONCRETO  VISTO (Elementos integrales con seccion uniforme, plomados, alineados, sin brosas y limpios; con bocel si aplica) </t>
  </si>
  <si>
    <t>4.2.1</t>
  </si>
  <si>
    <t>VIGAS AÉREAS EN CONCRETO DE 3000 PSI</t>
  </si>
  <si>
    <t>4.2.2</t>
  </si>
  <si>
    <t>VIGAS DE ENTREPISO EN CONCRETO DE 3000 PSI</t>
  </si>
  <si>
    <t>4.2.3</t>
  </si>
  <si>
    <t>VIGAS CANALES EN CONCRETO DE 3000 PSI</t>
  </si>
  <si>
    <t>4.3</t>
  </si>
  <si>
    <t xml:space="preserve">LOSAS DE ENTREPSIO EN CONCRETO  VISTO (Elementos integrales con seccion uniforme, plomados, alineados, sin brosas y limpios; con bocel si aplica) </t>
  </si>
  <si>
    <t>4.3.1</t>
  </si>
  <si>
    <t>LOSA ALIGERADA ENTREPISO H = 30 cm - CONCRETO 3000 PSI</t>
  </si>
  <si>
    <t>4.3.2</t>
  </si>
  <si>
    <t>LOSA ALIGERADA ENTREPISO H = 35 cm - CONCRETO 3000 PSI</t>
  </si>
  <si>
    <t>4.3.3</t>
  </si>
  <si>
    <t>LOSA ALIGERADA ENTREPISO H = 40 cm - CONCRETO 3000 PSI</t>
  </si>
  <si>
    <t>4.3.4</t>
  </si>
  <si>
    <t>LOSA ALIGERADA ENTREPISO H = 45 cm - CONCRETO 3000 PSI</t>
  </si>
  <si>
    <t>4.3.5</t>
  </si>
  <si>
    <t>LOSA ALIGERADA ENTREPISO H = 50 cm - CONCRETO 3000 PSI</t>
  </si>
  <si>
    <t>4.3.6</t>
  </si>
  <si>
    <t>LOSA ALIGERADA ENTREPISO H = 55 cm - CONCRETO 3000 PSI</t>
  </si>
  <si>
    <t>4.3.7</t>
  </si>
  <si>
    <t>LOSA MACIZA ENTREPISO H = 10 cm - CONCRETO 3000 PSI</t>
  </si>
  <si>
    <t>4.3.8</t>
  </si>
  <si>
    <t>LOSA MACIZA ENTREPISO H = 12 cm - CONCRETO 3000 PSI</t>
  </si>
  <si>
    <t>4.3.9</t>
  </si>
  <si>
    <t>LOSA MACIZA ENTREPISO H = 15 cm - CONCRETO 3000 PSI</t>
  </si>
  <si>
    <t>4.3.10</t>
  </si>
  <si>
    <t>LOSA STEELDECK 2" CAL 22  - E = 10 cm (INC. CONCRETO 3000 PSI y MALLA ELECTROSOLDADA Ø 5mm - 15x15)</t>
  </si>
  <si>
    <t>4.3.11</t>
  </si>
  <si>
    <t>LOSA STEELDECK 3" CAL 22  - E = 12 cm (INC. CONCRETO 3000 PSI y MALLA ELECTROSOLDADA Ø 5mm - 15x15)</t>
  </si>
  <si>
    <t>4.3.13</t>
  </si>
  <si>
    <t>RAMPA - LOSA MACIZA CONCRETO 3000 PSI - H = 15 cm</t>
  </si>
  <si>
    <t>4.4</t>
  </si>
  <si>
    <t>ELEMENTOS VARIOS EN CONCRETO VISTO (Elementos con seccion uniforme, alineados, sin brosas y limpias)</t>
  </si>
  <si>
    <t>4.4.1</t>
  </si>
  <si>
    <t>CONCRETO PARA ESCALERAS 3000 PSI</t>
  </si>
  <si>
    <t>4.4.2</t>
  </si>
  <si>
    <t>CONCRETO IMPERMEABILIZADO PARA TANQUE SUBTERRANEO 3500 PSI</t>
  </si>
  <si>
    <t>4.4.4</t>
  </si>
  <si>
    <t>LUCERNARIOS EN CONCRETO DE 3000 PSI E=0.10</t>
  </si>
  <si>
    <t>4.4.5</t>
  </si>
  <si>
    <t xml:space="preserve">COLUMNAS EN CONCRETO   DE 3500 PSI </t>
  </si>
  <si>
    <t>4.4.6</t>
  </si>
  <si>
    <t>COLUMNAS EN CONCRETO DE 4000 PSI</t>
  </si>
  <si>
    <t>4.4.7</t>
  </si>
  <si>
    <t>COLUMNAS EN CONCRETO DE 5000 PSI</t>
  </si>
  <si>
    <t>4.4.8</t>
  </si>
  <si>
    <t>MUROS DE CONTENCION EN CONCRETO DE 3500 PSI</t>
  </si>
  <si>
    <t>4.4.9</t>
  </si>
  <si>
    <t>4.4.10</t>
  </si>
  <si>
    <t>COLUMNAS CIRCULARES U OVALADAS EN CONCRETO DE 3500 PSI</t>
  </si>
  <si>
    <t>4.4.11</t>
  </si>
  <si>
    <t>COLUMNAS CIRCULARES U OVALADAS EN CONCRETO DE 4000 PSI</t>
  </si>
  <si>
    <t>4.4.12</t>
  </si>
  <si>
    <t>PANTALLAS EN CONCRETO DE  3500 PSI</t>
  </si>
  <si>
    <t>4.4.13</t>
  </si>
  <si>
    <t>PANTALLAS EN CONCRETO DE  4000 PSI</t>
  </si>
  <si>
    <t>4.4.14</t>
  </si>
  <si>
    <t>VIGAS AÉREAS EN CONCRETO DE 3500 PSI</t>
  </si>
  <si>
    <t>4.4.15</t>
  </si>
  <si>
    <t>VIGAS AÉREAS EN CONCRETO DE 4000 PSI</t>
  </si>
  <si>
    <t>4.4.16</t>
  </si>
  <si>
    <t>VIGAS DE ENTREPISO EN CONCRETO DE 3500 PSI</t>
  </si>
  <si>
    <t>4.4.17</t>
  </si>
  <si>
    <t>VIGAS DE ENTREPISO EN CONCRETO DE 4000 PSI</t>
  </si>
  <si>
    <t>4.4.18</t>
  </si>
  <si>
    <t>VIGAS CANALES EN CONCRETO DE 3500 PSI</t>
  </si>
  <si>
    <t>4.4.19</t>
  </si>
  <si>
    <t>VIGAS CANALES EN CONCRETO DE 4000 PSI</t>
  </si>
  <si>
    <t>4.4.20</t>
  </si>
  <si>
    <t>LOSA ALIGERADA ENTREPISO H = 30 cm - CONCRETO 3500 PSI</t>
  </si>
  <si>
    <t>4.4.21</t>
  </si>
  <si>
    <t>LOSA ALIGERADA ENTREPISO H = 30 cm - CONCRETO 4000 PSI</t>
  </si>
  <si>
    <t>4.4.22</t>
  </si>
  <si>
    <t>LOSA ALIGERADA ENTREPISO H = 35 cm - CONCRETO 3500 PSI</t>
  </si>
  <si>
    <t>4.4.23</t>
  </si>
  <si>
    <t>LOSA ALIGERADA ENTREPISO H = 35 cm - CONCRETO 4000 PSI</t>
  </si>
  <si>
    <t>4.4.24</t>
  </si>
  <si>
    <t>LOSA ALIGERADA ENTREPISO H = 40 cm - CONCRETO 3500 PSI</t>
  </si>
  <si>
    <t>4.4.25</t>
  </si>
  <si>
    <t>LOSA ALIGERADA ENTREPISO H = 40 cm - CONCRETO 4000 PSI</t>
  </si>
  <si>
    <t>4.4.26</t>
  </si>
  <si>
    <t>LOSA ALIGERADA ENTREPISO H = 45 cm - CONCRETO 3500 PSI</t>
  </si>
  <si>
    <t>4.4.27</t>
  </si>
  <si>
    <t>LOSA ALIGERADA ENTREPISO H = 45 cm - CONCRETO 4000 PSI</t>
  </si>
  <si>
    <t>4.4.28</t>
  </si>
  <si>
    <t>LOSA ALIGERADA ENTREPISO H = 50 cm - CONCRETO 3500 PSI</t>
  </si>
  <si>
    <t>4.4.29</t>
  </si>
  <si>
    <t>LOSA ALIGERADA ENTREPISO H = 50 cm - CONCRETO 4000 PSI</t>
  </si>
  <si>
    <t>4.4.30</t>
  </si>
  <si>
    <t>LOSA ALIGERADA ENTREPISO H = 55 cm - CONCRETO 3500 PSI</t>
  </si>
  <si>
    <t>4.4.31</t>
  </si>
  <si>
    <t>LOSA ALIGERADA ENTREPISO H = 55 cm - CONCRETO 4000 PSI</t>
  </si>
  <si>
    <t>4.4.32</t>
  </si>
  <si>
    <t>LOSA ALIGERADA ENTREPISO H = 50cm - CONCRETO 3500 PSI (INCL TORTA INFERIOR DE 0,03M Y CASETON NO RECUPERABLE)</t>
  </si>
  <si>
    <t>4.4.33</t>
  </si>
  <si>
    <t>LOSA ALIGERADA ENTREPISO H = 50 cm - CONCRETO 4000 PSI (INCL TORTA INFERIOR DE 0,03M Y CASETON NO RECUPERABLE)</t>
  </si>
  <si>
    <t>4.4.34</t>
  </si>
  <si>
    <t>LOSA MACIZA ENTREPISO H = 10 cm - CONCRETO 3500 PSI</t>
  </si>
  <si>
    <t>4.4.35</t>
  </si>
  <si>
    <t>LOSA MACIZA ENTREPISO H = 10 cm - CONCRETO 4000 PSI</t>
  </si>
  <si>
    <t>4.4.36</t>
  </si>
  <si>
    <t>LOSA MACIZA ENTREPISO H = 12 cm - CONCRETO 3500 PSI</t>
  </si>
  <si>
    <t>4.4.37</t>
  </si>
  <si>
    <t>LOSA MACIZA ENTREPISO H = 12 cm - CONCRETO 4000 PSI</t>
  </si>
  <si>
    <t>4.4.38</t>
  </si>
  <si>
    <t>LOSA MACIZA ENTREPISO H = 15 cm - CONCRETO 3500 PSI</t>
  </si>
  <si>
    <t>4.4.39</t>
  </si>
  <si>
    <t>LOSA MACIZA ENTREPISO H = 15 cm - CONCRETO 4000 PSI</t>
  </si>
  <si>
    <t>4.4.40</t>
  </si>
  <si>
    <t>LOSA STEELDECK 2" CAL 22  - E = 10 cm (INC. CONCRETO 3500 PSI y MALLA ELECTROSOLDADA Ø 5mm - 15x15)</t>
  </si>
  <si>
    <t>4.4.41</t>
  </si>
  <si>
    <t>LOSA STEELDECK 2" CAL 22  - E = 10 cm (INC. CONCRETO 4000 PSI y MALLA ELECTROSOLDADA Ø 5mm - 15x15)</t>
  </si>
  <si>
    <t>4.4.42</t>
  </si>
  <si>
    <t>LOSA STEELDECK 3" CAL 22  - E = 12 cm (INC. CONCRETO 3500 PSI y MALLA ELECTROSOLDADA Ø 5mm - 15x15)</t>
  </si>
  <si>
    <t>4.4.43</t>
  </si>
  <si>
    <t>LOSA STEELDECK 3" CAL 22 - E = 12 cm (INC. CONCRETO 4000 PSI y MALLA ELECTROSOLDADA Ø 5mm - 15x15)</t>
  </si>
  <si>
    <t>4.4.44</t>
  </si>
  <si>
    <t>RAMPA - LOSA MACIZA CONCRETO 3500 PSI - H = 15 cm</t>
  </si>
  <si>
    <t>4.4.45</t>
  </si>
  <si>
    <t>RAMPA - LOSA MACIZA CONCRETO 4000 PSI - H = 15 cm</t>
  </si>
  <si>
    <t>4.4.46</t>
  </si>
  <si>
    <t>CONCRETO PARA ESCALERAS 3500 PSI</t>
  </si>
  <si>
    <t>4.4.47</t>
  </si>
  <si>
    <t>CONCRETO PARA ESCALERAS 4000 PSI</t>
  </si>
  <si>
    <t>4.4.48</t>
  </si>
  <si>
    <t>LUCERNARIOS EN CONCRETO DE 3500 PSI E=0.10</t>
  </si>
  <si>
    <t>4.4.49</t>
  </si>
  <si>
    <t>LUCERNARIOS EN CONCRETO DE 4000 PSI E=0.10</t>
  </si>
  <si>
    <t>4.4.50</t>
  </si>
  <si>
    <t>SUMINISTRO Y COLOCACIÓN DE SIKADUR 32 PRIMER O SIMILAR COMO PUENTE DE ADHERENCIA EPÓXICO CON PROLONGADO TIEMPO ABIERTO DE APLICACIÓN PARA REPOTENCIACIÓN DE FAJAS EN VIGAS, COLUMNAS, MUROS Y LOSAS. INCLUYE APLICACIÓN Y ANDAMIOS PARA TRABAJO EN ALTURA</t>
  </si>
  <si>
    <t>4.4.76</t>
  </si>
  <si>
    <t>CONCRETO IMPERMEABILIZADO PARA TANQUE SUBTERRANEO 4000 PSI</t>
  </si>
  <si>
    <t>4.4.77</t>
  </si>
  <si>
    <t>Suministro e instalación de PARALES INTERMEDIOS EN PERFIL TIPO HE 140, ASTM A 572, GRADO 50. de 5/16". Con platinas de 20 x 20 x 3/4" con 4 perforaciones. No incluye pintura intumiscente.</t>
  </si>
  <si>
    <t>4.4.78</t>
  </si>
  <si>
    <t xml:space="preserve">Acople flexible, ASTM A-536, ranurado, listado UL/FM Ø4"   </t>
  </si>
  <si>
    <t>4.4.79</t>
  </si>
  <si>
    <t xml:space="preserve">Suministro, transporte e instalación de Acople flexible, ASTM A-536, ranurado, listado UL/FM Ø4"   </t>
  </si>
  <si>
    <t>4.4.83</t>
  </si>
  <si>
    <t>Saca nucleos para pases de tuberia desde 1/2" hasta 4"</t>
  </si>
  <si>
    <t>4.4.84</t>
  </si>
  <si>
    <t>EXTRACCION DE NÚCLEOS DE CONCRETO CON RELLENO MAYOR  A 5"</t>
  </si>
  <si>
    <t>4.4.85</t>
  </si>
  <si>
    <t>LOSA STEELDECK 2" CAL 22  - E = 14 cm (INC. CONCRETO 3000 PSI y MALLA ELECTROSOLDADA Ø 4.5mm - 15x15)</t>
  </si>
  <si>
    <t>m2</t>
  </si>
  <si>
    <t>4.4.86</t>
  </si>
  <si>
    <t>LOSA STEELDECK 2" CAL 12  - E = 14 cm (INC. CONCRETO 3000 PSI y MALLA ELECTROSOLDADA Ø 5mm - 15x15)</t>
  </si>
  <si>
    <t>4.4.87</t>
  </si>
  <si>
    <t xml:space="preserve">Suministro e instalacion de puntos de anclaje certificados </t>
  </si>
  <si>
    <t>MAMPOSTERIA (UNIDAD DE MEDIDA M2, NO SE RECONOCE ML)</t>
  </si>
  <si>
    <t>5.1</t>
  </si>
  <si>
    <t>MAMPOSTERIA EN BLOQUE DE CONCRETO</t>
  </si>
  <si>
    <t>5.1.1</t>
  </si>
  <si>
    <t>MURO EN BLOQUE CONCRETO - E = 10 cm</t>
  </si>
  <si>
    <t>5.1.2</t>
  </si>
  <si>
    <t>MURO EN BLOQUE CONCRETO - E = 20 cm</t>
  </si>
  <si>
    <t>5.2</t>
  </si>
  <si>
    <t>MAMPOSTERIA EN LADRILLO TOLETE Y HUECO</t>
  </si>
  <si>
    <t>5.2.1</t>
  </si>
  <si>
    <t>MURO EN LADRILLO TOLETE PRENSADO e = 12CM</t>
  </si>
  <si>
    <t>5.2.2</t>
  </si>
  <si>
    <t>MURO EN LADRILLO TOLETE PRENSADO e = 25CM</t>
  </si>
  <si>
    <t>5.2.4</t>
  </si>
  <si>
    <t>CORTE LADRILLO</t>
  </si>
  <si>
    <t>5.2.7</t>
  </si>
  <si>
    <t>MUROS LADRILLO TOLETE FINO PERFORADO E=12 cm</t>
  </si>
  <si>
    <t>5.2.8</t>
  </si>
  <si>
    <t>MUROS LADRILLO TOLETE FINO PERFORADO E=25 cm</t>
  </si>
  <si>
    <t>5.2.9</t>
  </si>
  <si>
    <t>MURO EN BLOQUE No. 4  E=15 cm</t>
  </si>
  <si>
    <t>5.2.10</t>
  </si>
  <si>
    <t>MURO EN BLOQUE No. 5  E=15 cm</t>
  </si>
  <si>
    <t>5.2.13</t>
  </si>
  <si>
    <t>MURO EN LADRILLO TOLETE COMUN E=7 cm</t>
  </si>
  <si>
    <t>5.2.14</t>
  </si>
  <si>
    <t>MURO EN LADRILLO TOLETE COMÚN E=15 cm</t>
  </si>
  <si>
    <t>5.2.15</t>
  </si>
  <si>
    <t>MURO EN LADRILLO TOLETE COMÚN E=25 cm</t>
  </si>
  <si>
    <t>5.2.16</t>
  </si>
  <si>
    <t>SOBRECIMIENTO LADRILLO TOLETE 12 x 25</t>
  </si>
  <si>
    <t>5.2.17</t>
  </si>
  <si>
    <t>SOBRECIMIENTO LADRILLO TOLETE 25 x 25</t>
  </si>
  <si>
    <t>5.2.18</t>
  </si>
  <si>
    <t>MURO EN LADRILLO TOLETE RECOCIDO E=15 cm</t>
  </si>
  <si>
    <t>5.2.19</t>
  </si>
  <si>
    <t>MURO EN LADRILLO TOLETE RECOCIDO E=25 cm</t>
  </si>
  <si>
    <t>5.2.20</t>
  </si>
  <si>
    <t>MURO EN LADRILLO ESTRUCTURAL  E=30 CM. NO INCLUYE REFUERZO</t>
  </si>
  <si>
    <t>5.2.21</t>
  </si>
  <si>
    <t>MURO EN LADRILLO ESTRUCTURAL  E=15 CM. NO INCLUYE REFUERZO</t>
  </si>
  <si>
    <t>5.3</t>
  </si>
  <si>
    <t>ELEMENTOS EN MAMPOSTERIA</t>
  </si>
  <si>
    <t>5.3.1</t>
  </si>
  <si>
    <t>ALFAJIAS LADRILLO PRENSADO</t>
  </si>
  <si>
    <t>5.3.2</t>
  </si>
  <si>
    <t>ALFAJIAS LADRILLO TOLETE COMUN</t>
  </si>
  <si>
    <t>5.3.3</t>
  </si>
  <si>
    <t>DINTEL LADRILLO HUECO No. 4</t>
  </si>
  <si>
    <t>5.3.4</t>
  </si>
  <si>
    <t>DINTEL LADRILLO HUECO No. 5</t>
  </si>
  <si>
    <t>5.3.5</t>
  </si>
  <si>
    <t>ENCHAPES LADRILLO PRENSADO</t>
  </si>
  <si>
    <t>5.3.6</t>
  </si>
  <si>
    <t>REMATES LADRILLO PORTANTE PRENSADO</t>
  </si>
  <si>
    <t>5.3.7</t>
  </si>
  <si>
    <t>REMATES LADRILLO TOLETE  PRENSADO</t>
  </si>
  <si>
    <t>5.3.8</t>
  </si>
  <si>
    <t>REMATES LADRILLO TOLETE COMUN</t>
  </si>
  <si>
    <t>5.4</t>
  </si>
  <si>
    <t>ELEMENTOS ESTRUCTURALES Y NO ESTRUCTURALES</t>
  </si>
  <si>
    <t>5.4.1</t>
  </si>
  <si>
    <t>ANCLAJE PARA REFORZAMIENTO EN CONCRETO Y EPOXICO PARA Ø 3/8" - 9 cm. DE PROFUNDIDAD ESTÁNDAR (PERFORACIÓN - LIMPIEZA - EPÓXICO)</t>
  </si>
  <si>
    <t>CM</t>
  </si>
  <si>
    <t>5.4.2</t>
  </si>
  <si>
    <t>ANCLAJE PARA REFORZAMIENTO EN CONCRETO Y EPOXICO PARA Ø 1/2" - 11 cm. DE PROFUNDIDAD ESTÁNDAR (PERFORACIÓN - LIMPIEZA - EPÓXICO)</t>
  </si>
  <si>
    <t>5.4.3</t>
  </si>
  <si>
    <t>ANCLAJE PARA REFORZAMIENTO EN CONCRETO Y EPOXICO PARA Ø 5/8" - 14 cm. DE PROFUNDIDAD ESTÁNDAR (PERFORACIÓN - LIMPIEZA - EPÓXICO)</t>
  </si>
  <si>
    <t>5.4.4</t>
  </si>
  <si>
    <t>ANCLAJE PARA REFORZAMIENTO EN CONCRETO Y EPOXICO PARA Ø 3/4" - 17 cm. DE PROFUNDIDAD ESTÁNDAR (PERFORACIÓN - LIMPIEZA - EPÓXICO)</t>
  </si>
  <si>
    <t>5.4.5</t>
  </si>
  <si>
    <t>ANCLAJE PARA REFORZAMIENTO EN CONCRETO Y EPOXICO PARA Ø 7/8" - 20 cm. DE PROFUNDIDAD ESTÁNDAR (PERFORACIÓN - LIMPIEZA - EPÓXICO)</t>
  </si>
  <si>
    <t>5.4.6</t>
  </si>
  <si>
    <t>ANCLAJE PARA REFORZAMIENTO EN CONCRETO Y EPOXICO PARA Ø 1" - 23 cm. DE PROFUNDIDAD ESTÁNDAR (PERFORACIÓN - LIMPIEZA - EPÓXICO)</t>
  </si>
  <si>
    <t>5.4.8</t>
  </si>
  <si>
    <t>JUNTA DILATACION ICOPOR 2 CM. (INCLUYE MORTERO CON SIKALATEX)</t>
  </si>
  <si>
    <t>5.4.9</t>
  </si>
  <si>
    <t>ESCARIFICADO DE SUPERFICIES EN CONCRETO</t>
  </si>
  <si>
    <t xml:space="preserve">MURO EN SUPERBOARD DE 8 MM  INCLUYE ESTRUCTURA METALICA , MASILLA , CINTA Y  PINTURA , VISTO DOS CARAS  E=12 cms </t>
  </si>
  <si>
    <t>5.6</t>
  </si>
  <si>
    <t>VARIOS - MAMPOSTERIA</t>
  </si>
  <si>
    <t>5.6.1</t>
  </si>
  <si>
    <t>BORDILLO PARA ASEOS. H = 0.40 M</t>
  </si>
  <si>
    <t>5.6.2</t>
  </si>
  <si>
    <t>BORDILLO PARA DUCHAS. H = 0.20 MS (SIN ENCHAPE)</t>
  </si>
  <si>
    <t>5.6.3</t>
  </si>
  <si>
    <t>CHAZOS PARA CARPINTERIA</t>
  </si>
  <si>
    <t>5.6.4</t>
  </si>
  <si>
    <t xml:space="preserve">MURO EN DRY WALL DE 12 MM  INCLUYE ESTRUCTURA METALICA , MASILLA , CINTA Y PRIMERA MANO DE PINTURA , VISTO DOS CARAS  E=12 cms </t>
  </si>
  <si>
    <t>5.6.6</t>
  </si>
  <si>
    <t>BORDILLO PARA DUCHAS. H = 20 cm (CON ENCHAPE)</t>
  </si>
  <si>
    <t>5.6.9</t>
  </si>
  <si>
    <t>MURO EN BLOQUE CONCRETO - E = 12 cm</t>
  </si>
  <si>
    <t>5.6.13</t>
  </si>
  <si>
    <t>MURO EN BLOQUE CONCRETO - E = 15 cm</t>
  </si>
  <si>
    <t>5.6.19</t>
  </si>
  <si>
    <t>VIGA CINTA DE CORONAMIENTO EN CONCRETO DE 3000 PSI DE 12X25 CM (INCLUYE REFUERZO)</t>
  </si>
  <si>
    <t>5.6.20</t>
  </si>
  <si>
    <t>VIGA COLUMNETA DE CONFINAMAMIENTO DE CONCRETO DE 21 MPA DE .12 X .20 .(INCLUYE ACERO)</t>
  </si>
  <si>
    <t>ML</t>
  </si>
  <si>
    <t>PREFABRICADOS EN CONCRETO Y OTROS</t>
  </si>
  <si>
    <t>6.1</t>
  </si>
  <si>
    <t>ELEMENTOS PREFABRICADOS EN CONCRETO</t>
  </si>
  <si>
    <t>6.1.2</t>
  </si>
  <si>
    <t>SARDINEL TIPO A10 (Suministro e Instalación. Incluye 3 cm Mortero 2000 PSI)  (3HUECOS)</t>
  </si>
  <si>
    <t>6.1.3</t>
  </si>
  <si>
    <t>LOSETA PREFABRICADA A50 (Suministro e Instalación. Incluye Base 4cm Mortero 1:5 y Arena de Sello).</t>
  </si>
  <si>
    <t>6.1.4</t>
  </si>
  <si>
    <t>ALFAJIAS EN CONCRETO 0,15 M INC. GOTERO</t>
  </si>
  <si>
    <t>6.1.5</t>
  </si>
  <si>
    <t>ALFAJIAS EN CONCRETO 0,30 M INC. GOTERO</t>
  </si>
  <si>
    <t>6.1.6</t>
  </si>
  <si>
    <t>DINTEL CONCRETO 0,15M X 0,10 M</t>
  </si>
  <si>
    <t>6.1.7</t>
  </si>
  <si>
    <t>DINTEL CONCRETO 0,30M X 0,10 M</t>
  </si>
  <si>
    <t>6.1.8</t>
  </si>
  <si>
    <t>DINTEL CONCRETO 0,30M X 0,50 M</t>
  </si>
  <si>
    <t>6.1.9</t>
  </si>
  <si>
    <t>DINTEL PREFABRICADO EN CONCRETO 15 x 30 cm</t>
  </si>
  <si>
    <t>6.1.10</t>
  </si>
  <si>
    <t>DINTEL PREFABRICADO EN CONCRETO 20 x 20 cm</t>
  </si>
  <si>
    <t>6.1.11</t>
  </si>
  <si>
    <t>DINTEL PREFABRICADO EN CONCRETO 25 x 30 cm</t>
  </si>
  <si>
    <t>6.1.12</t>
  </si>
  <si>
    <t>PANELES PREFABRICADOS E =  7 cm</t>
  </si>
  <si>
    <t>6.1.13</t>
  </si>
  <si>
    <t>PASOS PREFABRICADOS ESCALERA B = 30 cm</t>
  </si>
  <si>
    <t>6.1.14</t>
  </si>
  <si>
    <t>DIVISIONES P´BAÑOS EN LOSETAS DE CONCRETO E= 6 cm.</t>
  </si>
  <si>
    <t>6.1.15</t>
  </si>
  <si>
    <t>PROTECTOR EN CONCRETO JUNTA ESTRUCTURAL 30 X 3 cm.</t>
  </si>
  <si>
    <t>6.2</t>
  </si>
  <si>
    <t>ELEMENTOS CONCRETO FUNDIDOS SITIO</t>
  </si>
  <si>
    <t>6.2.1</t>
  </si>
  <si>
    <t>SARDINEL H=0.40m, e=0.15m CONCRETO 3000 PSI (Fundido en Sitio, Concreto Premezclado. Inc. Sumin, Formalet. y Const.)</t>
  </si>
  <si>
    <t>6.2.2</t>
  </si>
  <si>
    <t>BANCA EN CONCRETO TIPO M30 (Suministro e Instalación. No Incluye material de base).</t>
  </si>
  <si>
    <t>6.2.3</t>
  </si>
  <si>
    <t>BANCA EN CONCRETO TIPO M31 (Suministro e Instalación).</t>
  </si>
  <si>
    <t>6.2.4</t>
  </si>
  <si>
    <t>MESONES EN CONCRETO DE 40 cm</t>
  </si>
  <si>
    <t>6.2.5</t>
  </si>
  <si>
    <t>MESONES EN CONCRETO DE 60 cm</t>
  </si>
  <si>
    <t>INSTALACIÓN HIDRAULICA SANITARIA Y DE GAS</t>
  </si>
  <si>
    <t>7.1</t>
  </si>
  <si>
    <t>ACOMETIDA</t>
  </si>
  <si>
    <t>7.1.1</t>
  </si>
  <si>
    <t>ACOMETIDA GALVANIZADA Ø 1/2" - 5 MT</t>
  </si>
  <si>
    <t>7.1.2</t>
  </si>
  <si>
    <t>ACOMETIDA PVC-P Ø 1/2" - 5 MT</t>
  </si>
  <si>
    <t>7.1.3</t>
  </si>
  <si>
    <t>ACOMETIDA PVC-P Ø 3/4" - 5 MT</t>
  </si>
  <si>
    <t>7.1.4</t>
  </si>
  <si>
    <t>ACOMETIDA PVC-P 1 1/2"  - 5 MT</t>
  </si>
  <si>
    <t>7.1.5</t>
  </si>
  <si>
    <t>INSTALACIÓN ACOMETIDA DE 2" -5 MT</t>
  </si>
  <si>
    <t>7.2</t>
  </si>
  <si>
    <t>CONEXION A TANQUES</t>
  </si>
  <si>
    <t>7.2.1</t>
  </si>
  <si>
    <t>CONEXIÓN COMPLETA A TANQUE ELEVADO EN Ø PVC</t>
  </si>
  <si>
    <t>7.2.2</t>
  </si>
  <si>
    <t>CONEXIÓN COMPLETA A TANQUE ELEVADO EN Ø GALVANIZADO</t>
  </si>
  <si>
    <t>7.4</t>
  </si>
  <si>
    <t>RED GENERAL DE AGUA FRIA</t>
  </si>
  <si>
    <t>7.4.1</t>
  </si>
  <si>
    <t>ACCESORIOS PVC-P Ø 1/2"</t>
  </si>
  <si>
    <t>7.4.2</t>
  </si>
  <si>
    <t>ACCESORIOS PVC-P Ø 3/4"</t>
  </si>
  <si>
    <t>7.4.3</t>
  </si>
  <si>
    <t>ACCESORIOS PVC-P Ø 1"</t>
  </si>
  <si>
    <t>7.4.4</t>
  </si>
  <si>
    <t>ACCESORIOS PVC-P Ø 1 1/4"</t>
  </si>
  <si>
    <t>7.4.5</t>
  </si>
  <si>
    <t>ACCESORIOS PVC-P Ø 1 1/2"</t>
  </si>
  <si>
    <t>7.4.6</t>
  </si>
  <si>
    <t>ACCESORIOS PVC-P Ø 2"</t>
  </si>
  <si>
    <t>7.4.7</t>
  </si>
  <si>
    <t xml:space="preserve">ACCESORIOS PVC-P DE 2 1/2" </t>
  </si>
  <si>
    <t>7.4.8</t>
  </si>
  <si>
    <t xml:space="preserve">ACCESORIOS Ø 3" PVC-P </t>
  </si>
  <si>
    <t>7.4.9</t>
  </si>
  <si>
    <t xml:space="preserve">ACCESORIOS PVCP DE 4" </t>
  </si>
  <si>
    <t>7.4.10</t>
  </si>
  <si>
    <t>RED SUMINISTRO PVCP DE 1/2" (INC. ACCESORIOS)</t>
  </si>
  <si>
    <t>7.4.11</t>
  </si>
  <si>
    <t>RED SUMINISTRO PVCP DE 3/4" (INC. ACCESORIOS).</t>
  </si>
  <si>
    <t>7.4.12</t>
  </si>
  <si>
    <t>RED SUMINISTRO PVCP DE 1" (INC. ACCESORIOS)</t>
  </si>
  <si>
    <t>7.4.13</t>
  </si>
  <si>
    <t>RED SUMINISTRO PVCP DE 1 1/2" (INC. ACCESORIOS)</t>
  </si>
  <si>
    <t>7.4.14</t>
  </si>
  <si>
    <t>RED SUMINISTRO PVCP DE 2" (INC. ACCESORIOS)</t>
  </si>
  <si>
    <t>7.4.17</t>
  </si>
  <si>
    <t>TUBERIA HG DE 1/2" (INC. ACCESORIOS)</t>
  </si>
  <si>
    <t>7.4.18</t>
  </si>
  <si>
    <t>TUBERIA HG DE 3/4" (INC. ACCESORIOS)</t>
  </si>
  <si>
    <t>7.4.19</t>
  </si>
  <si>
    <t>TUBERIA HG  DE 1" (INC. ACCESORIOS)</t>
  </si>
  <si>
    <t>7.4.20</t>
  </si>
  <si>
    <t>TUBERIA HG DE 1 1/2"  (INC. ACCESORIOS)</t>
  </si>
  <si>
    <t>7.4.21</t>
  </si>
  <si>
    <t>TUBERIA HG DE 2"  (INC. ACCESORIOS)</t>
  </si>
  <si>
    <t>7.4.22</t>
  </si>
  <si>
    <t>TUBERIA HG DE 3"  (INC. ACCESORIOS)</t>
  </si>
  <si>
    <t>7.4.23</t>
  </si>
  <si>
    <t>TUBERIA HG DE 4"  (INC. ACCESORIOS)</t>
  </si>
  <si>
    <t>7.4.60</t>
  </si>
  <si>
    <t xml:space="preserve">ACCESORIO HG DE 1/2" </t>
  </si>
  <si>
    <t xml:space="preserve">ACCESORIO HG DE 3/4" </t>
  </si>
  <si>
    <t xml:space="preserve">ACCESORIO HG DE 1" </t>
  </si>
  <si>
    <t>7.4.59</t>
  </si>
  <si>
    <t>ACCESORIO HG 1 1/2"</t>
  </si>
  <si>
    <t>7.4.61</t>
  </si>
  <si>
    <t xml:space="preserve">ACCESORIO HG DE 2" </t>
  </si>
  <si>
    <t>7.4.58</t>
  </si>
  <si>
    <t>ACCESORIO HG 3"</t>
  </si>
  <si>
    <t>7.4.57</t>
  </si>
  <si>
    <t>ACCESORIO HG DE 4"</t>
  </si>
  <si>
    <t>7.4.24</t>
  </si>
  <si>
    <t>REGISTRO P/D RED WHITE  Ø 1/2" ó EQUIVALENTE</t>
  </si>
  <si>
    <t>7.4.25</t>
  </si>
  <si>
    <t>REGISTRO P/D RED WHITE  Ø 3/4" ó EQUIVALENTE</t>
  </si>
  <si>
    <t>7.4.26</t>
  </si>
  <si>
    <t>REGISTRO P/D RED WHITE  Ø 1" ó EQUIVALENTE</t>
  </si>
  <si>
    <t>7.4.27</t>
  </si>
  <si>
    <t>REGISTRO PASO DIRECTO RED WHITE DE 1 1/4"</t>
  </si>
  <si>
    <t>7.4.28</t>
  </si>
  <si>
    <t xml:space="preserve">REGISTRO PASO DIRECTO DE 1 1/2"" KITZ O SIMILAR </t>
  </si>
  <si>
    <t>7.4.29</t>
  </si>
  <si>
    <t xml:space="preserve">REGISTRO RED WHITE DE 1 1/2" O EQUIVALENTE </t>
  </si>
  <si>
    <t>7.4.30</t>
  </si>
  <si>
    <t>REGISTRO P/D RED WHITE  Ø 2" ó EQUIVALENTE</t>
  </si>
  <si>
    <t>7.4.31</t>
  </si>
  <si>
    <t xml:space="preserve">REGISTRO PASO DIRECTO DE 2" KITZ O SIMILAR </t>
  </si>
  <si>
    <t>7.4.32</t>
  </si>
  <si>
    <t xml:space="preserve">REGISTRO PASO DIRECTO DE 3" KITZ O SIMILAR </t>
  </si>
  <si>
    <t>7.4.33</t>
  </si>
  <si>
    <t>REGISTRO DE BOLA 200 Lb. -  Ø 1/2"</t>
  </si>
  <si>
    <t>7.4.34</t>
  </si>
  <si>
    <t>CHEQUE P/D RED WHITE  Ø 1/2" ó EQUIVALENTE</t>
  </si>
  <si>
    <t>7.4.35</t>
  </si>
  <si>
    <t>CHEQUE P/D RED WHITE  Ø 3/4" ó EQUIVALENTE</t>
  </si>
  <si>
    <t>7.4.36</t>
  </si>
  <si>
    <t>CHEQUE P/D RED WHITE  Ø 1" ó EQUIVALENTE</t>
  </si>
  <si>
    <t>7.4.37</t>
  </si>
  <si>
    <t>CHEQUE P/D RED WHITE  Ø 1 1/2" ó EQUIVALENTE</t>
  </si>
  <si>
    <t>7.4.38</t>
  </si>
  <si>
    <t>CHEQUE P/D RED WHITE  Ø 2" ó EQUIVALENTE</t>
  </si>
  <si>
    <t>7.4.39</t>
  </si>
  <si>
    <t xml:space="preserve">CHEQUE CORTINA HIERRO 4" </t>
  </si>
  <si>
    <t>7.4.40</t>
  </si>
  <si>
    <t xml:space="preserve">CHEQUE HIDRO DE 2" </t>
  </si>
  <si>
    <t>7.4.41</t>
  </si>
  <si>
    <t xml:space="preserve">CHEQUE HIDRO DE 2" HFVC HELBERT O SIMILAR </t>
  </si>
  <si>
    <t>7.4.42</t>
  </si>
  <si>
    <t xml:space="preserve">CHEQUE HIDRO DE 3" </t>
  </si>
  <si>
    <t>7.4.43</t>
  </si>
  <si>
    <t xml:space="preserve">CHEQUE HIDRO DE 4" </t>
  </si>
  <si>
    <t>7.4.44</t>
  </si>
  <si>
    <t xml:space="preserve">CHEQUE RED WHITE ROSCADO DE 4" </t>
  </si>
  <si>
    <t>7.4.45</t>
  </si>
  <si>
    <t>TUBERIA PVCP 315 PSI DE 1/2" (INCLUYE ACCESORIOS)</t>
  </si>
  <si>
    <t>7.5</t>
  </si>
  <si>
    <t>RED AGUA CALIENTE</t>
  </si>
  <si>
    <t>7.5.1</t>
  </si>
  <si>
    <t xml:space="preserve">ACCESORIOS CPVC DE 1/2" </t>
  </si>
  <si>
    <t>7.5.2</t>
  </si>
  <si>
    <t xml:space="preserve">ACCESORIOS CPVC DE 3/4" </t>
  </si>
  <si>
    <t>7.4.15</t>
  </si>
  <si>
    <t>RED SUMINISTRO CPVC DE 1/2" (INC. ACCESORIOS)</t>
  </si>
  <si>
    <t>7.4.16</t>
  </si>
  <si>
    <t>RED SUMINISTRO CPVC DE 3/4" (INC. ACCESORIOS)</t>
  </si>
  <si>
    <t>7.6</t>
  </si>
  <si>
    <t>PUNTOS HIDRAULICOS</t>
  </si>
  <si>
    <t>7.6.1</t>
  </si>
  <si>
    <t>PUNTO SUMINISTRO GALVANIZADO (INCLUYE ACCESORIOS E INCLUYE RECORRIDO HASTA LA CONEXIÓN A LA RED PRINCIPAL, Y/O CAMBIO DE DIAMETRO)</t>
  </si>
  <si>
    <t>7.6.2</t>
  </si>
  <si>
    <t>PUNTO HIDRÁULICO AGUA CALIENTE (INCLUYE ACCESORIOS E INCLUYE RECORRIDO HASTA LA CONEXIÓN A LA RED PRINCIPAL, Y/O CAMBIO DE DIAMETRO)</t>
  </si>
  <si>
    <t>7.6.3</t>
  </si>
  <si>
    <t>PUNTO AGUA FRIA  PVC (INCLUYE ACCESORIOS E INCLUYE RECORRIDO HASTA LA CONEXIÓN A LA RED PRINCIPAL, Y/O CAMBIO DE DIAMETRO)</t>
  </si>
  <si>
    <t>7.6.4</t>
  </si>
  <si>
    <t>REPARACIONES HIDRÁULICAS PVC DE 1/2" - 3/4" Y 1"</t>
  </si>
  <si>
    <t>7.6.5</t>
  </si>
  <si>
    <t xml:space="preserve">REUBICACIÓN PUNTO HIDRÁULICO AGUA CALIENTE </t>
  </si>
  <si>
    <t>7.6.6</t>
  </si>
  <si>
    <t xml:space="preserve">REUBICACIÓN PUNTO HIDRÁULICO AGUA FRIA </t>
  </si>
  <si>
    <t>7.7</t>
  </si>
  <si>
    <t>SALIDAS SANITARIAS</t>
  </si>
  <si>
    <t>7.7.1</t>
  </si>
  <si>
    <t>PUNTO DESAGUE PVC Ø 2"</t>
  </si>
  <si>
    <t>7.7.2</t>
  </si>
  <si>
    <t>PUNTO DESAGUE PVC Ø 3" - Ø 4"</t>
  </si>
  <si>
    <t>7.7.3</t>
  </si>
  <si>
    <t xml:space="preserve">REPARACIONES SANITARIAS EN 2" </t>
  </si>
  <si>
    <t>7.7.4</t>
  </si>
  <si>
    <t xml:space="preserve">REPARACIONES TUBERIA PVC SANITARIA DE 3" </t>
  </si>
  <si>
    <t>7.7.5</t>
  </si>
  <si>
    <t xml:space="preserve">REPARACIONES TUBERIA PVC SANITARIA DE 4" </t>
  </si>
  <si>
    <t>7.7.6</t>
  </si>
  <si>
    <t xml:space="preserve">REUBICACIÓN SALIDA SANITARIA </t>
  </si>
  <si>
    <t>7.8</t>
  </si>
  <si>
    <t>BAJANTES - VENTILACIONES - REVENTILACIONES A.N. (INCLUYEN SOPORTERIA Y ABRASADERAS)</t>
  </si>
  <si>
    <t>7.8.1</t>
  </si>
  <si>
    <t>BAJANTE A.N.  PVC Ø 3" (INC. ACCESORIOS)</t>
  </si>
  <si>
    <t>7.8.2</t>
  </si>
  <si>
    <t>BAJANTE A.N.  PVC Ø 4" (INC. ACCESORIOS)</t>
  </si>
  <si>
    <t>7.8.3</t>
  </si>
  <si>
    <t>BAJANTE A.N.  PVC Ø 6" (INC. ACCESORIOS)</t>
  </si>
  <si>
    <t>7.8.4</t>
  </si>
  <si>
    <t>VENTILACION Y REVENTILACION PVC Ø 2" (INC. ACCESORIOS)</t>
  </si>
  <si>
    <t>7.8.5</t>
  </si>
  <si>
    <t>VENTILACION Y REVENTILACION PVC Ø 3" (INC. ACCESORIOS)</t>
  </si>
  <si>
    <t>7.9</t>
  </si>
  <si>
    <t>RED DE GAS</t>
  </si>
  <si>
    <t>7.9.1</t>
  </si>
  <si>
    <t xml:space="preserve">ACCESORIO DE COBRE DE 1 1/4" </t>
  </si>
  <si>
    <t>7.9.2</t>
  </si>
  <si>
    <t xml:space="preserve">ACCESORIO DE COBRE DE 1" </t>
  </si>
  <si>
    <t>7.9.3</t>
  </si>
  <si>
    <t xml:space="preserve">ACCESORIO DE COBRE DE 3/4" </t>
  </si>
  <si>
    <t>7.9.4</t>
  </si>
  <si>
    <t>ACOMETIDA DE GAS UNIFAMILIAR</t>
  </si>
  <si>
    <t>7.9.6</t>
  </si>
  <si>
    <t>SUMINISTRO E INSTALACION DE CAJA MEDIDOR GAS 45x45, INCLUYE COMPUERTA</t>
  </si>
  <si>
    <t>7.9.8</t>
  </si>
  <si>
    <t>ADAPTADOR MACHO COBRE COBRE Ø 1/2"</t>
  </si>
  <si>
    <t>7.9.9</t>
  </si>
  <si>
    <t>ADAPTADOR MACHO COBRE COBRE Ø 3/4"</t>
  </si>
  <si>
    <t>7.9.10</t>
  </si>
  <si>
    <t xml:space="preserve">BUSHING HG 3/4" x 1/2" </t>
  </si>
  <si>
    <t>7.9.11</t>
  </si>
  <si>
    <t xml:space="preserve">BUSHING HG 1" x 1/2" </t>
  </si>
  <si>
    <t>7.9.12</t>
  </si>
  <si>
    <t xml:space="preserve">CODO HG Ø 1/2" </t>
  </si>
  <si>
    <t>7.9.13</t>
  </si>
  <si>
    <t xml:space="preserve">CODO HG Ø 3/4" </t>
  </si>
  <si>
    <t>7.9.14</t>
  </si>
  <si>
    <t>7.9.15</t>
  </si>
  <si>
    <t>7.9.16</t>
  </si>
  <si>
    <t xml:space="preserve">ACCESORIOS DE COBRE DE 1/2" </t>
  </si>
  <si>
    <t>7.9.17</t>
  </si>
  <si>
    <t xml:space="preserve">CODO DE COBRE Ø 3/4" </t>
  </si>
  <si>
    <t>7.9.18</t>
  </si>
  <si>
    <t xml:space="preserve">ACCESORIOS DE COBRE DE 1" </t>
  </si>
  <si>
    <t>7.9.19</t>
  </si>
  <si>
    <t>CONDUCTO EVACUACION GAS 15 x 22</t>
  </si>
  <si>
    <t>7.9.20</t>
  </si>
  <si>
    <t xml:space="preserve">COPA DE COBRE 3/4" x 1/2" </t>
  </si>
  <si>
    <t>7.9.21</t>
  </si>
  <si>
    <t xml:space="preserve">COPA DE COBRE 1" x 1/2" </t>
  </si>
  <si>
    <t>7.9.22</t>
  </si>
  <si>
    <t xml:space="preserve">COPA DE COBRE 1" x 3/4" </t>
  </si>
  <si>
    <t>7.9.23</t>
  </si>
  <si>
    <t>INSTALACION INTERNA PUNTO PRINCIPAL 15 m</t>
  </si>
  <si>
    <t>7.9.24</t>
  </si>
  <si>
    <t>INSTALACION INTERNA PUNTO ADICIONAL 6 m</t>
  </si>
  <si>
    <t>7.9.25</t>
  </si>
  <si>
    <t xml:space="preserve">ELEVADOR DE GAS Ø 1/2" </t>
  </si>
  <si>
    <t>7.9.26</t>
  </si>
  <si>
    <t xml:space="preserve">MANGUERA DE CONEXION FLEXIBLE </t>
  </si>
  <si>
    <t>7.9.27</t>
  </si>
  <si>
    <t>MEDIDOR GAS 2.5</t>
  </si>
  <si>
    <t>7.9.28</t>
  </si>
  <si>
    <t>REGULADOR 143 E-METER</t>
  </si>
  <si>
    <t>7.9.29</t>
  </si>
  <si>
    <t>REGULADOR RP 40</t>
  </si>
  <si>
    <t>7.9.30</t>
  </si>
  <si>
    <t xml:space="preserve">TAPON DE COBRE Ø 1/2" </t>
  </si>
  <si>
    <t>7.9.31</t>
  </si>
  <si>
    <t xml:space="preserve">TAPON DE COBRE Ø 3/4" </t>
  </si>
  <si>
    <t>7.9.32</t>
  </si>
  <si>
    <t xml:space="preserve">TAPON DE COBRE Ø 1" </t>
  </si>
  <si>
    <t>7.9.33</t>
  </si>
  <si>
    <t xml:space="preserve">TAPON HG Ø 1/2" </t>
  </si>
  <si>
    <t>7.9.34</t>
  </si>
  <si>
    <t xml:space="preserve">TAPON HG Ø 3/4" </t>
  </si>
  <si>
    <t>7.9.35</t>
  </si>
  <si>
    <t xml:space="preserve">TAPON HG Ø 1" </t>
  </si>
  <si>
    <t>7.9.36</t>
  </si>
  <si>
    <t xml:space="preserve">TEE DE COBRE Ø 1/2" </t>
  </si>
  <si>
    <t>7.9.37</t>
  </si>
  <si>
    <t xml:space="preserve">TEE DE COBRE Ø 3/4" </t>
  </si>
  <si>
    <t>7.9.38</t>
  </si>
  <si>
    <t xml:space="preserve">TEE DE COBRE Ø 1" </t>
  </si>
  <si>
    <t>7.9.39</t>
  </si>
  <si>
    <t xml:space="preserve">TEE HG Ø 1/2" </t>
  </si>
  <si>
    <t>7.9.40</t>
  </si>
  <si>
    <t xml:space="preserve">TEE HG Ø 3/4" </t>
  </si>
  <si>
    <t>7.9.41</t>
  </si>
  <si>
    <t xml:space="preserve">TEE HG Ø 1" </t>
  </si>
  <si>
    <t>7.9.42</t>
  </si>
  <si>
    <t xml:space="preserve">TEE REDUCIDA EN POLIETILENO 1" x 1/2" </t>
  </si>
  <si>
    <t>7.9.43</t>
  </si>
  <si>
    <t>TUBERIA HIERRO GALVANIZADO DE 1/2"</t>
  </si>
  <si>
    <t>7.9.44</t>
  </si>
  <si>
    <t>TUBERIA DE ACERO GALVANIZADO Ø 3/4"  (INC. ACCESORIOS)</t>
  </si>
  <si>
    <t>7.9.45</t>
  </si>
  <si>
    <t xml:space="preserve">TUBERIA HG DE Ø 1" </t>
  </si>
  <si>
    <t>7.9.47</t>
  </si>
  <si>
    <t>TUBERIA DE COBRE TIPO L DE 1/2" (INCLUYE ACCESORIOS)</t>
  </si>
  <si>
    <t>7.9.49</t>
  </si>
  <si>
    <t>TUBERIA DE COBRE TIPO L DE 3/4" (INCLUYE ACCESORIOS)</t>
  </si>
  <si>
    <t>7.9.50</t>
  </si>
  <si>
    <t>TUBERIA DE COBRE TIPO L DE 1" (INCLUYE ACCESORIOS)</t>
  </si>
  <si>
    <t>7.9.51</t>
  </si>
  <si>
    <t>TUBERIA DE COBRE TIPO L DE 1 1/4" (INCLUYE ACCESORIOS)</t>
  </si>
  <si>
    <t>7.9.52</t>
  </si>
  <si>
    <t xml:space="preserve">TUBERIA DE POLIETILENO Ø 1/2" </t>
  </si>
  <si>
    <t>7.9.53</t>
  </si>
  <si>
    <t xml:space="preserve">TUBERIA DE POLIETILENO Ø 3/4" </t>
  </si>
  <si>
    <t>7.9.54</t>
  </si>
  <si>
    <t xml:space="preserve">TUBERIA DE POLIETILENO Ø 1" </t>
  </si>
  <si>
    <t>7.9.55</t>
  </si>
  <si>
    <t>7.9.56</t>
  </si>
  <si>
    <t xml:space="preserve">ACCESORIOS DE COBRE Ø 3/4" </t>
  </si>
  <si>
    <t>7.9.59</t>
  </si>
  <si>
    <t xml:space="preserve">UNIVERSAL HG Ø 1/2" </t>
  </si>
  <si>
    <t>7.9.60</t>
  </si>
  <si>
    <t xml:space="preserve">UNIVERSAL HG Ø 3/4" </t>
  </si>
  <si>
    <t>7.9.61</t>
  </si>
  <si>
    <t xml:space="preserve">UNIVERSAL HG DE Ø 1 1/2" </t>
  </si>
  <si>
    <t>7.9.62</t>
  </si>
  <si>
    <t xml:space="preserve">UNIVERSAL HG DE Ø 1" </t>
  </si>
  <si>
    <t>7.9.63</t>
  </si>
  <si>
    <t xml:space="preserve">UNIVERSAL HG DE Ø 2" </t>
  </si>
  <si>
    <t>7.9.64</t>
  </si>
  <si>
    <t xml:space="preserve">UNIVERSAL HG DE Ø 3" </t>
  </si>
  <si>
    <t>7.9.71</t>
  </si>
  <si>
    <t>PUNTO DE GAS DE 1"  (INCLUYE ACCESORIOS E INCLUYE RECORRIDO HASTA LA CONEXIÓN A LA RED PRINCIPAL, Y/O CAMBIO DE DIAMETRO)</t>
  </si>
  <si>
    <t>7.9.72</t>
  </si>
  <si>
    <t>PUNTO DE GAS DE 1/2"  (INCLUYE ACCESORIOS E INCLUYE RECORRIDO HASTA LA CONEXIÓN A LA RED PRINCIPAL, Y/O CAMBIO DE DIAMETRO)</t>
  </si>
  <si>
    <t>7.9.73</t>
  </si>
  <si>
    <t>PUNTO DE GAS DE 3/4"  (INCLUYE ACCESORIOS E INCLUYE RECORRIDO HASTA LA CONEXIÓN A LA RED PRINCIPAL, Y/O CAMBIO DE DIAMETRO)</t>
  </si>
  <si>
    <t>7.9.74</t>
  </si>
  <si>
    <t xml:space="preserve">REGISTRO DE BOLA PARA GAS 1/2" </t>
  </si>
  <si>
    <t>7.9.75</t>
  </si>
  <si>
    <t xml:space="preserve">REGISTRO DE BOLA PARA GAS DE 3/4" </t>
  </si>
  <si>
    <t>7.9.76</t>
  </si>
  <si>
    <t xml:space="preserve">REGISTRO DE BOLA PARA GAS DE 1" </t>
  </si>
  <si>
    <t>7.9.77</t>
  </si>
  <si>
    <t>REGULADOR CONEXO PARA GAS NATURAL</t>
  </si>
  <si>
    <t>7.10</t>
  </si>
  <si>
    <t>TUBERIA PVC UNION MECANICA</t>
  </si>
  <si>
    <t>7.10.1</t>
  </si>
  <si>
    <t>ACCESORIO PVC U.M DE 3"</t>
  </si>
  <si>
    <t>7.10.2</t>
  </si>
  <si>
    <t xml:space="preserve">ACCESORIOS PVC U.M DE 4" </t>
  </si>
  <si>
    <t>7.10.3</t>
  </si>
  <si>
    <t xml:space="preserve">TUBERIA PVC U.M DE 2" </t>
  </si>
  <si>
    <t>7.10.4</t>
  </si>
  <si>
    <t xml:space="preserve">TUBERIA PVC U.M DE 3" </t>
  </si>
  <si>
    <t>7.10.5</t>
  </si>
  <si>
    <t xml:space="preserve">TUBERIA PVC U.M DE 4" </t>
  </si>
  <si>
    <t>7.11</t>
  </si>
  <si>
    <t>TANQUE ALMACENAMIENTO EN CONCRETO</t>
  </si>
  <si>
    <t>7.11.1</t>
  </si>
  <si>
    <t>ESCALERA DE GATO, TUBERIA EN ACERO INOXIDABLE 1 1/2"</t>
  </si>
  <si>
    <t>7.11.2</t>
  </si>
  <si>
    <t>FLOTADOR MECANICO 1 1/2"</t>
  </si>
  <si>
    <t>7.11.3</t>
  </si>
  <si>
    <t xml:space="preserve">FLOTADOR MECANICO DE 2" </t>
  </si>
  <si>
    <t>7.12</t>
  </si>
  <si>
    <t>TUBERIA Y ACCESORIOS RED CONTRAINCENDIO (INCLUYEN PINTURA)</t>
  </si>
  <si>
    <t>7.12.1</t>
  </si>
  <si>
    <t>SUMINISTRO E INSTALACION DE TUBERIA ACERO AL CARBON SCH 40 1" ROSCADA</t>
  </si>
  <si>
    <t>7.12.2</t>
  </si>
  <si>
    <t>SUMINISTRO E INSTALACION DE TUBERIA ACERO AL CARBON C/C SCH 10 1 1/4" RANURADA</t>
  </si>
  <si>
    <t>7.12.3</t>
  </si>
  <si>
    <t>SUMINISTRO E INSTALACION DE TUBERIA ACERO AL CARBON C/C SCH 10 1 1/2" RANURADA</t>
  </si>
  <si>
    <t>7.12.4</t>
  </si>
  <si>
    <t>SUMINISTRO E INSTALACION DE TUBERIA ACERO AL CARBON C/C SCH 10 2" RANURADA</t>
  </si>
  <si>
    <t>7.12.5</t>
  </si>
  <si>
    <t>SUMINISTRO E INSTALACION DE TUBERIA ACERO AL CARBON C/C SCH 10 3" RANURADA</t>
  </si>
  <si>
    <t>7.12.6</t>
  </si>
  <si>
    <t>SUMINISTRO E INSTALACION DE TUBERIA ACERO AL CARBON C/C SCH 10 2 1/2" RANURADA</t>
  </si>
  <si>
    <t>7.12.7</t>
  </si>
  <si>
    <t>SUMINISTRO E INSTALACION DE TUBERIA ACERO AL CARBON C/C SCH 10 4" RANURADA</t>
  </si>
  <si>
    <t>7.12.8</t>
  </si>
  <si>
    <t>SUMINISTRO E INSTALACION DE TUBERIA PVC C 900 4" - INCLUYE SELLO ELASTOMÉRICO</t>
  </si>
  <si>
    <t>7.12.9</t>
  </si>
  <si>
    <t>SUMINISTRO E INSTALACION DE ACCESORIO TUBERIA PVC C 900 4" - INCLUYE SELLO ELASTOMÉRICO</t>
  </si>
  <si>
    <t>7.12.10</t>
  </si>
  <si>
    <t>SUMINISTRO E INSTALACION DE RESTRICTORES EN HIERRO DÚCTIL PARA TUBERIA PVC C900 EN 4"</t>
  </si>
  <si>
    <t>7.12.11</t>
  </si>
  <si>
    <t>SUMINISTRO E INSTALACION DE TUBERIA PVC C 900 6" - INCLUYE SELLO ELASTOMÉRICO</t>
  </si>
  <si>
    <t>7.12.12</t>
  </si>
  <si>
    <t>SUMINISTRO E INSTALACION DE ACCESORIO TUBERIA PVC C 900 6" - INCLUYE SELLO ELASTOMÉRICO</t>
  </si>
  <si>
    <t>7.12.13</t>
  </si>
  <si>
    <t>SUMINISTRO E INSTALACION DE RESTRICTORES EN HIERRO DÚCTIL PARA TUBERIA PVC C900 EN 6"</t>
  </si>
  <si>
    <t>7.12.14</t>
  </si>
  <si>
    <t>SUMINISTRO E INSTALACION DE ACCESORIOS TUBERIA ACERO NEGRO 1"</t>
  </si>
  <si>
    <t>7.12.15</t>
  </si>
  <si>
    <t>SUMINISTRO E INSTALACION DE ACCESORIOS TUBERIA ACERO NEGRO 1 1/4"</t>
  </si>
  <si>
    <t>7.12.16</t>
  </si>
  <si>
    <t>SUMINISTRO E INSTALACION DE ACCESORIOS TUBERIA ACERO NEGRO 1 1/2"</t>
  </si>
  <si>
    <t>7.12.17</t>
  </si>
  <si>
    <t>SUMINISTRO E INSTALACION DE ACCESORIOS TUBERIA ACERO NEGRO 2"</t>
  </si>
  <si>
    <t>7.12.18</t>
  </si>
  <si>
    <t>SUMINISTRO E INSTALACION DE ACCESORIOS TUBERIA ACERO NEGRO 2 1/2"</t>
  </si>
  <si>
    <t>7.12.19</t>
  </si>
  <si>
    <t>SUMINISTRO E INSTALACION DE ACCESORIOS TUBERIA ACERO NEGRO 3"</t>
  </si>
  <si>
    <t>7.12.20</t>
  </si>
  <si>
    <t>SUMINISTRO E INSTALACION DE ACCESORIOS TUBERIA ACERO NEGRO 4"</t>
  </si>
  <si>
    <t>7.12.21</t>
  </si>
  <si>
    <t>SUMINISTRO E INSTALACION DE ACOPLAMIENTO COUPLING RIGIDO Ø 2"</t>
  </si>
  <si>
    <t>7.12.22</t>
  </si>
  <si>
    <t>SUMINISTRO E INSTALACION DE ACOPLAMIENTO COUPLING RIGIDO Ø 2 1/2"</t>
  </si>
  <si>
    <t>7.12.23</t>
  </si>
  <si>
    <t>SUMINISTRO E INSTALACION DE ACOPLAMIENTO COUPLING RIGIDO Ø 3"</t>
  </si>
  <si>
    <t>7.12.24</t>
  </si>
  <si>
    <t>SUMINISTRO E INSTALACION DE ACOPLAMIENTO COUPLING RIGIDO Ø 4"</t>
  </si>
  <si>
    <t>7.12.25</t>
  </si>
  <si>
    <t>SUMINISTRO E INSTALACION DE ACCESORIO PARA TUBERIA PVC C900 4"</t>
  </si>
  <si>
    <t>7.12.26</t>
  </si>
  <si>
    <t>SUMINISTRO E INSTALACIÓN DE ACOPLAMIENTO COUPLING RIGIDO Ø 1¼"</t>
  </si>
  <si>
    <t>7.12.27</t>
  </si>
  <si>
    <t>SUMINISTRO E INSTALACIÓN DE ACOPLAMIENTO COUPLING RIGIDO Ø 1½"</t>
  </si>
  <si>
    <t>7.12.28</t>
  </si>
  <si>
    <t>TUBERIA PVC-P RDE 21 1" AGUA FRIA RED DE SUMINISTRO, INCLUYE INSTALACION Y ACCESORIOS</t>
  </si>
  <si>
    <t>7.13</t>
  </si>
  <si>
    <t>VALVULAS Y ADITAMENTOS RED CONTRAINCENDIO</t>
  </si>
  <si>
    <t>7.13.2</t>
  </si>
  <si>
    <t>PUNTO ROCIADOR 1/2" (INCLUYE ROCIADOR PENDIENTE RESPUESTA RAPIDA DE 1/2")</t>
  </si>
  <si>
    <t>7.13.3</t>
  </si>
  <si>
    <t>SUMINISTRO E INSTALACION GABINETE CONTRA INCENDIO TIPO III</t>
  </si>
  <si>
    <t>7.13.4</t>
  </si>
  <si>
    <t>SUMINISTRO E INSTALACION ESTACION DE CONTROL PRUEBA Y DRENAJE 4"</t>
  </si>
  <si>
    <t>7.13.5</t>
  </si>
  <si>
    <t>SUMINISTRO E INSTALACION SIAMESA EN BRONCE 4" X 2 1/2" X 2 1/2"</t>
  </si>
  <si>
    <t>7.13.6</t>
  </si>
  <si>
    <t>SUMINISTRO E INSTALACION CABEZAL DE PRUEBAS 4 X 2 1/2" (2)</t>
  </si>
  <si>
    <t>7.13.7</t>
  </si>
  <si>
    <t>SUMINISTRO E INSTALACIÓN ESTACION DE CONTROL PRUEBA Y DRENAJE 2"</t>
  </si>
  <si>
    <t>7.13.8</t>
  </si>
  <si>
    <t>SUMINISTRO E INSTALACIÓN ESTACION DE CONTROL PRUEBA Y DRENAJE 3"</t>
  </si>
  <si>
    <t>7.13.9</t>
  </si>
  <si>
    <t>SUMINISTRO E INSTALACIÓN VÁLVULA TOMA Y DESCARGA DE AIRE Ø UL/FM</t>
  </si>
  <si>
    <t>7.13.10</t>
  </si>
  <si>
    <t>SUMINISTRO E INSTALACIÓN SOPORTE ANTISISMICO LONGITUDINAL /  TRANSVERSAL 2½"</t>
  </si>
  <si>
    <t>7.13.11</t>
  </si>
  <si>
    <t>SUMINISTRO E INSTALACIÓN SOPORTE ANTISISMICO LONGITUDINAL /  TRANSVERSAL 3"</t>
  </si>
  <si>
    <t>7.13.12</t>
  </si>
  <si>
    <t>SUMINISTRO E INSTALACIÓN SOPORTE ANTISISMICO LONGITUDINAL /  TRANSVERSAL 4"</t>
  </si>
  <si>
    <t>7.13.13</t>
  </si>
  <si>
    <t>SUMINISTRO E INSTALACIÓN SOPORTE ANTISISMICO 4 vías 3"</t>
  </si>
  <si>
    <t>7.13.14</t>
  </si>
  <si>
    <t>SUMINISTRO E INSTALACIÓN SOPORTE ANTISISMICO 4 vías 4"</t>
  </si>
  <si>
    <t>7.13.41</t>
  </si>
  <si>
    <t>SUMINISTRO E INSTALACIÓN DE SOPORTE TIPO PERA 1"</t>
  </si>
  <si>
    <t>7.13.47</t>
  </si>
  <si>
    <t>SUMINISTRO E INSTALACIÓN DE SOPORTE TIPO PERA 1 1/4"</t>
  </si>
  <si>
    <t>7.13.50</t>
  </si>
  <si>
    <t>SUMINISTRO E INSTALACIÓN DE SOPORTE TIPO PERA 1-1/2"</t>
  </si>
  <si>
    <t>7.13.55</t>
  </si>
  <si>
    <t>SUMINISTRO E INSTALACIÓN DE SOPORTE TIPO PERA 2"</t>
  </si>
  <si>
    <t>7.13.59</t>
  </si>
  <si>
    <t>SUMINISTRO E INSTALACIÓN SOPORTE TIPO PERA EMPOTRADO EN CONCRETO 2-1/2"</t>
  </si>
  <si>
    <t>7.13.63</t>
  </si>
  <si>
    <t>SUMINISTRO E INSTALACIÓN DE SOPORTE TIPO PERA 3"</t>
  </si>
  <si>
    <t>7.13.65</t>
  </si>
  <si>
    <t>SUMINISTRO E INSTALACIÓN DE SOPORTE TIPO PERA 4"</t>
  </si>
  <si>
    <t>8.14.139</t>
  </si>
  <si>
    <t>Suministro, transporte e instalación de extintor CO2 dioxido de carbono 10lbs. Incluye aviso de señalización y soporte.</t>
  </si>
  <si>
    <t>7.13.69</t>
  </si>
  <si>
    <t xml:space="preserve">UNIVERSAL HG Ø 3/4"  Suministro e Instalación </t>
  </si>
  <si>
    <t>7.13.71</t>
  </si>
  <si>
    <t>SUMINISTRO E INSTALACIÓN DE SOPORTE COLGANTE TIPO PERA DE 6"</t>
  </si>
  <si>
    <t>7.13.75</t>
  </si>
  <si>
    <t>TUBERIA PVC-S D 3"</t>
  </si>
  <si>
    <t>ml</t>
  </si>
  <si>
    <t>7.13.76</t>
  </si>
  <si>
    <t>SUMINISTRO E INSTALACION DE TAPARREGISTRO PLASTICA DE DIMENSIONES 25X25 CMS</t>
  </si>
  <si>
    <t>7.13.77</t>
  </si>
  <si>
    <t>SUMINISTRO E INSTALACIÓN DE TUBERIA DE COBRE TIPO L DE 3/4" (INCLUYE ACCESORIOS)</t>
  </si>
  <si>
    <t>7.13.78</t>
  </si>
  <si>
    <t>TUBERIA PVC-S D 4"</t>
  </si>
  <si>
    <t>7.13.79</t>
  </si>
  <si>
    <t>SUMINISTRO E INSTALACION SOPORTES METALICOS TIPO ABRAZADERA PARA TUBERIAS</t>
  </si>
  <si>
    <t>UND</t>
  </si>
  <si>
    <t>7.13.80</t>
  </si>
  <si>
    <t>SUMINISTRO E INSTALACION REJILLA EN ALUMINIO TIPO GRANADA PARA BALL CON TRAGANTE DE 4"</t>
  </si>
  <si>
    <t>7.13.81</t>
  </si>
  <si>
    <t>7.13.82</t>
  </si>
  <si>
    <t>PASES EN LOSA CON EQUIPO SACANUCLEOS PARA SALIDAS SANITARIAS DIAMETROS ENTRE D=2" - 4"</t>
  </si>
  <si>
    <t>7.13.83</t>
  </si>
  <si>
    <t>SUMINISTRO E INSTALACION DE ELEVADOR DE GAS Ø 3/4"</t>
  </si>
  <si>
    <t>7.13.84</t>
  </si>
  <si>
    <t xml:space="preserve">ELEVADOR DE GAS Ø 1" </t>
  </si>
  <si>
    <t>7.13.85</t>
  </si>
  <si>
    <t>MANÓMETROS DE PRESIÓN - CONEXIÓN VERTICAL</t>
  </si>
  <si>
    <t>7.13.88</t>
  </si>
  <si>
    <t>COLCHON DE ARENA PARA REDES</t>
  </si>
  <si>
    <t>m3</t>
  </si>
  <si>
    <t>7.13.89</t>
  </si>
  <si>
    <t>ACCESORIO NIPLE PASA MUROS PARA TANQUE DE ALMACENAMIENTO 1" - 0.25 M</t>
  </si>
  <si>
    <t>7.13.92</t>
  </si>
  <si>
    <t xml:space="preserve">SUMINISTRO E INSTALACIÓN DE EXTINTOR MULTIPROPOSITO (TIPO ABC)
</t>
  </si>
  <si>
    <t>7.13.93</t>
  </si>
  <si>
    <t>SUMINISTRO E INSTALACIÓN SOPORTE ANTISISMICO LONGITUDINAL / TRANSVERSAL 1 1/2"</t>
  </si>
  <si>
    <t>7.13.95</t>
  </si>
  <si>
    <t>SUMINISTRO E INSTALACIÓN DE EXTINTOR TIPO B (ROJO)</t>
  </si>
  <si>
    <t>7.13.96</t>
  </si>
  <si>
    <t>SUMINISTRO E INSTALACIÓN SOPORTE ANTISISMICO LONGITUDINAL /  TRANSVERSAL 2"</t>
  </si>
  <si>
    <t>7.13.98</t>
  </si>
  <si>
    <t>SUMINISTRO E INSTALACIÓN SOPORTE ANTISISMICO LONGITUDINAL  2"</t>
  </si>
  <si>
    <t>7.13.99</t>
  </si>
  <si>
    <t>Prueba de hermeticidad a red existente</t>
  </si>
  <si>
    <t>7.13.100</t>
  </si>
  <si>
    <t>PRUEBAS DE ESTANQUIDAD, PRESION y HERMETICIDAD DE RED EXISTENTE</t>
  </si>
  <si>
    <t xml:space="preserve">UN </t>
  </si>
  <si>
    <t>7.13.101</t>
  </si>
  <si>
    <t>ACCESORIO NIPLE PASA MUROS PARA TANQUE DE ALMACENAMIENTO 1" - 0.5 M</t>
  </si>
  <si>
    <t>7.13.102</t>
  </si>
  <si>
    <t>ACCESORIO NIPLE PASA MUROS PARA TANQUE DE ALMACENAMIENTO 1.1/2" - 0.5 M</t>
  </si>
  <si>
    <t>7.13.103</t>
  </si>
  <si>
    <t>ACCESORIO NIPLE PASA MUROS PARA TANQUE DE ALMACENAMIENTO 2" - 0.5 M</t>
  </si>
  <si>
    <t>7.13.104</t>
  </si>
  <si>
    <t>ACCESORIO NIPLE PASA MUROS PARA TANQUE DE ALMACENAMIENTO 3" - 0.25 M</t>
  </si>
  <si>
    <t>7.13.105</t>
  </si>
  <si>
    <t>ACCESORIO NIPLE PASA MUROS PARA TANQUE DE ALMACENAMIENTO 4" - 0.5 M</t>
  </si>
  <si>
    <t>7.13.106</t>
  </si>
  <si>
    <t>ACCESORIO NIPLE PASA MUROS PARA TANQUE DE ALMACENAMIENTO 6" - 0.25 M</t>
  </si>
  <si>
    <t>7.13.108</t>
  </si>
  <si>
    <t>MEDIDOR MECÁNICO 1" (Incluye caja según EPM)</t>
  </si>
  <si>
    <t>7.13.109</t>
  </si>
  <si>
    <t>Suministro e Instalación de Regulador 2da etapa GN</t>
  </si>
  <si>
    <t>7.13.110</t>
  </si>
  <si>
    <t>SUMINISTRO E INSTALACION VALVULA ANGULAR DE 2 1/2" UL/FM PARA CONEXION DE MANGUERA CONTRA INCENDIO</t>
  </si>
  <si>
    <t>7.13.111</t>
  </si>
  <si>
    <t>Valvula angular para toma de bomberos 21/2" UL / FM</t>
  </si>
  <si>
    <t>7.13.112</t>
  </si>
  <si>
    <t>Conexión para manguera clase I (válvula angular de 2½" con reducción en bronce de 2½" X 1½" rosca NTS)</t>
  </si>
  <si>
    <t>7.13.113</t>
  </si>
  <si>
    <t>SUMINISTRO E INSTALACIÓN DE TEE 3/4 Y TERMOFUSIONES</t>
  </si>
  <si>
    <t>7.13.114</t>
  </si>
  <si>
    <t>SUMINISTRO E INSTALACIÓN VALVULA MARIPOSA RANURADA SUPERVISADA DE 4"</t>
  </si>
  <si>
    <t>7.13.115</t>
  </si>
  <si>
    <t>Valvula mariposa 4" ranurada con sensor</t>
  </si>
  <si>
    <t>7.13.116</t>
  </si>
  <si>
    <t>SUMINISTRO E INSTALACIÓN DE VALVULA MARIPOSA 4"</t>
  </si>
  <si>
    <t>7.13.117</t>
  </si>
  <si>
    <t>SUMINISTRO E INSTALACIÓN REGULADOR RP HUMCAR 40 - PRIMERA ETAPA GN</t>
  </si>
  <si>
    <t>7.13.118</t>
  </si>
  <si>
    <t>instrumentacion Medidor de gas (tomas de pressión, accesorios)</t>
  </si>
  <si>
    <t>7.13.119</t>
  </si>
  <si>
    <t>SUMINISTRO E INSTALACIÓN VÁLVULA DE 4" OS&amp;Y BRIDADA</t>
  </si>
  <si>
    <t>7.13.120</t>
  </si>
  <si>
    <t>SUMINISTRO E INSTALACIÓN DE EXTINTOR TIPO K (ROJO)</t>
  </si>
  <si>
    <t>7.13.126</t>
  </si>
  <si>
    <t>TRANSICIONES DE PVC C 900 A TUBERÍA ACERO AL CARBON SCH 40 Ø 4"</t>
  </si>
  <si>
    <t>7.13.127</t>
  </si>
  <si>
    <t>SUMINISTRO TRAMPA DE GRASAS DE 300 L. EN ACERO INOX 304.</t>
  </si>
  <si>
    <t>7.13.128</t>
  </si>
  <si>
    <t>Gabinete tipo II incluye valvula de 1 1/2", hacha, gabinete, metalico, llave spanner y manguea de 100 pies a 1 1/2" y acrilico, boquilla en polietileno. Y señalizacion</t>
  </si>
  <si>
    <t>7.13.129</t>
  </si>
  <si>
    <t>Gabinete clase II  (completo) de 77x77x22 cms  con válvula angular de Mangueras 1.1/2" con tapa y cadena en bronce certificada</t>
  </si>
  <si>
    <t>7.13.131</t>
  </si>
  <si>
    <t>SIAMESA EN Y DE 4 X 2 1/" X 2 1/2 INCLUYE CHEQUE Y TAPA EN BRONCE</t>
  </si>
  <si>
    <t>7.13.132</t>
  </si>
  <si>
    <t>Suministro e Instalación de Medidor de gas Industrial MR 8</t>
  </si>
  <si>
    <t>7.13.133</t>
  </si>
  <si>
    <t>SUMINISTRO E INSTALACION ESTACION DE CONTROL PRUEBA Y DRENAJE 2 1/2"</t>
  </si>
  <si>
    <t>7.13.136</t>
  </si>
  <si>
    <t>Hidroflo de 1 hp</t>
  </si>
  <si>
    <t>7.13.137</t>
  </si>
  <si>
    <t>Suministro e instalación de sistema de bombeo para pozo eyector,
compuesto por: 3 electro bombas pot: 1.0 hp q: 12,5 l/s = 220 gpm (Cada una) h: 8.5 m.c.a
conexión eléctrica 220v diámetro de succión 3” diámetro de
descarga 3”, 3 flotadores de nivel eléctrico, 1 alarma sonora tipo
sirena, 1 tablero de control y mando con adición y alternación
automática, 2 guarda motores termomagneticos,2 contactores
tripolares a 220 voltios, 2 contactos auxiliares,1 mini interruptor tipo
riel , 3 pilotos verdes, 2 pilotos rojos, 2 selectores de 3 posiciones,
un selector de 2 posiciones, bornas tipo tornillo avk2.5 para control,
bornas tipo tornillo avk 6.0 para control, topes finales de carrera,
frenos de borne, bloques de distribución, barraje de potencia, y
demás accesorios requeridos para su puesta en marcha. Incluye
transportes.</t>
  </si>
  <si>
    <t>7.13.138</t>
  </si>
  <si>
    <t>SUMINISTRO E INSTALACION DE BOMBA CENTRIFUGA POTENCIA = 1.11 HP, CAUDAL Q = 33 GPM, CABEZA DINAMICA TOTAL H= 20.52 M.C.A., CON MOTOR ELECTRICO TRIFASICO PARA CORRIENTE DE 220V, 60 CPS Y 3530 RPM, TEMPERATURA MAXIMA DE OPERACION DE 70 °C, INCLUYE TANQUE HIDROACUMULADOR DE 300 LITROS.</t>
  </si>
  <si>
    <t>7.13.141</t>
  </si>
  <si>
    <t>Suministro e instalación de sistema de bombeo para pozo eyector, compuesto por: 2 electro bombas pot: 1.0 hp q: 12,5 l/s = 220 gpm (Cada una) h: 8.5 m.c.a conexión eléctrica 220v diámetro de succión 3” diámetro de descarga 3”, 3 flotadores de nivel eléctrico, 1 alarma sonora tipo sirena, 1 tablero de control y mando con adición y alternación automática, 2 guarda motores termomagneticos,2 contactores tripolares a 220 voltios, 2 contactos auxiliares,1 mini interruptor tipo riel , 3 pilotos verdes, 2 pilotos rojos, 2 selectores de 3 posiciones, un selector de 2 posiciones, bornas tipo tornillo avk2.5 para control, bornas tipo tornillo avk 6.0 para control, topes finales de carrera, frenos de borne, bloques de distribución, barraje de potencia, y demás accesorios requeridos para su puesta en marcha. Incluye transportes.</t>
  </si>
  <si>
    <t>7.13.142</t>
  </si>
  <si>
    <t>SUMINISTRO, INSTALACIÓN Y TRANSPORTE SISTEMA DE BOMBEO PARA POZO EYECTOR COMPUESTO POR: 2 ELECTROBOMBAS POT: 3HP Q: 1350 L/M H: 11 M.C.A, CONEXIÓN ELÉCTRICA 220V, 1 TABLERO DE CONTROL, 2 FLOTADORES TIPO MICROSWICTH PARA APAGADO DEL EQUIPO POR BAJO NIVEL Y DEMÁS ACCESORIOS REQUERIDOS PARA SU CORRECTO FUNCIONAMIENTO. INCLUYE TRANSPORTES.</t>
  </si>
  <si>
    <t>7.13.144</t>
  </si>
  <si>
    <t>7.13.145</t>
  </si>
  <si>
    <t xml:space="preserve">ELECTROBOMBA SUERGIBLE PARA AGUAS RESIDUALES, CAUDAL Q= 12.6 L/s (200 GPM), CABEZA DINÁMICA TOTAL TDH= 9 m.c.a, POTENCIA Pot= 4 Hp. MOTOR ELECTRICO TRIFASICO PARA CORRIENTE DE 220V </t>
  </si>
  <si>
    <t>7.13.146</t>
  </si>
  <si>
    <t>Equipo de presion 15H-2,0MW/SIMILAR, Electrobomba construida en hierro gris cl.30. A 3500 RPM. 60 HZ a 220 V. 116 gpm a 80 PSI, Tanque hidroacumulador 300 litros. Incluye: tablero de control, instalación, accesorios y transporte.</t>
  </si>
  <si>
    <t>7.13.147</t>
  </si>
  <si>
    <t xml:space="preserve"> </t>
  </si>
  <si>
    <t>7.13.148</t>
  </si>
  <si>
    <t>SUMINISTRO E INSTALACIÓN TTANQUE DE ALMACENAMIENTO CILINDRICO TCVF - RCI 15.000 LTS RCI  (INCLUYE ACCESORIOS DE CONEXIÓN EN BRIDAS TIPO ANSI, ESCALRERA LATERAL TIPO GATO CON PLATINAS PARA GUAYAS DE SEGURIDAD Y TODO LO DESCRITO EN LA ESPEIFICACION TÉCNICA ADJUNTA )</t>
  </si>
  <si>
    <t>LTS</t>
  </si>
  <si>
    <t>7.13.149</t>
  </si>
  <si>
    <t>SUMINISTRO E INSTALACIÓN TTANQUE DE ALMACENAMIENTO CILINDRICO TCVF - RCI 20.000 LTS A.P  (INCLUYE ACCESORIOS DE CONEXIÓN EN BRIDAS TIPO ANSI, ESCALRERA LATERAL TIPO GATO CON PLATINAS PARA GUAYAS DE SEGURIDAD Y TODO LO DESCRITO EN LA ESPEIFICACION TÉCNICA ADJUNTA )</t>
  </si>
  <si>
    <t>7.13.150</t>
  </si>
  <si>
    <t>SUMINISTRO, INSTALACIÓN Y TRANSPORTE  SISTEMA DE BOMBEO PARA AGUA POTABLE COMPUESTO POR: 2 BOMBAS POT: 7.5 HP Q: 83 GPM H: 43 M.C.A, CONEXIÓN ELÉCTRICA 220/440 V, 2 TANQUE HIDRONEUMATICO, 480 LTS, TABLERO DE CONTROL, 1 VÁLVULAS DE PASO TIPO, 1 VÁLVULAS CHEQUE, 1 FLOTADOR TIPO MICROSWITCH PARA APAGADO DEL EQUIPO POR BAJO NIVEL DE AGUA EN EL TANQUE, 2 MANÓMETROS, 1 PRESOSTATOS Y DEMÁS ACCESORIOS REQUERIDOS PARA SU CORRECTO FUNCIONAMIENTO. INCLUYE TRANSPORTES.</t>
  </si>
  <si>
    <t>7.13.154</t>
  </si>
  <si>
    <t>AGENTE K CONEXIÓN COMPLETA</t>
  </si>
  <si>
    <t>7.13.155</t>
  </si>
  <si>
    <t>Suministro e instalación de sistema de bombeo para red de agua
potable, compuesto por: 2 bombas centrifugas pot: 7.5hp q: 11.00 l/s HDT: 53 mca; hidroacumulador con membrana de 500 lts de capacidad, membrana aprobada por la fda re cambiable, 3 manómetro de 0- 200 psi baño en glicerina, 2 válvula de pie de 4” en bronce helbert, 2 válvula de paso en bronce de 3”, 2 válvulas de cheque de 3” en bronce helbert, 1 cheque cortina de 11/4” en bronce helbert, 3 válvula de paso de 11/4” en bronce red white, 2 presos tatos 60/80 psi, 1 flotador de nivel eléctrico, 1 pre ensamble de equipo en acero galvanizado incluye base auto portante, 1 tablero de control y mando con adición y alternación automática, 2 guarda motores termomagneticos, 3 contactores tripolares a 220 voltios, 2 contactos auxiliares,1 mini interruptor tipo riel ,3 pilotos verdes, 2 pilotos rojos, 2 selectores de 3 posiciones, un selector de 2 posiciones, bornas tipo tornillo avk2.5 para control, bornas tipo tornillo avk 6.0 para control, topes finales de carrera, frenos de borne, bloques de distribución, barraje de potencia y demás accesorios requeridos para su puesta en marcha.
Incluye transportes.</t>
  </si>
  <si>
    <t>7.13.156</t>
  </si>
  <si>
    <t>Suministro de equipo de presión RCI Electrico 100 gpm @ 85 psi, incluye bomba principal, bomba jockey 10 gpm @ 95 psi, motores electricos, válvula de cheque Ø1", válvula de cheque Ø3", válvula de paso Ø1", válvula de paso Ø3", válvula de alivio Ø1" @ 130 psi, flotador microswitch, manometros, presostatos y flauta general de descarga Ø3".</t>
  </si>
  <si>
    <t>7.13.157</t>
  </si>
  <si>
    <t xml:space="preserve">SUMINISTRO E INSTALACIÓN DE SISTEMA DE BOMBEO PARA RED CONTRA INCENDIOS, COMPUESTO POR: 1 BOMBA ELECTRICA DE  30 HP Q= 200 GPM H= 89.5 MCA, DIÁMETRO DE SUCCIÓN 6”, DIÁMETRO DE DESCARGA 4”, 1 BOMBA JOCKEY Q = 2.15 L/S. CDT: 94.4 M.C.A. POT: 3.0 HP, 1 TABLERO DE CONTROL RETIE PARA BOMBA JOCKEY CON CAPACIDAD DE CORRIENTE PARA 220 VOLTIOS 7.5 HP, 2 PRESOS TATO   DE   130/150 PSI, 3 MANÓMETRO DE 0-200 PSI BAÑO EN GLICERINA, 1 VÁLVULA DE CHEQUE UL/FM DE 6” RANURADA, 1 VÁLVULA DE CHEQUE HIDRO EN BRONCE DE 11/2, 1 VÁLVULA DE PASO VÁSTAGO ASCENDENTE DE 6” UL/FM, 1 VÁLVULA DE PASO EN BRONCE DE  11/2, 1 PRE ENSAMBLE DEL EQUIPO EN TUBERÍA ACERO GALVANIZADO Y HIERRO DÚCTIL, 1 TABLERO DE CONTROL Y MANDO ELÉCTRICO CERTIFICADO RETIE PARA BOMBA PRINCIPAL CON CAPACIDAD DE CORRIENTE PARA 220 VOLTIOS 30 HP, 1 CABEZAL DE PRUEBAS EN 6 PULGADAS CON 3 SALIDAS Y 3 VÁLVULAS DE 2 ½ Y DEMÁS ACCESORIOS REQUERIDOS PARA SU PUESTA EN MARCHA. INCLUYE TRANSPORTES. </t>
  </si>
  <si>
    <t>7.13.158</t>
  </si>
  <si>
    <t>Suministro e instalacion Sistema contra incendio Diesel 100 GPM @ 100 PSI Certificado y Listado UL/FM, incluye la bomba, motor para bomba principal, tablero de control para bomba principal, sistema de enfriamiento, bomba jockey, motor para bomba Jockey, tablero para bomba jockey y sistema de combustible.</t>
  </si>
  <si>
    <t>7.13.159</t>
  </si>
  <si>
    <t>SUMINISTRO E INSTALACION DE SISTEMA CONTRA INCENDIO DIESEL 250 GPM @90 PSI CERTIFICADO Y LISTADO UL/FM, INCLUYE LA BOMBA, MOTOR PARA BOMBA PRINCIPAL, TABLERO DE CONTROL PARA BOMBA PRINCIPAL, SISTEMA DE ENFRIAMIENTO, BOMBA JOCKEY 2,5 GPM @100 PSI, MOTOR PARA BOMBA JOCKEY, TABLERO PARA BOMBA JOCKEY Y SISTEMA DE COMBUSTIBLE. ACCESORIOS ADICIONALES: 1 MEDIDOR PRESIÓN DE SUCCIÓN. 1 MEDIDOR DE PRESIÓN DE DESCARGA, 1 BASE, 1 MANUAL DE OPERACIÓN Y DEMAS ACCESORIOS PARA SU CONECCIÓN AL TANQUE</t>
  </si>
  <si>
    <t>7.13.160</t>
  </si>
  <si>
    <t>7.13.161</t>
  </si>
  <si>
    <t>SUMINISTRO E INSTALACION SISTEMA DE BOMBEO CONTRA INCENDIO DIESEL 250 GPM @110 PSI CERTIFICADO Y LISTADO UL/FM, INCLUYE LA BOMBA, MOTOR PARA BOMBA PRINCIPAL, TABLERO DE CONTROL PARA BOMBA PRINCIPAL, SISTEMA DE ENFRIAMIENTO, BOMBA JOCKEY 1 GPM @120 PSI, MOTOR PARA BOMBA JOCKEY, TABLERO PARA BOMBA JOCKEY Y SISTEMA DE COMBUSTIBLE. ACCESORIOS ADICIONALES: 1 MEDIDOR PRESIÓN DE SUCCIÓN. 1 MEDIDOR DE PRESIÓN DE DESCARGA, 1 BASE, 1 MANUAL DE OPERACIÓN</t>
  </si>
  <si>
    <t>7.13.162</t>
  </si>
  <si>
    <t>SUMINISTRO TRANSPORTE E INSTALACIÓN DE SISTEMA CONTRA INCENDIO RCI DIESEL DE 150 GPM @ 100PSI CON 28HP, BOMBA CENTRÍFUGA MULTIETAPA, INCLUYE TABLERO PARA CONTROL DE BOMBA DIESEL, BOMBA JOCKEY DE 2HP; TABLERO DE CONTROL PARA BOMBA JOCKEY. EQUIPO DE PRESIÓN DE 7,98LPS @ 87 PSI CON 7,5 HP SUCCIÓN Y DESCARGA 2" INCLUYE ELECTROBOMBAS VÁLVULAS MANÓMETROS Y TODO LO NECESARIO PARA SU CORRECTA INSTALACIÓN.</t>
  </si>
  <si>
    <t>un</t>
  </si>
  <si>
    <t>7.13.163</t>
  </si>
  <si>
    <t>Sistema contra incendio Diesel 250 GPM @ 100 PSI Certificado y Listado UL/FM, incluye la bomba, motor para bomba principal, tablero de control para bomba principal, sistema de enfriamiento, bomba jockey, motor para bomba Jockey, tablero para bomba jockey y sistema de combustible. Accesorios adicionales: Medidor Presión de succión, Medidor de presión de descarga, Cono visor 3”x5”, Válvula piloteada 3”, Flujómetro 4”, Base, Manual de Operación. Incluye instalación, accesorios para instalación y puesta en marcha</t>
  </si>
  <si>
    <t>7.13.166</t>
  </si>
  <si>
    <t>Sistema contra incendio Diesel 250 GPM @ 100 PSI Certificado y Listado UL/FM, incluye la bomba, motor para bomba principal, tablero de control para bomba principal, sistema de enfriamiento, bomba jockey, motor para bomba Jockey, tablero para bomba jockey y sistema de combustible, accesorios para instalación y puesta en marcha.</t>
  </si>
  <si>
    <t>7.13.167</t>
  </si>
  <si>
    <t>Bomba horizontal 250 gpm /125 psi motor DIESEL  listada UL /FM  con todos sus accesorios ( tablero electrico, valvula de alivio, cono visor,  tanque acpm de 1500  gl)</t>
  </si>
  <si>
    <t>7.13.168</t>
  </si>
  <si>
    <t>SUMINISTRO, TRANSPORTE E INSTALACIÓN DE EQUIPO DE BOMBEO PARA PROTECCIÓN CONTRA INCENDIOS, INCLUYE BOMBA DIESEL 75 HP Q= 400 GPM TDH= 80PSI, DIÁMETRO DE SUCCIÓN 6”, DIÁMETRO DE DESCARGA 6” + 1 BOMBA JOCKEY LISTADA RCI Q= 3 GPM HDT: 80 PSI NPSH 9.45 M POT: 1.5 HP, 1 TABLERO DE CONTROL PARA LA BOMBA PRINCIPAL, 1 TABLERO DE CONTROL PARA LA BOMBA JOKEY, PLACA ANTIVORTICE DE 21X21CM EN ACERO INOXIDABLE, VÁLVULA OS&amp;Y 3’’ BRIADA, UNIÓN FLEXIBLE RANURADA 3”, VÁLVULA DE RETENCIÓN O CHEQUE RANURADO DE 2 ½”, VÁLVULA MARIPOSA RANURADA CON SENSOR DE POSICIÓN 2 ½”, VÁLVULA MARIPOSA RANURADA PARA CABEZAL DE PRUEBAS 1 SALIDA 2”, VÁLVULA DE ALIVIO ½ 175 PSI. INCLUYE TRANSPORTES.</t>
  </si>
  <si>
    <t>7.13.169</t>
  </si>
  <si>
    <t>SUMINISTRO, TRANSPORTE E INSTALACION DE VALVULA DE CORTE DE 4" EN TANQUE DE ABASTECIMIENTO</t>
  </si>
  <si>
    <t>7.13.170</t>
  </si>
  <si>
    <t>SUMINISTRO, TRANSPORTE E INSTALACION DE NIPLE PASA MURO DE 4" EN TANQUE DE ABASTECIMIENTO</t>
  </si>
  <si>
    <t>7.13.171</t>
  </si>
  <si>
    <t>SUMINISTRO E INSTALACION DE TUBERIA ACERO AL CARBON SCH 40 Ø 1 1/4"</t>
  </si>
  <si>
    <t>7.13.172</t>
  </si>
  <si>
    <t>Suministro, transporte e instalación de Tubería Schedule 40 (Acero al Carbono) de 2"</t>
  </si>
  <si>
    <t>7.13.173</t>
  </si>
  <si>
    <t>Suministro, transporte e instalación de Tubería Schedule 40 (Acero al Carbono) de 2 1/2"</t>
  </si>
  <si>
    <t>7.13.174</t>
  </si>
  <si>
    <t>Suministro, transporte e instalación de Tubería Schedule 40 (Acero al Carbono) de 4"</t>
  </si>
  <si>
    <t>7.13.175</t>
  </si>
  <si>
    <t xml:space="preserve">Sensor de flujo para tubo de 2 1-2 x 1 1-4 </t>
  </si>
  <si>
    <t>7.13.177</t>
  </si>
  <si>
    <t>Valvula mariposa ranurada con sensor posicion de 2" 1/2</t>
  </si>
  <si>
    <t>7.13.179</t>
  </si>
  <si>
    <t xml:space="preserve">Valvula cheque ranurada con kit manometros de 2 1/2 </t>
  </si>
  <si>
    <t>7.13.180</t>
  </si>
  <si>
    <t>Válvula cheque ranurada con kit manómetros - Siamesa de 4"</t>
  </si>
  <si>
    <t>7.13.181</t>
  </si>
  <si>
    <t>Valvula bola (para valvula desaireadora) 1Plg</t>
  </si>
  <si>
    <t>7.13.182</t>
  </si>
  <si>
    <t>7.13.183</t>
  </si>
  <si>
    <t>TUBERIA PVC SANITARIA DE 3"</t>
  </si>
  <si>
    <t>7.13.184</t>
  </si>
  <si>
    <t>TUBERIA PVC SANITARIA DE 4" ( INCLUYE ACCESORIOS)</t>
  </si>
  <si>
    <t>7.13.185</t>
  </si>
  <si>
    <t>TUBERIA PVC SANITARIA DE 6"</t>
  </si>
  <si>
    <t>7.13.187</t>
  </si>
  <si>
    <t>Suministro e instalación de válvula de alivio de presión para sistemas de rociadores a 175 PSI de 1/2"</t>
  </si>
  <si>
    <t>7.13.188</t>
  </si>
  <si>
    <t>Soporte tipo mensula empotrado en concreto Ø4"</t>
  </si>
  <si>
    <t>7.13.189</t>
  </si>
  <si>
    <t>Valvula cheque ranurado 4"  UL /FM</t>
  </si>
  <si>
    <t>7.13.192</t>
  </si>
  <si>
    <t>Suministro, transporte e instalación de Valvula cheque roscado a/c 11/4"</t>
  </si>
  <si>
    <t>7.13.193</t>
  </si>
  <si>
    <t>Valvula tipo compuerta roscado a/c  11/4"</t>
  </si>
  <si>
    <t>7.13.195</t>
  </si>
  <si>
    <t>Valvula cheque ranurado 3"  UL /FM</t>
  </si>
  <si>
    <t>7.13.196</t>
  </si>
  <si>
    <t>Valvula mariposa ranurada 3" UL/FM</t>
  </si>
  <si>
    <t>7.13.200</t>
  </si>
  <si>
    <t>Suministro, transporte e instalación de Valvula prueba y drenaje 1"  UL /FM</t>
  </si>
  <si>
    <t>7.13.202</t>
  </si>
  <si>
    <t>Válvula ITC (prueba y drenaje) de 1¼” X ½"</t>
  </si>
  <si>
    <t>7.13.204</t>
  </si>
  <si>
    <t>Válvula desaireadora de 1/2"</t>
  </si>
  <si>
    <t>7.13.206</t>
  </si>
  <si>
    <t>Sensor de flujo para tubo de 4" x 2-1/2"</t>
  </si>
  <si>
    <t>7.13.207</t>
  </si>
  <si>
    <t>Rociador Upright K 8, respuesta rápida, cobertura estándar, temperatura ordinaria (155°F) de 3/4"</t>
  </si>
  <si>
    <t>7.13.208</t>
  </si>
  <si>
    <t>Soporte sismoresistente 4 vías vertical - Junta sísmica de 2"</t>
  </si>
  <si>
    <t>7.13.209</t>
  </si>
  <si>
    <t>Soporte sismoresistente transversal de 2"</t>
  </si>
  <si>
    <t>7.13.210</t>
  </si>
  <si>
    <t>Soportes para tuberia 3/4"</t>
  </si>
  <si>
    <t>7.13.211</t>
  </si>
  <si>
    <t>Conduletas en tee salida 3/4"</t>
  </si>
  <si>
    <t>7.13.212</t>
  </si>
  <si>
    <t>Conduletas en ele salida 3/4"</t>
  </si>
  <si>
    <t>7.13.213</t>
  </si>
  <si>
    <t>SUMINISTRO, TRANSPORTE E INSTALACION DE DESFOGUE VALVULA DE SEGURIDAD DE 1" EN TANQUE DE ABASTECIMIENTO</t>
  </si>
  <si>
    <t>7.13.215</t>
  </si>
  <si>
    <t>Tanque en fibra con capacidad para 30 M3</t>
  </si>
  <si>
    <t>7.13.218</t>
  </si>
  <si>
    <t>SUMINISTRO, TRANSPORTE E INSTALACION DE UNIÓN UNIVERSAL DE 4" PVC EN TANQUE DE ABASTECIMIENTO</t>
  </si>
  <si>
    <t>INSTALACIÓN ELECTRICA, TELEFÓNICA Y COMUNICACIONES</t>
  </si>
  <si>
    <t>8.1</t>
  </si>
  <si>
    <t>SALIDAS PARA ALUMBRADO Y TOMAS (Incluyen tuberia y cableado hasta una distancia de 3,00 metros)</t>
  </si>
  <si>
    <t>8.1.1</t>
  </si>
  <si>
    <t>SALIDA + INTERRUPTOR SENCILLO LUMINEX O EQUIVALENTE - INCLUYE CAJA, TUBERIA PVC  DE 1/2", CONDUCTORES DE COBRE #12 AWG, PE, HF, FR, LS, CT, APARATO ELECTRICO CORRESPONDIENTE Y DEMÁS ACCESORIOS NECESARIOS PARA SU CORRECTA INSTALACIÓN. SALIDA HASTA UNA DISTANCIA DE 3,00m</t>
  </si>
  <si>
    <t>8.1.2</t>
  </si>
  <si>
    <t>SALIDA + INTERRUPTOR SENCILLO CONMUTABLE LUMINEX O EQUIVALENTE - INCLUYE CAJA, TUBERIA PVC  DE 1/2", CONDUCTORES DE COBRE #12 AWG, PE, HF, FR, LS, CT, APARATO ELECTRICO CORRESPONDIENTE Y DEMÁS ACCESORIOS NECESARIOS PARA SU CORRECTA INSTALACIÓN. SALIDA HASTA UNA DISTANCIA DE 3,00m</t>
  </si>
  <si>
    <t>8.1.3</t>
  </si>
  <si>
    <t>SALIDA + INTERRUPTOR DOBLE LUMINEX O EQUIVALENTE - INCLUYE CAJA, TUBERIA PVC DE 1/2", CONDUCTORES DE COBRE #12 AWG, PE, HF, FR, LS, CT, APARATO ELECTRICO CORRESPONDIENTE Y DEMÁS ACCESORIOS NECESARIOS PARA SU CORRECTA INSTALACIÓN. SALIDA HASTA UNA DISTANCIA DE 3,00m</t>
  </si>
  <si>
    <t>8.1.4</t>
  </si>
  <si>
    <t>SALIDA + INTERRUPTOR TRIPLE LUMINEX O EQUIVALENTE - INCLUYE CAJA, TUBERIA PVC DE 1/2", CONDUCTORES DE COBRE #12 AWG, PE, HF, FR, LS, CT, APARATO ELECTRICO CORRESPONDIENTE Y DEMÁS ACCESORIOS NECESARIOS PARA SU CORRECTA INSTALACIÓN. SALIDA HASTA UNA DISTANCIA DE 3,00m</t>
  </si>
  <si>
    <t>8.1.5</t>
  </si>
  <si>
    <t>SALIDA + INTERRUPTOR SENCILLO LUMINEX O EQUIVALENTE - INCLUYE CAJA, TUBERIA EMT DE 1/2", CONDUCTORES DE COBRE #12 AWG, PE, HF, FR, LS, CT, APARATO ELECTRICO CORRESPONDIENTE Y DEMÁS ACCESORIOS NECESARIOS PARA SU CORRECTA INSTALACIÓN. SALIDA HASTA UNA DISTANCIA DE 3,00m</t>
  </si>
  <si>
    <t>8.1.6</t>
  </si>
  <si>
    <t>SALIDA + INTERRUPTOR SENCILLO CONMUTABLE LUMINEX O EQUIVALENTE - INCLUYE CAJA, TUBERIA EMT DE 1/2", CONDUCTORES DE COBRE #12 AWG, PE, HF, FR, LS, CT, APARATO ELECTRICO CORRESPONDIENTE Y DEMÁS ACCESORIOS NECESARIOS PARA SU CORRECTA INSTALACIÓN. SALIDA HASTA UNA DISTANCIA DE 3,00m</t>
  </si>
  <si>
    <t>8.1.7</t>
  </si>
  <si>
    <t>SALIDA + INTERRUPTOR DOBLE LUMINEX O EQUIVALENTE - INCLUYE CAJA, TUBERIA EMT DE 1/2", CONDUCTORES DE COBRE #12 AWG, PE, HF, FR, LS, CT, APARATO ELECTRICO CORRESPONDIENTE Y DEMÁS ACCESORIOS NECESARIOS PARA SU CORRECTA INSTALACIÓN. SALIDA HASTA UNA DISTANCIA DE 3,00m</t>
  </si>
  <si>
    <t>8.1.8</t>
  </si>
  <si>
    <t>SALIDA + INTERRUPTOR TRIPLE LUMINEX O EQUIVALENTE - INCLUYE CAJA, TUBERIA EMT DE 1/2", CONDUCTORES DE COBRE #12 AWG, PE, HF, FR, LS, CT, APARATO ELECTRICO CORRESPONDIENTE Y DEMÁS ACCESORIOS NECESARIOS PARA SU CORRECTA INSTALACIÓN. SALIDA HASTA UNA DISTANCIA DE 3,00m</t>
  </si>
  <si>
    <t>8.1.9</t>
  </si>
  <si>
    <t>SALIDA + INTERRUPTOR SENCILLO LUMINEX O EQUIVALENTE - INCLUYE CAJA, TUBERIA PVC  DE 3/4", CONDUCTORES DE COBRE #12 AWG, PE, HF, FR, LS, CT, APARATO ELECTRICO CORRESPONDIENTE Y DEMÁS ACCESORIOS NECESARIOS PARA SU CORRECTA INSTALACIÓN. SALIDA HASTA UNA DISTANCIA DE 3,00m</t>
  </si>
  <si>
    <t>8.1.10</t>
  </si>
  <si>
    <t>SALIDA + INTERRUPTOR SENCILLO CONMUTABLE LUMINEX O EQUIVALENTE - INCLUYE CAJA, TUBERIA PVC  DE 3/4", CONDUCTORES DE COBRE #12 AWG, PE, HF, FR, LS, CT, APARATO ELECTRICO CORRESPONDIENTE Y DEMÁS ACCESORIOS NECESARIOS PARA SU CORRECTA INSTALACIÓN. SALIDA HASTA UNA DISTANCIA DE 3,00m</t>
  </si>
  <si>
    <t>8.1.11</t>
  </si>
  <si>
    <t>SALIDA + INTERRUPTOR DOBLE LUMINEX O EQUIVALENTE - INCLUYE CAJA, TUBERIA PVC DE 3/4", CONDUCTORES DE COBRE #12 AWG, PE, HF, FR, LS, CT, APARATO ELECTRICO CORRESPONDIENTE Y DEMÁS ACCESORIOS NECESARIOS PARA SU CORRECTA INSTALACIÓN. SALIDA HASTA UNA DISTANCIA DE 3,00m</t>
  </si>
  <si>
    <t>8.1.12</t>
  </si>
  <si>
    <t>SALIDA + INTERRUPTOR TRIPLE LUMINEX O EQUIVALENTE - INCLUYE CAJA, TUBERIA PVC DE 3/4", CONDUCTORES DE COBRE #12 AWG, PE, HF, FR, LS, CT, APARATO ELECTRICO CORRESPONDIENTE Y DEMÁS ACCESORIOS NECESARIOS PARA SU CORRECTA INSTALACIÓN. SALIDA HASTA UNA DISTANCIA DE 3,00m</t>
  </si>
  <si>
    <t>8.1.13</t>
  </si>
  <si>
    <t>SALIDA + INTERRUPTOR SENCILLO LUMINEX O EQUIVALENTE - INCLUYE CAJA, TUBERIA EMT DE 3/4", CONDUCTORES DE COBRE #12 AWG, PE, HF, FR, LS, CT, APARATO ELECTRICO CORRESPONDIENTE Y DEMÁS ACCESORIOS NECESARIOS PARA SU CORRECTA INSTALACIÓN. SALIDA HASTA UNA DISTANCIA DE 3,00m</t>
  </si>
  <si>
    <t>8.1.14</t>
  </si>
  <si>
    <t>SALIDA + INTERRUPTOR SENCILLO CONMUTABLE LUMINEX O EQUIVALENTE - INCLUYE CAJA, TUBERIA EMT DE 3/4", CONDUCTORES DE COBRE #12 AWG, PE, HF, FR, LS, CT, APARATO ELECTRICO CORRESPONDIENTE Y DEMÁS ACCESORIOS NECESARIOS PARA SU CORRECTA INSTALACIÓN. SALIDA HASTA UNA DISTANCIA DE 3,00m</t>
  </si>
  <si>
    <t>8.1.15</t>
  </si>
  <si>
    <t>SALIDA + INTERRUPTOR DOBLE LUMINEX O EQUIVALENTE - INCLUYE CAJA, TUBERIA EMT DE 3/4", CONDUCTORES DE COBRE #12 AWG, PE, HF, FR, LS, CT, APARATO ELECTRICO CORRESPONDIENTE Y DEMÁS ACCESORIOS NECESARIOS PARA SU CORRECTA INSTALACIÓN. SALIDA HASTA UNA DISTANCIA DE 3,00m</t>
  </si>
  <si>
    <t>8.1.16</t>
  </si>
  <si>
    <t>SALIDA + INTERRUPTOR TRIPLE LUMINEX O EQUIVALENTE- INCLUYE CAJA, TUBERIA EMT DE 3/4", CONDUCTORES DE COBRE #12 AWG, PE, HF, FR, LS, CT, APARATO ELECTRICO CORRESPONDIENTE Y DEMÁS ACCESORIOS NECESARIOS PARA SU CORRECTA INSTALACIÓN. SALIDA HASTA UNA DISTANCIA DE 3,00m</t>
  </si>
  <si>
    <t>8.1.17</t>
  </si>
  <si>
    <t>SALIDA + BOTON TIMBRE - INCLUYE CAJA, TUBERIA PVC DE 1/2", CONDUCTORES DE COBRE #12 AWG, PE, HF, FR, LS, CT, APARATO ELECTRICO CORRESPONDIENTE Y DEMÁS ACCESORIOS NECESARIOS PARA SU CORRECTA INSTALACIÓN. SALIDA HASTA UNA DISTANCIA DE 3,00m</t>
  </si>
  <si>
    <t>8.1.18</t>
  </si>
  <si>
    <t>SALIDA + CAMPANA TIMBRE - INCLUYE CAJA, TUBERIA PVC DE 1/2", CONDUCTORES DE COBRE #12 AWG, PE, HF, FR, LS, CT, APARATO ELECTRICO CORRESPONDIENTE Y DEMÁS ACCESORIOS NECESARIOS PARA SU CORRECTA INSTALACIÓN. SALIDA HASTA UNA DISTANCIA DE 3,00m</t>
  </si>
  <si>
    <t>8.1.19</t>
  </si>
  <si>
    <t>SALIDA PARA LUMINARIA  - INCLUYE CAJA, TUBERIA PVC DE 1/2", CONDUCTORES DE COBRE #12 AWG, PE, HF, FR, LS, CT, APARATO ELECTRICO CORRESPONDIENTE Y DEMÁS ACCESORIOS NECESARIOS PARA SU CORRECTA INSTALACIÓN. SALIDA HASTA UNA DISTANCIA DE 3,00m</t>
  </si>
  <si>
    <t>8.14.91</t>
  </si>
  <si>
    <t>SUMINISTRO INSTALACION DE SALIDA ELÉCTRICA PARA LUMINARIA LED. INCLUYE TUBERÍA EMT 1/2", CONDUCTORES DE COBRE #12 AWG, PE, HF, FR, LS, CT, APARATO ELECTRICO CORRESPONDIENTE Y DEMÁS ACCESORIOS NECESARIOS PARA SU CORRECTA INSTALACIÓN. SALIDA HASTA UNA DISTANCIA DE 3,00m</t>
  </si>
  <si>
    <t>8.1.20</t>
  </si>
  <si>
    <t>SALIDA + TOMACORRIENTE DOBLE MONOFASICA - INCLUYE CAJA, TUBERIA PVC DE 1/2", CONDUCTORES DE COBRE #12 AWG, PE, HF, FR, LS, CT, APARATO ELECTRICO CORRESPONDIENTE Y DEMÁS ACCESORIOS NECESARIOS PARA SU CORRECTA INSTALACIÓN. SALIDA HASTA UNA DISTANCIA DE 3,00m</t>
  </si>
  <si>
    <t>8.1.21</t>
  </si>
  <si>
    <t>SALIDA + TOMACORRIENTE DOBLE (GFCI) PARA BAÑOS, LABORATORIOS Y COCINAS - INCLUYE PROTECCION PARA EXTERIORES CAJA, TUBERIA PVC DE 1/2", CONDUCTORES DE COBRE #12 AWG, PE, HF, FR, LS, CT, APARATO ELECTRICO CORRESPONDIENTE Y DEMÁS ACCESORIOS NECESARIOS PARA SU CORRECTA INSTALACIÓN. SALIDA HASTA UNA DISTANCIA DE 3,00m</t>
  </si>
  <si>
    <t>8.14.87</t>
  </si>
  <si>
    <t>Suministro, transporte e instalación de salida eléctrica para tomacorriente doble sobrepuesto en pared o techo, con polo a tierra monofásico 15A, 125V y según NEMA 5-15R. Incluye: tomacorriente color blanco con placa de nylon, encintada, tubería PVC ø3/4", cajas plásticas 2400 o 5800, conductores cobre #12 AWG, PE, HF, FR, LS, CT, y demás accesorios necesarios para su correcta instalación.</t>
  </si>
  <si>
    <t>8.1.22</t>
  </si>
  <si>
    <t>SALIDA + BOTON TIMBRE - INCLUYE CAJA, TUBERIA EMT DE 1/2", CABLEADO LSZH Y ACCESORIOS (INCLUYE APARATO ELECTRICO)</t>
  </si>
  <si>
    <t>8.1.23</t>
  </si>
  <si>
    <t>SALIDA + CAMPANA TIMBRE - INCLUYE CAJA, TUBERIA EMT DE 1/2", CABLEADO LSZH Y ACCESORIOS (INCLUYE APARATO ELECTRICO)</t>
  </si>
  <si>
    <t>8.1.25</t>
  </si>
  <si>
    <t>SALIDA + TOMACORRIENTE DOBLE MONOFASICA - INCLUYE CAJA, TUBERIA EMT DE 1/2", CONDUCTORES DE COBRE #12 AWG, PE, HF, FR, LS, CT, APARATO ELECTRICO CORRESPONDIENTE Y DEMÁS ACCESORIOS NECESARIOS PARA SU CORRECTA INSTALACIÓN. SALIDA HASTA UNA DISTANCIA DE 3,00m</t>
  </si>
  <si>
    <t>8.1.26</t>
  </si>
  <si>
    <t>SALIDA + TOMACORRIENTE DOBLE (GFCI) PARA BAÑOS, LABORATORIOS Y COCINAS - INCLUYE PROTECCION PARA EXTERIORES - INCLUYE CAJA, TUBERIA EMT DE 1/2", CONDUCTORES DE COBRE #12 AWG, PE, HF, FR, LS, CT, APARATO ELECTRICO CORRESPONDIENTE Y DEMÁS ACCESORIOS NECESARIOS PARA SU CORRECTA INSTALACIÓN. SALIDA HASTA UNA DISTANCIA DE 3,00m</t>
  </si>
  <si>
    <t>8.1.27</t>
  </si>
  <si>
    <t>SALIDA SONIDO EN 3/4 L=3M</t>
  </si>
  <si>
    <t>8.1.29</t>
  </si>
  <si>
    <t>SALIDA + TRIFASICA NEMA 14-30R 208 V (3fases + tierra) - PVC</t>
  </si>
  <si>
    <t>8.1.30</t>
  </si>
  <si>
    <t>SALIDA FLOTADOR - PVC</t>
  </si>
  <si>
    <t>8.1.31</t>
  </si>
  <si>
    <t>SALIDA PARA TEMPORIZADOR - PVC</t>
  </si>
  <si>
    <t>8.1.32</t>
  </si>
  <si>
    <t>SALIDA PARA CONTACTOR - PVC</t>
  </si>
  <si>
    <t>8.1.33</t>
  </si>
  <si>
    <t>SALIDA ELECTRICA PVC 120 V. INCLUYE CAJA, TUBERIA DE 1/2", CABLEADO LSZH Y ACCESORIOS (INCLUYE APARATO ELECTRICO, TOMACORRIENTE O INTERRUPTOR)</t>
  </si>
  <si>
    <t>8.1.34</t>
  </si>
  <si>
    <t>SALIDA ELECTRICA EMT 120 V. INCLUYE CAJA, TUBERIA DE 1/2", CABLEADO LSZH Y ACCESORIOS (INCLUYE APARATO ELECTRICO, TOMACORRIENTE O INTERRUPTOR)</t>
  </si>
  <si>
    <t>8.2</t>
  </si>
  <si>
    <t>BANDEJAS DE DISTRIBUCION (INCLUYE BANDEJA DUCTO, SOPORTES Y ATERRIZADA)</t>
  </si>
  <si>
    <t>8.2.1</t>
  </si>
  <si>
    <t>BANDEJA PORTACABLES TIPO ESCALERA 30 X 8 PORTA CABLE CON SOPORTERIA, FIJACIONES Y ACCESORIOS</t>
  </si>
  <si>
    <t>8.2.2</t>
  </si>
  <si>
    <t>BANDEJA PORTACABLES TIPO DUCTO CERRADO, EN PINTURA ELECTROSTATICA 10 x 4 CON DIVISION INCLUYE ACCESORIOS CON PINTURA ELECTROSTATICA CON DIVISION INCLUYE TAPA, SOPORTERIA, FIJACIONES Y ACCESORIOS</t>
  </si>
  <si>
    <t>8.2.4</t>
  </si>
  <si>
    <t>DUCTOS HORIZONTAL O VERTICAL 30 x 8 INCLUYE ACCESORIOS CON PINTURA ELECTROSTATICA</t>
  </si>
  <si>
    <t>8.14.76</t>
  </si>
  <si>
    <t>Suministro, transporte e instalación de canaleta metálica (12 x 5) cm con división. Incluye: pintura electrostatica, puesta a tierra, tapa tornillo, elementos de fijación en pared y demás accesorios para su correcta instalación</t>
  </si>
  <si>
    <t>Suministro, transporte e instalación de canaleta metálica (20 x 5) cm con división. Incluye: pintura electrostatica, puesta a tierra, tapa tornillo, elementos de fijación en pared y demás accesorios para su correcta instalación</t>
  </si>
  <si>
    <t>8.14.114</t>
  </si>
  <si>
    <t>Suministro, transporte e instalación de canaleta metálica (20 x 8) cm con división. Incluye: pintura electrostatica, puesta a tierra, tapa tornillo, elementos de fijación en pared y demás accesorios para su correcta instalación</t>
  </si>
  <si>
    <t xml:space="preserve">M </t>
  </si>
  <si>
    <t>8.3</t>
  </si>
  <si>
    <t>ACOMETIDAS Y CONDUCTORES</t>
  </si>
  <si>
    <t>8.3.1</t>
  </si>
  <si>
    <t>TUBERIA PVC 1/2" EMBEBIDA. INC. ACCESORIOS</t>
  </si>
  <si>
    <t>8.3.2</t>
  </si>
  <si>
    <t>TUBERIA PVC 3/4" EMBEBIDA. INC. ACCESORIOS</t>
  </si>
  <si>
    <t>8.3.3</t>
  </si>
  <si>
    <t>TUBERIA PVC 1" EMBEBIDA. INC. ACCESORIOS</t>
  </si>
  <si>
    <t>8.3.4</t>
  </si>
  <si>
    <t>TUBERIA PVC 1 1/4" EMBEBIDA. INC. ACCESORIOS</t>
  </si>
  <si>
    <t>8.3.5</t>
  </si>
  <si>
    <t>TUBERIA PVC 1 1/2"  EMBEBIDA. INC. ACCESORIOS</t>
  </si>
  <si>
    <t>8.3.6</t>
  </si>
  <si>
    <t>TUBERIA PVC 2" EMBEBIDA. INC. ACCESORIOS</t>
  </si>
  <si>
    <t>8.3.8</t>
  </si>
  <si>
    <t>TUBERIA EMT 1/2" - SUSPENDIDA INCLUYE ACCESORIOS Y FIJACIONES</t>
  </si>
  <si>
    <t>8.3.9</t>
  </si>
  <si>
    <t>TUBERIA EMT 3/4" - SUSPENDIDA INCLUYE ACCESORIOS Y FIJACIONES</t>
  </si>
  <si>
    <t>8.3.10</t>
  </si>
  <si>
    <t>TUBERIA EMT 1" - SUSPENDIDA INCLUYE ACCESORIOS Y FIJACIONES</t>
  </si>
  <si>
    <t>8.3.11</t>
  </si>
  <si>
    <t>TUBERIA EMT 1 1/2" - SUSPENDIDA INCLUYE ACCESORIOS Y FIJACIONES</t>
  </si>
  <si>
    <t>8.3.12</t>
  </si>
  <si>
    <t>TUBERIA EMT 2" - SUSPENDIDA INCLUYE ACCESORIOS Y FIJACIONES</t>
  </si>
  <si>
    <t>8.3.13</t>
  </si>
  <si>
    <t>TUBERIA EMT 2 1/2" - SUSPENDIDA INCLUYE ACCESORIOS Y FIJACIONES</t>
  </si>
  <si>
    <t>8.3.14</t>
  </si>
  <si>
    <t>CABLEADO 1#12 PE HF LS TC POR TUBERÍA, CANALETA O BANDEJA</t>
  </si>
  <si>
    <t>8.3.15</t>
  </si>
  <si>
    <t>CABLEADO 1#10 PE HF LS TC POR TUBERÍA, CANALETA O BANDEJA</t>
  </si>
  <si>
    <t>8.3.16</t>
  </si>
  <si>
    <t>CABLEADO 2#12 PE HF LS TC POR TUBERÍA, CANALETA O BANDEJA</t>
  </si>
  <si>
    <t>8.3.17</t>
  </si>
  <si>
    <t>CABLEADO 2#10 PE HF LS TC POR TUBERÍA, CANALETA O BANDEJA</t>
  </si>
  <si>
    <t>8.3.18</t>
  </si>
  <si>
    <t>CABLEADO 2#8 PE HF LS TC POR TUBERÍA, CANALETA O BANDEJA</t>
  </si>
  <si>
    <t>8.3.19</t>
  </si>
  <si>
    <t>CABLEADO 3#10 PE HF LS TC POR TUBERÍA, CANALETA O BANDEJA</t>
  </si>
  <si>
    <t>8.3.20</t>
  </si>
  <si>
    <t>CABLEADO 3#8 PE HF LS TC POR TUBERÍA, CANALETA O BANDEJA</t>
  </si>
  <si>
    <t>8.3.21</t>
  </si>
  <si>
    <t>CABLEADO 2#8 + 1#10 PE HF LS TC POR TUBERÍA, CANALETA O BANDEJA</t>
  </si>
  <si>
    <t>8.3.22</t>
  </si>
  <si>
    <t>CABLEADO 4#10 PE HF LS TC POR TUBERÍA, CANALETA O BANDEJA</t>
  </si>
  <si>
    <t>8.3.23</t>
  </si>
  <si>
    <t>CABLEADO 5#10 PE HF LS TC POR TUBERÍA, CANALETA O BANDEJA</t>
  </si>
  <si>
    <t>8.3.24</t>
  </si>
  <si>
    <t>CABLEADO 4#8 PE HF LS TC POR TUBERÍA, CANALETA O BANDEJA</t>
  </si>
  <si>
    <t>8.3.25</t>
  </si>
  <si>
    <t>CABLEADO 2#6 + 1#10 PE HF LS TC POR TUBERÍA, CANALETA O BANDEJA</t>
  </si>
  <si>
    <t>8.3.26</t>
  </si>
  <si>
    <t>CABLEADO 3#8 + 1#10 PE HF LS TC POR TUBERÍA, CANALETA O BANDEJA</t>
  </si>
  <si>
    <t>8.3.27</t>
  </si>
  <si>
    <t>CABLEADO  1#8 + 1#10 + 1#12T PE HF LS TC POR TUBERÍA, CANALETA O BANDEJA</t>
  </si>
  <si>
    <t>8.3.28</t>
  </si>
  <si>
    <t>CABLEADO 3#8 + 2#10 PE HF LS TC POR TUBERÍA, CANALETA O BANDEJA</t>
  </si>
  <si>
    <t>8.3.29</t>
  </si>
  <si>
    <t>CABLEADO 2#6 + 1#6 PE HF LS TC POR TUBERÍA, CANALETA O BANDEJA</t>
  </si>
  <si>
    <t>8.3.30</t>
  </si>
  <si>
    <t>CABLEADO 2#8 + 1#10 + 1#12T PE HF LS TC POR TUBERÍA, CANALETA O BANDEJA</t>
  </si>
  <si>
    <t>8.3.31</t>
  </si>
  <si>
    <t>CABLEADO 3#6 + 1#10 PE HF LS TC POR TUBERÍA, CANALETA O BANDEJA</t>
  </si>
  <si>
    <t>8.3.32</t>
  </si>
  <si>
    <t>CABLEADO 1#6 + 1#8 + 1#10T PE HF LS TC POR TUBERÍA, CANALETA O BANDEJA</t>
  </si>
  <si>
    <t>8.3.33</t>
  </si>
  <si>
    <t>CABLEADO 3#8 + 1#6 + 2#10 PE HF LS TC POR TUBERÍA, CANALETA O BANDEJA</t>
  </si>
  <si>
    <t>8.3.34</t>
  </si>
  <si>
    <t>CABLEADO 3#8 + 1#10 + 1#12T PE HF LS TC POR TUBERÍA, CANALETA O BANDEJA</t>
  </si>
  <si>
    <t>8.3.35</t>
  </si>
  <si>
    <t>CABLEADO 2#6 + 1#8 + 1#10T PE HF LS TC POR TUBERÍA, CANALETA O BANDEJA</t>
  </si>
  <si>
    <t>8.3.36</t>
  </si>
  <si>
    <t>CABLEADO 3#6 + 1#8 + 1#10T PE HF LS TC POR TUBERÍA, CANALETA O BANDEJA</t>
  </si>
  <si>
    <t>8.3.37</t>
  </si>
  <si>
    <t>CABLEADO 3#6 + 1#8 + 2#10T PE HF LS TC POR TUBERÍA, CANALETA O BANDEJA</t>
  </si>
  <si>
    <t>8.3.38</t>
  </si>
  <si>
    <t>CABLEADO 1#4 + 1#6 + 1#8T PE HF LS TC POR TUBERÍA, CANALETA O BANDEJA</t>
  </si>
  <si>
    <t>8.3.39</t>
  </si>
  <si>
    <t>CABLEADO 3#8 + 1#4 + 1#8 PE HF LS TC POR TUBERÍA, CANALETA O BANDEJA</t>
  </si>
  <si>
    <t>8.3.40</t>
  </si>
  <si>
    <t>CABLEADO 2#4 + 1#6 + 1#8T PE HF LS TC POR TUBERÍA, CANALETA O BANDEJA</t>
  </si>
  <si>
    <t>8.3.41</t>
  </si>
  <si>
    <t>CABLEADO 3#4 + 1#6 + 1#8T PE HF LS TC POR TUBERÍA, CANALETA O BANDEJA</t>
  </si>
  <si>
    <t>8.3.42</t>
  </si>
  <si>
    <t>CABLEADO 3#6 + 1#4 + 2#6T PE HF LS TC POR TUBERÍA, CANALETA O BANDEJA</t>
  </si>
  <si>
    <t>8.3.43</t>
  </si>
  <si>
    <t>CABLEADO 3#4 + 1#6 + 1#6T PE HF LS TC POR TUBERÍA, CANALETA O BANDEJA</t>
  </si>
  <si>
    <t>8.3.44</t>
  </si>
  <si>
    <t>CABLEADO 3#2 + 1#8 PE HF LS TC POR TUBERÍA, CANALETA O BANDEJA</t>
  </si>
  <si>
    <t>8.3.45</t>
  </si>
  <si>
    <t>CABLEADO 3#4 + 1#2 + 2#6T PE HF LS TC POR TUBERÍA, CANALETA O BANDEJA</t>
  </si>
  <si>
    <t>8.3.46</t>
  </si>
  <si>
    <t>CABLEADO 3#2 + 1#4 + 1#8 PE HF LS TC POR TUBERÍA, CANALETA O BANDEJA</t>
  </si>
  <si>
    <t>8.3.47</t>
  </si>
  <si>
    <t>CABLEADO 3#2 + 1#4 + 1#6T PE HF LS TC POR TUBERÍA, CANALETA O BANDEJA</t>
  </si>
  <si>
    <t>8.3.48</t>
  </si>
  <si>
    <t>CABLEADO 3#4 + 1#1/0 + 1#4T PE HF LS TC POR TUBERÍA, CANALETA O BANDEJA</t>
  </si>
  <si>
    <t>8.3.49</t>
  </si>
  <si>
    <t>CABLEADO 3#2 + 1#2/0 + 1#2 PE HF LS TC POR TUBERÍA, CANALETA O BANDEJA</t>
  </si>
  <si>
    <t>8.3.50</t>
  </si>
  <si>
    <t>CABLEADO 3#2 + 1#1/0 + 2#6T PE HF LS TC POR TUBERÍA, CANALETA O BANDEJA</t>
  </si>
  <si>
    <t>8.3.51</t>
  </si>
  <si>
    <t>CABLEADO 3#1/0 + 1#2 + 1#6 PE HF LS TC POR TUBERÍA, CANALETA O BANDEJA</t>
  </si>
  <si>
    <t>8.3.52</t>
  </si>
  <si>
    <t>CABLEADO 3#1/0 + 1#2 + 1#4T PE HF LS TC POR TUBERÍA, CANALETA O BANDEJA</t>
  </si>
  <si>
    <t>8.3.53</t>
  </si>
  <si>
    <t>CABLEADO 3#2/0 + 1#1/0 + 1#6 PE HF LS TC POR TUBERÍA, CANALETA O BANDEJA</t>
  </si>
  <si>
    <t>8.14.74</t>
  </si>
  <si>
    <t>CABLEADO 3#8F + 1#4N + 1#8T PE HF LS TC POR TUBERÍA, CANALETA O BANDEJA</t>
  </si>
  <si>
    <t>8.14.83</t>
  </si>
  <si>
    <t>CABLEADO 2#4 + 1#2 +1#8 + 1#8T PE HF LS TC POR TUBERÍA, CANALETA O BANDEJA</t>
  </si>
  <si>
    <t>8.14.130</t>
  </si>
  <si>
    <t>CABLEADO 3#3/0 + 2#2/0 + 1#4 PE HF LS TC POR TUBERÍA, CANALETA O BANDEJA</t>
  </si>
  <si>
    <t>8.14.131</t>
  </si>
  <si>
    <t>CABLEADO 3X1/0F+250N+6T PE HF LS TC POR TUBERÍA, CANALETA O BANDEJA</t>
  </si>
  <si>
    <t>8.14.138</t>
  </si>
  <si>
    <t>CABLEADO 2 x 3#2/0 + 2#2/0 + 1#2T PE HF LS TC POR TUBERÍA, CANALETA O BANDEJA</t>
  </si>
  <si>
    <t>8.14.142</t>
  </si>
  <si>
    <t>Cable cobre 3x(2No.4/0)Fases + 2No.2/0 Neutro AWG, PE HF LS TC POR TUBERÍA, CANALETA O BANDEJA</t>
  </si>
  <si>
    <t>8.14.143</t>
  </si>
  <si>
    <t>CABLE COBRE 3X(2NO.4/0)FASES + 2NO.2/0 NEUTRO AWG,  PE HF LS TC POR TUBERÍA, CANALETA O BANDEJA</t>
  </si>
  <si>
    <t>8.4</t>
  </si>
  <si>
    <t>TABLEROS E INTERRUPTORES</t>
  </si>
  <si>
    <t>8.4.1</t>
  </si>
  <si>
    <t>TABLERO DE AUTOMÁTICOS DE 12 CIRCUITOS TIPO PESADO CON PUERTA Y CERRADURA DE CIERRE, CERRADURA Y ESPACIO TOTALIZADOR INDUSTRIAL NTQ-412T Y BARRAJE DE TIERRA AISLADA.</t>
  </si>
  <si>
    <t>8.4.2</t>
  </si>
  <si>
    <t>TABLERO DE AUTOMÁTICOS DE 18 CIRCUITOS TIPO PESADO CON PUERTA Y CERRADURA DE CIERRE, CERRADURA Y ESPACIO TOTALIZADOR INDUSTRIAL NTQ-412T Y BARRAJE DE TIERRA AISLADA.</t>
  </si>
  <si>
    <t>8.4.3</t>
  </si>
  <si>
    <t>TABLERO DE AUTOMÁTICOS DE 24 CIRCUITOS TIPO PESADO CON PUERTA Y CERRADURA DE CIERRE, CERRADURA Y ESPACIO TOTALIZADOR INDUSTRIAL NTQ-412T Y BARRAJE DE TIERRA AISLADA.</t>
  </si>
  <si>
    <t>8.4.4</t>
  </si>
  <si>
    <t>TABLERO DE AUTOMÁTICOS DE 30 CIRCUITOS TIPO PESADO CON PUERTA Y CERRADURA DE CIERRE, CERRADURA Y ESPACIO TOTALIZADOR INDUSTRIAL NTQ-412T Y BARRAJE DE TIERRA AISLADA.</t>
  </si>
  <si>
    <t>8.4.5</t>
  </si>
  <si>
    <t>TABLERO DE AUTOMÁTICOS DE 36 CIRCUITOS TIPO PESADO CON PUERTA Y CERRADURA DE CIERRE, CERRADURA Y ESPACIO TOTALIZADOR INDUSTRIAL NTQ-412T Y BARRAJE DE TIERRA AISLADA.</t>
  </si>
  <si>
    <t>8.4.6</t>
  </si>
  <si>
    <t>TABLERO DE AUTOMÁTICOS DE 42 CIRCUITOS TIPO PESADO CON PUERTA Y CERRADURA DE CIERRE, CERRADURA Y ESPACIO TOTALIZADOR INDUSTRIAL NTQ-412T Y BARRAJE DE TIERRA AISLADA.</t>
  </si>
  <si>
    <t>8.4.7</t>
  </si>
  <si>
    <t>INTERRUPTOR AUTOMATICO ENCHUFABLE 1 POLO 15/60 A</t>
  </si>
  <si>
    <t>8.4.8</t>
  </si>
  <si>
    <t>INTERRUPTOR AUTOMATICO ENCHUFABLE 2 POLO 15/30 A</t>
  </si>
  <si>
    <t>8.4.9</t>
  </si>
  <si>
    <t>INTERRUPTOR AUTOMATICO ENCHUFABLE 2 POLO 40/60 A</t>
  </si>
  <si>
    <t>8.4.10</t>
  </si>
  <si>
    <t>INTERRUPTOR AUTOMATICO ENCHUFABLE 2 POLO 70/100 A</t>
  </si>
  <si>
    <t>8.4.11</t>
  </si>
  <si>
    <t>INTERRUPTOR AUTOMATICO ENCHUFABLE 3 POLO 15/60 A</t>
  </si>
  <si>
    <t>8.4.12</t>
  </si>
  <si>
    <t>INTERRUPTOR AUTOMATICO ENCHUFABLE 3 POLO 70/100 A</t>
  </si>
  <si>
    <t>8.4.13</t>
  </si>
  <si>
    <t>BREAKER INDUSTRIAL 3 X 15/60 A</t>
  </si>
  <si>
    <t>8.4.14</t>
  </si>
  <si>
    <t>BREAKER INDUSTRIAL 3 X 75/100 A</t>
  </si>
  <si>
    <t>8.4.15</t>
  </si>
  <si>
    <t>BREAKER INDUSTRIAL 3 X 125/225 A</t>
  </si>
  <si>
    <t>8.4.16</t>
  </si>
  <si>
    <t>BREAKER INDUSTRIAL 3 X 250/400 A</t>
  </si>
  <si>
    <t>8.4.17</t>
  </si>
  <si>
    <t>BREAKER INDUSTRIAL 3 X 500/600 A</t>
  </si>
  <si>
    <t>8.4.18</t>
  </si>
  <si>
    <t>BREAKER INDUSTRIAL 3 X 700/800 A</t>
  </si>
  <si>
    <t>8.4.19</t>
  </si>
  <si>
    <t>BREAKER RIEL MONOPOLAR 1 X 6/63 A</t>
  </si>
  <si>
    <t>8.4.20</t>
  </si>
  <si>
    <t>BREAKER RIEL BIPOLAR 2 X 20/50 A</t>
  </si>
  <si>
    <t>8.4.21</t>
  </si>
  <si>
    <t>BREAKER RIEL TRIPOLAR 1 X 40/63 A</t>
  </si>
  <si>
    <t>8.5</t>
  </si>
  <si>
    <t>TELEVISION Y TELEFONOS</t>
  </si>
  <si>
    <t>8.5.1</t>
  </si>
  <si>
    <t>CAJA DE PASO 60X50 MAMPOSTERIA</t>
  </si>
  <si>
    <t>8.5.2</t>
  </si>
  <si>
    <t>STRIP TELEFONICO 10 PARES, CON CAJA STRIP 30X30X15 Y REGLETA 10 PARES</t>
  </si>
  <si>
    <t>8.5.3</t>
  </si>
  <si>
    <t>SALIDA TELEVISION 1/2" PVC INCLUYE CABLEADO Y APARATO ELECTRICO TOMA TV</t>
  </si>
  <si>
    <t>8.5.4</t>
  </si>
  <si>
    <t>CAJA DE PASO 10X10</t>
  </si>
  <si>
    <t>8.5.5</t>
  </si>
  <si>
    <t>CABLE TELEFONICO 2 PARES</t>
  </si>
  <si>
    <t>8.5.6</t>
  </si>
  <si>
    <t>SALIDA PARA ANTENA DE TV EN TUBERÍA DE Ø 1/2" PVC (L=12M)</t>
  </si>
  <si>
    <t>8.5.7</t>
  </si>
  <si>
    <t>MASTIL CON CAPACETE FI=1-1/4" X 3 MTS.</t>
  </si>
  <si>
    <t>8.5.8</t>
  </si>
  <si>
    <t>MASTIL CON CAPACETE FI=1" X 6 MTS.</t>
  </si>
  <si>
    <t>8.5.9</t>
  </si>
  <si>
    <t>CAJA Y AMPLIFICADOR  PARA ANTENA DE TV</t>
  </si>
  <si>
    <t>8.6</t>
  </si>
  <si>
    <t>CABLEADO ESTRUCTURADO, VOZ Y DATOS</t>
  </si>
  <si>
    <t>8.6.1</t>
  </si>
  <si>
    <t>CABLE UTP CAT 6 TENDIDO Y CERTIFICADO. INCLUYE TERMINALES RJ45 Y MARCACION</t>
  </si>
  <si>
    <t>8.6.2</t>
  </si>
  <si>
    <t>PATCH CORD CATEGORIA 6A X 1 m CERTIFICADO</t>
  </si>
  <si>
    <t>8.6.3</t>
  </si>
  <si>
    <t>PATCH CORD CATEGORIA 6A X 3 m CERTIFICADO</t>
  </si>
  <si>
    <t>8.6.5</t>
  </si>
  <si>
    <t>Suministro e instalación de salida lógica para voz y datos sencillo categoria 6A. Incluye: Jack RJ-45 color azul (Autoponchable), tapa abatible para protección al polvo, faceplate sencillo, en canaleta incluyendo troquel y caja con tapa.  (Salida en distancia hasta 3m).</t>
  </si>
  <si>
    <t>8.14.102</t>
  </si>
  <si>
    <t>Suministro e instalación de salida lógica para voz y datos sencillo categoria 6A. Incluye: Jack RJ-45 color azul (Autoponchable), tapa abatible para protección al polvo, faceplate sencillo, tubería PVC ø3/4" y caja con tapa.  (Salida en distancia hasta 3m).</t>
  </si>
  <si>
    <t>8.14.116</t>
  </si>
  <si>
    <t>Suministro e instalación de salida lógica para voz y datos sencillo categoria 6A. Incluye: Jack RJ-45 color azul (Autoponchable), tapa abatible para protección al polvo, faceplate sencillo, tubería EMT ø3/4" y caja con tapa.  (Salida en distancia hasta 3m).</t>
  </si>
  <si>
    <t>8.6.6</t>
  </si>
  <si>
    <t>PATCH PANEL 24 PUERTOS CATEGORIA 6A</t>
  </si>
  <si>
    <t>8.6.7</t>
  </si>
  <si>
    <t>PATCH PANEL 48 PUERTOS CATEGORIA 6A</t>
  </si>
  <si>
    <t>8.6.8</t>
  </si>
  <si>
    <t>ACCESS POINT 3COM O EQUIVALENTE, CONEXIÓN INALAMBRICA, VELOCIDAD MINIMA 1300Mbps, BANDA DOBLE DE 2,4GHZ Y 5 GHZ, 3 PUERTOS DE CONEXIÓN, SOPORTE PARA PROTOCOLOS DE SEGURIDAD WEP, WPA, WPA2</t>
  </si>
  <si>
    <t>8.6.9</t>
  </si>
  <si>
    <t>SALIDA PARA TOMACORRIENTE DOBLE MONOFASICA EN CANALETA, INCLUYE TROQUEL Y APARATO ELECTRICO, conductores cobre #12 AWG, PE, HF, FR, LS, CT y demás accesorios necesarios para su correcta instalación.</t>
  </si>
  <si>
    <t>8.6.10</t>
  </si>
  <si>
    <t>TOMACORRIENTE DOBLE  POLO A TIERRA REGULADA COLOR NARANJA EN CANALETA,  INCLUYE TROQUEL Y APARATO ELECTRICO, conductores cobre #12 AWG, PE, HF, FR, LS, CT y demás accesorios necesarios para su correcta instalación.</t>
  </si>
  <si>
    <t>8.6.12</t>
  </si>
  <si>
    <t>GABINETE 60X60 HOMOLOGADO</t>
  </si>
  <si>
    <t>8.6.13</t>
  </si>
  <si>
    <t>GABINETE 90X90 HOMOLOGADO INCLUYE VENTILADOR Y MULTITOMA</t>
  </si>
  <si>
    <t>8.6.14</t>
  </si>
  <si>
    <t>SWITCH 24 PUERTOS MARCA 3COM O EQUIVALENTE</t>
  </si>
  <si>
    <t>8.6.15</t>
  </si>
  <si>
    <t>SWITCH 48 PUERTOS MARCA 3COM O EQUIVALENTE</t>
  </si>
  <si>
    <t>8.6.16</t>
  </si>
  <si>
    <t>REGULADOR TRIFASICO DE 5 KVA</t>
  </si>
  <si>
    <t>8.6.17</t>
  </si>
  <si>
    <t>REGULADOR TRIFASICO DE 10 KVA</t>
  </si>
  <si>
    <t>8.6.18</t>
  </si>
  <si>
    <t>REGULADOR TRIFASICO DE 15 KVA</t>
  </si>
  <si>
    <t>EQUIPOS ACTIVOS</t>
  </si>
  <si>
    <t>SUMINISTRO E INSTALACION DE UPS MONOFASICA DE 3KVA/2,7KW, ONDA SENO PURA, DOBLE CONVERSION</t>
  </si>
  <si>
    <t>SUMINISTRO E INSTALACION DE UPS BIFASICA DE 6KVA/6KW, ONDA SENO PURA, DOBLE CONVERSION</t>
  </si>
  <si>
    <t>SUMINISTRO E INSTALACION DE UPS BIFASICA DE 10KVA/10KW, ONDA SENO PURA, DOBLE CONVERSION</t>
  </si>
  <si>
    <t>SUMINISTRO E INSTALACION DE UPS TRIFASICA DE 15KVA, ONDA SENO PURA, DOBLE CONVERSION</t>
  </si>
  <si>
    <t>8.7.1</t>
  </si>
  <si>
    <t>PUESTA A TIERRA Y PROTECCIÓN CONTRA DESCARGAS ATMOSFÉRICAS</t>
  </si>
  <si>
    <t>SUMINISTRO E INSTALACION DE UN KIT DE MONTAJE PARA PUNTA CAPTADORA COMPUESTO DE LOS SIGUIENTES ELEMENTOS: BASE EN BRONCE CON TORNILLOS DE FIJACIÓN A LA SUPERFICIE DE CONCRETO. PUNTA CAPTADORA FRANKLIN DE 0.6 M. DE ALTURA. EN ACERO INOXIDABLE DE Ø 3/8 “ TIPO 1 “. ABRAZADERA PARA FIJACIÓN DE CABLE</t>
  </si>
  <si>
    <t>SUMINISTRO E INSTALACION DE UN KIT DE MONTAJE PARA PUNTA CAPTADORA COMPUESTO DE LOS SIGUIENTES ELEMENTOS: BASE EN BRONCE CON TORNILLOS DE FIJACIÓN A LA SUPERFICIE DE CONCRETO. PUNTA CAPTADORA FRANKLIN DE 0.80 M. DE ALTURA. EN ACERO INOXIDABLE DE Ø 3/8 “ TIPO 1 “. ABRA</t>
  </si>
  <si>
    <t>SUMINISTRO E INSTALACION DE UN KIT DE MONTAJE PARA PUNTA CAPTADORA COMPUESTO DE LOS SIGUIENTES ELEMENTOS: BASE EN BRONCE CON TORNILLOS DE FIJACIÓN A LA SUPERFICIE DE CONCRETO. PUNTA CAPTADORA FRANKLIN DE 1.00 M. DE ALTURA. EN ACERO INOXIDABLE DE Ø 3/8 “ TIPO 1 “. ABRA</t>
  </si>
  <si>
    <t>8.14.39</t>
  </si>
  <si>
    <t>Suministro, transporte e instalación de cable de aluminio desnudo 1/0 AWG, para anillo superior y bajante de puesta a tierra, Incluye soportes tipo clip y conectores</t>
  </si>
  <si>
    <t>SUMINISTRO E INSTALACION DE TUBERÍA Ø 1” GALVANIZADO IMC EMBEBIDO EN LAS COLUMNAS DE CONCRETO, DESDE LA CUBIERTA HASTA EL TERRENO.</t>
  </si>
  <si>
    <t>SUMINISTRO E INSTALACION TUBERIA IMC 3/4" ADOSADA A FACHADA PARA BAJANTE PUESTA A TIERRA, INCLUYE ACCESORIOS Y FIJACION</t>
  </si>
  <si>
    <t>SUMINISTRO E INSTALACION TUBERIA IMC 1" ADOSADA A FACHADA PARA BAJANTE PUESTA A TIERRA, INCLUYE ACCESORIOS Y FIJACION</t>
  </si>
  <si>
    <t>8.14.82</t>
  </si>
  <si>
    <t>Suministro, transporte e instalación de tubería metálica galvanizada (IMC) de ø2". Incluye accesorios para una correcta instalación.</t>
  </si>
  <si>
    <t>SUMINISTRO E INSTALACION TUBERIA IMC 4" ADOSADA A FACHADA PARA BAJANTE PUESTA A TIERRA, INCLUYE ACCESORIOS Y FIJACION</t>
  </si>
  <si>
    <t>8.14.126</t>
  </si>
  <si>
    <t>SUMINISTRO E INSTALACION DE CAJA 10X30 PARA USO EN INTEMPERIE, INCLUYE ACCESORIOS Y FIJACION</t>
  </si>
  <si>
    <t>8.14.58</t>
  </si>
  <si>
    <t>SUMINISTRO E INSTALACION DE CABLE DE COBRE DESNUDO 1/0 AWG PARA MALLA PUESTA A TIERRA PARA ANILLO INFERIOR E INTERCONEXIONES</t>
  </si>
  <si>
    <t>SUMINISTRO E INSTALACION DE CABLE DE COBRE DESNUDO 2/0 AWG PARA MALLA PUESTA A TIERRA PARA ANILLO INFERIOR E INTERCONEXIONES</t>
  </si>
  <si>
    <t>SUMINISTRO E INSTALACION DE VARILLA ELECTRODO DE PUESTA A TIERRA EN CU DE 5/8"X 8' + CONECTOR</t>
  </si>
  <si>
    <t>SUMINISTRO E INSTALACION DE CONEXIÓN EXOTÉRMICA VARILLA-CABLE. INCLUYE SUMINISTRO DE MOLDE FUNDENTE Y DEMÁS ACCESORIOS.</t>
  </si>
  <si>
    <t xml:space="preserve">SUMINISTRO E INSTALACION DE CAJA DE INSPECCION PARA ELECTRODO DE PUESTA A TIERRA 30 X 30. INCLUYE MARCO Y TAPA </t>
  </si>
  <si>
    <t>8.14.154</t>
  </si>
  <si>
    <t>MALLA A TIERRA PARA PARARAYOS COMPUESTA CON TRES (3) VARILLAS DE PUESTA A TIERRA DE COBRE DE 5/8 X 2,44 MTS, UNIDAS ENTRE SI CON CABLE NO. 2 DE CU DESNUDO. LA UNÓN ENTRE VARILLA Y CABLE SERÁ CON SOLDADURA EXOTÉRMICA CAD WELD O SIMILAR</t>
  </si>
  <si>
    <t>8.7.2</t>
  </si>
  <si>
    <t>PUESTA A TIERRA SUBESTACION Y TABLEROS</t>
  </si>
  <si>
    <t>ABRAZADERAS DE BRONCE PARA SOPORTAR EL CABLE AL MURO DE CONCRETO APROBADAS PARA INTEMPERIE.</t>
  </si>
  <si>
    <t>GRAPA DERIVACIÓN EN T DE BRONCE PARA SOPORTAR EL CABLE AL MURO DE CONCRETO APROBADAS PARA INTEMPERIE.</t>
  </si>
  <si>
    <t>GRAPA CUADRADA DE BRONCE PARA SOPORTAR EL CABLE AL MURO DE CONCRETO APROBADAS PARA INTEMPERIE.</t>
  </si>
  <si>
    <t>TIERRA ARMARIO MEDIDORES 1 VARILLA Y CABLE No. 2</t>
  </si>
  <si>
    <t>TIERRA TABLERO GRAL. DIST. 1 VARILLA Y CABLE 1/0</t>
  </si>
  <si>
    <t>TIERRA SUBESTACION CAPSULADA CON TRES VARILLAS CW Y DEMAS ACCESORIOS</t>
  </si>
  <si>
    <t>TIERRA SUBESTACION LOCAL O PEDESTAL CON TRES VARILLAS CW Y DEMAS ACCESORIOS</t>
  </si>
  <si>
    <t>8.8</t>
  </si>
  <si>
    <t>CANALIZACION ELECTRICA</t>
  </si>
  <si>
    <t>TENDIDO CANALIZACION ELECTRICA SUBTERRANEA TUBERIA PVC TIPO DUCTO ELECTRICO DB 1 x 1"  PVC</t>
  </si>
  <si>
    <t>8.8.1</t>
  </si>
  <si>
    <t>TENDIDO CANALIZACION ELECTRICA SUBTERRANEA TUBERIA PVC TIPO DUCTO ELECTRICO DB 1 x 2"  PVC</t>
  </si>
  <si>
    <t>8.8.2</t>
  </si>
  <si>
    <t>TENDIDO CANALIZACION ELECTRICA SUBTERRANEA TUBERIA PVC TIPO DUCTO ELECTRICO DB 2 x 2"  PVC</t>
  </si>
  <si>
    <t>8.8.3</t>
  </si>
  <si>
    <t>TENDIDO CANALIZACION ELECTRICA SUBTERRANEA TUBERIA PVC TIPO DUCTO ELECTRICO DB 2 x 3"  PVC</t>
  </si>
  <si>
    <t>8.8.4</t>
  </si>
  <si>
    <t>TENDIDO CANALIZACION ELECTRICA SUBTERRANEA TUBERIA PVC TIPO DUCTO ELECTRICO DB 2 x 4"  PVC</t>
  </si>
  <si>
    <t>8.8.5</t>
  </si>
  <si>
    <t>TENDIDO CANALIZACION ELECTRICA SUBTERRANEA TUBERIA PVC TIPO DUCTO ELECTRICO DB 4 x 4"  PVC</t>
  </si>
  <si>
    <t>8.9</t>
  </si>
  <si>
    <t>CAMARAS DE INSPECCION</t>
  </si>
  <si>
    <t>8.9.2</t>
  </si>
  <si>
    <t xml:space="preserve">CAJA DE INSPECCION EN MAMPOSTERIA TIPO CS274 CODENSA CON MARCO Y TAPA 71.5X71.5 </t>
  </si>
  <si>
    <t>8.9.3</t>
  </si>
  <si>
    <t>CAJA DE INSPECCION EN MAMPOSTERIA TIPO CS275 CODENSA CON MARCO Y TAPA 130.5X80.5</t>
  </si>
  <si>
    <t>8.9.4</t>
  </si>
  <si>
    <t xml:space="preserve">CAJA DE INSPECCION EN MAMPOSTERIA TIPO CS276 CODENSA CON MARCO Y TAPA 161X130.5 </t>
  </si>
  <si>
    <t>8.10</t>
  </si>
  <si>
    <t>POSTES DE CONCRETO</t>
  </si>
  <si>
    <t>8.10.1</t>
  </si>
  <si>
    <t>SUMINISTRO E INSTALACIÓN  DE POSTE DE CONCRETO PRETENSADO DE 8 MTS- 510 KG (INCLUYE  AHOYADO, IZAJE Y PLOMADA)</t>
  </si>
  <si>
    <t>8.10.2</t>
  </si>
  <si>
    <t>SUMINISTRO E INSTALACIÓN  DE POSTE DE CONCRETO PRETENSADO DE 8 MTS- 750 KG (INCLUYE  AHOYADO, IZAJE Y PLOMADA)</t>
  </si>
  <si>
    <t>8.10.3</t>
  </si>
  <si>
    <t>SUMINISTRO E INSTALACIÓN  DE POSTE DE CONCRETO PRETENSADO DE 8 MTS- 1050 KG (INCLUYE  AHOYADO, IZAJE Y PLOMADA)</t>
  </si>
  <si>
    <t>8.10.4</t>
  </si>
  <si>
    <t>SUMINISTRO E INSTALACIÓN  DE POSTE DE CONCRETO PRETENSADO DE 10 MTS- 510 KG (INCLUYE  AHOYADO, IZAJE Y PLOMADA)</t>
  </si>
  <si>
    <t>8.10.5</t>
  </si>
  <si>
    <t>SUMINISTRO E INSTALACIÓN  DE POSTE DE CONCRETO PRETENSADO DE 10 MTS- 750 KG (INCLUYE  AHOYADO, IZAJE Y PLOMADA)</t>
  </si>
  <si>
    <t>8.10.6</t>
  </si>
  <si>
    <t>SUMINISTRO E INSTALACIÓN  DE POSTE DE CONCRETO PRETENSADO DE 10 MTS- 1050 KG (INCLUYE  AHOYADO, IZAJE Y PLOMADA)</t>
  </si>
  <si>
    <t>8.10.7</t>
  </si>
  <si>
    <t>SUMINISTRO E INSTALACIÓN  DE POSTE DE CONCRETO PRETENSADO DE 12 MTS- 510 KG (INCLUYE  AHOYADO, IZAJE Y PLOMADA)</t>
  </si>
  <si>
    <t>8.10.8</t>
  </si>
  <si>
    <t>SUMINISTRO E INSTALACIÓN  DE POSTE DE CONCRETO PRETENSADO DE 12 MTS- 750 KG (INCLUYE  AHOYADO, IZAJE Y PLOMADA)</t>
  </si>
  <si>
    <t>8.10.9</t>
  </si>
  <si>
    <t>SUMINISTRO E INSTALACIÓN  DE POSTE DE CONCRETO PRETENSADO DE 12 MTS- 1050 KG (INCLUYE  AHOYADO, IZAJE Y PLOMADA)</t>
  </si>
  <si>
    <t>8.11</t>
  </si>
  <si>
    <t>TRANSFORMADORES</t>
  </si>
  <si>
    <t>8.11.1</t>
  </si>
  <si>
    <t>SUMINISTRO E INSTALACION DE SUBESTACION ELECTRICA EN POSTE 30 KVA. INCLUYE SOPORTES, ACCESORIOS, PUESTA TIERRA Y PROTECCIONES. NORMAS SEGÚN OPERADOR DE RED LOCAL. CERTIFICACION RETIE</t>
  </si>
  <si>
    <t>8.11.2</t>
  </si>
  <si>
    <t>SUMINISTRO E INSTALACION DE SUBESTACION ELECTRICA EN POSTE 45 KVA. INCLUYE SOPORTES, ACCESORIOS , PUESTA TIERRA Y PROTECCIONES. NORMAS SEGÚN OPERADOR DE RED LOCAL. CERTIFICACION RETIE</t>
  </si>
  <si>
    <t>8.11.3</t>
  </si>
  <si>
    <t>SUMINISTRO E INSTALACION DE SUBESTACION ELECTRICA EN POSTE 75 KVA. INCLUYE SOPORTES, ACCESORIOS , PUESTA TIERRA Y PROTECCIONES. NORMAS SEGÚN OPERADOR DE RED LOCAL. CERTIFICACION RETIE</t>
  </si>
  <si>
    <t>8.11.4</t>
  </si>
  <si>
    <t>SUMINISTRO E INSTALACION DE SUBESTACION ELECTRICA 112,5 KVA. INCLUYE CELDA DE ENTRADA Y SALIDA M.T., CELDA DE PROTECCION DEL TRANSFORMADOR, CELDA DEL TRANSFORMADOR, CELDA DE MEDIDA BT, EQUIPOS ACCESORIOS , PUESTA TIERRA Y CONEXIONES. NORMAS SEGÚN OPERADOR DE RED LOCAL. CERTIFICACION RETIE</t>
  </si>
  <si>
    <t>8.11.5</t>
  </si>
  <si>
    <t>SUMINISTRO E INSTALACION DE SUBESTACION ELECTRICA 150 KVA. INCLUYE CELDA DE ENTRADA Y SALIDA M.T., CELDA DE PROTECCION DEL TRANSFORMADOR, CELDA DEL TRANSFORMADOR, CELDA DE MEDIDA BT, EQUIPOS ACCESORIOS, PUESTA TIERRA Y CONEXIONES. NORMAS SEGÚN OPERADOR DE RED LOCAL. CERTIFICACION RETIE</t>
  </si>
  <si>
    <t>8.11.6</t>
  </si>
  <si>
    <t>SUMINISTRO E INSTALACION DE SUBESTACION ELECTRICA 225 KVA. INCLUYE CELDA DE ENTRADA Y SALIDA M.T., CELDA DE PROTECCION DEL TRANSFORMADOR, CELDA DEL TRANSFORMADOR, CELDA DE MEDIDA BT, EQUIPOS ACCESORIOS, PUESTA TIERRA Y CONEXIONES. NORMAS SEGÚN OPERADOR DE RED LOCAL. CERTIFICACION RETIE</t>
  </si>
  <si>
    <t>8.12</t>
  </si>
  <si>
    <t>REVISIÓN GENERAL ELÉCTRICA</t>
  </si>
  <si>
    <t>8.12.1</t>
  </si>
  <si>
    <t>REVISIÓN Y REPARACIÓN DE PUNTO ELÉCTRICO (INC. CAMBIO DE APARATOS)</t>
  </si>
  <si>
    <t>8.13</t>
  </si>
  <si>
    <t>ARMARIOS Y EQUIPOS DE MEDIDA</t>
  </si>
  <si>
    <t>8.13.1</t>
  </si>
  <si>
    <t>CELDA TRIPLEX ENTRADA Y SALIDA 15 KV. NORMA CTS506-2. INC. FUSIBLES DE PROTECCION. CERTIFICACION RETIE</t>
  </si>
  <si>
    <t>8.14</t>
  </si>
  <si>
    <t>APARATOS ELÉCTRICOS 
(INCLUYE SUM E INSTALACIÓN -SOLO APLICA PARA CAMBIOS O MEJORAMIENTOS)</t>
  </si>
  <si>
    <t>8.14.1</t>
  </si>
  <si>
    <t>BOTON TIMBRE AVE 605</t>
  </si>
  <si>
    <t>8.14.2</t>
  </si>
  <si>
    <t>BOTON TIMBRE 800 PARA PISOS805</t>
  </si>
  <si>
    <t>8.14.3</t>
  </si>
  <si>
    <t>BOTON TIMBRE ABITARE LUZ PILOTO 1905-LP3033</t>
  </si>
  <si>
    <t>8.14.4</t>
  </si>
  <si>
    <t>TIMBRE CAMPANA + TAPA  MAX.</t>
  </si>
  <si>
    <t>8.14.5</t>
  </si>
  <si>
    <t>TIMBRE CAMPANA KORAL/NEXKR040BK</t>
  </si>
  <si>
    <t>8.14.6</t>
  </si>
  <si>
    <t>CONMUTABLE Senc. Blc.DEKO L/NEX DK-2B+DKT2B</t>
  </si>
  <si>
    <t>8.14.7</t>
  </si>
  <si>
    <t>CONMUTABLE Senc. Clas.C L/NEX LX-020C</t>
  </si>
  <si>
    <t>8.14.8</t>
  </si>
  <si>
    <t>CONMUTABLE Senc. Pil.Clas. L/NEXLX-020CL</t>
  </si>
  <si>
    <t>8.14.9</t>
  </si>
  <si>
    <t>INTERRUPTOR 4 VIAS AVE604-31323</t>
  </si>
  <si>
    <t>8.14.10</t>
  </si>
  <si>
    <t>INTERRUPTOR DOBLE 200211</t>
  </si>
  <si>
    <t>8.14.11</t>
  </si>
  <si>
    <t>INTERRUPTOR DOBLE 600 AVE611</t>
  </si>
  <si>
    <t>8.14.12</t>
  </si>
  <si>
    <t>INTERRUPTOR DOBLE ABITARE LUZ911 LP</t>
  </si>
  <si>
    <t>8.14.13</t>
  </si>
  <si>
    <t>INTERRUPTOR TRIPLE 600 AVE613</t>
  </si>
  <si>
    <t>8.14.14</t>
  </si>
  <si>
    <t>INTERRUPTOR TRIPLE FOSF AVE9913</t>
  </si>
  <si>
    <t>8.14.15</t>
  </si>
  <si>
    <t>INTERRUPTOR TRIPLE MARFIL LUZ913 LP</t>
  </si>
  <si>
    <t>8.14.16</t>
  </si>
  <si>
    <t>INTERRUPTOR SENC 600  AVE601</t>
  </si>
  <si>
    <t>8.14.17</t>
  </si>
  <si>
    <t>INTERRUPTOR SENC Clas.C      L/NEX   LX-010C</t>
  </si>
  <si>
    <t>8.14.18</t>
  </si>
  <si>
    <t>INTERRUPTOR SENC CON LUZ1001-LP</t>
  </si>
  <si>
    <t>8.14.19</t>
  </si>
  <si>
    <t>TOMA DOBLE AMERICANA 600 POLO666 -N</t>
  </si>
  <si>
    <t>8.14.20</t>
  </si>
  <si>
    <t>TOMA DOBLE AMERICANA ABITARE9966-N</t>
  </si>
  <si>
    <t>8.14.21</t>
  </si>
  <si>
    <t>TOMA DOBLE AMERICANA FOSF AVE9966</t>
  </si>
  <si>
    <t>8.14.23</t>
  </si>
  <si>
    <t>Desmonte  Y Montaje de equipos  activos , Acces point , Ventiladores  , Video proyector, Cable  HDMI, incluye  empaque y  entrega a colegio ( no incluye configuraciones)</t>
  </si>
  <si>
    <t>8.14.28</t>
  </si>
  <si>
    <t>SUMINISTRO TRANSPORTE E INSTALACION DE ENCAUCHETADO 3X16 LIBRE DE HALOGENOS HFS,INCUYE DESCONEXION DEL EXISTENTE Y CONEXIÓN DEL NUEVO</t>
  </si>
  <si>
    <t>8.14.30</t>
  </si>
  <si>
    <t>SSUMINISTRO E INSTALACION DE CABLE UTP CAT 6A TENDIDO Y CERTIFICADO. INCLUYE TERMINALES RJ45 Y MARCACION</t>
  </si>
  <si>
    <t>8.14.38</t>
  </si>
  <si>
    <t>Suministro, transporte e instalación de Circuito ramal baja tensión, 120V, AWG-Cu, 80°C, 750V, PE, HF, FR, LS, CT. 1No.12 (F) + 1No.12 (N) + 1No.12 (T)</t>
  </si>
  <si>
    <t>8.14.44</t>
  </si>
  <si>
    <t>Suministro, transporte e instalación de caja de paso metálica (12 x 12 x 5)cm. Incluye accesorios para su correcta instalación.</t>
  </si>
  <si>
    <t>8.14.52</t>
  </si>
  <si>
    <t>TENDIDO CANALIZACION ELECTRICA SUBTERRANEA TUBERIA PVC TIPO DUCTO ELECTRICO DB 1 x 3" PVC</t>
  </si>
  <si>
    <t>8.14.55</t>
  </si>
  <si>
    <t>TENDIDO Y CANALIZACION ELECTRICA SUBTERRANEA, TUBERIA PVC TIPO DUCTO ELECTRICO DP 2X4" POR ZONA VERDE</t>
  </si>
  <si>
    <t>8.14.56</t>
  </si>
  <si>
    <t>Certificaciones de puntos de UTP Cat. 6A, incluye registro original arrojado por el equipo en medio magnético e impreso, por cada enlace certificado que pase sin restricciones.</t>
  </si>
  <si>
    <t>8.14.57</t>
  </si>
  <si>
    <t>Suministro, transporte e instalación de conector lineal para conductores redondos Rd 8-10, M6x10.</t>
  </si>
  <si>
    <t>8.14.64</t>
  </si>
  <si>
    <t>Alimentador Tablero, en cable de Cu AWG Cu 80°C 750V PE HF LS TC por tubería y/o canaleta 3No.8  Fase + 1No.8  Neutro +1No.10 Tierra.</t>
  </si>
  <si>
    <t>8.14.71</t>
  </si>
  <si>
    <t>Alimentador Tablero, en cable de Cu AWG Cu 80°C 750V PE HF LS TC por tubería y/o canaleta 2No.6  Fase + 1No.6  Neutro +1No.8 Tierra.</t>
  </si>
  <si>
    <t>8.14.72</t>
  </si>
  <si>
    <t>Alimentador Tablero, en cable de Cu AWG Cu 80°C 750V PE HF LS TC por tubería y/o canaleta 3No.6  Fase + 1No.6  Neutro +1No.8 Tierra.</t>
  </si>
  <si>
    <t>8.14.75</t>
  </si>
  <si>
    <t>Suministro, transporte e instalación de alimentador en COBRE en cable AWG-Cu, 80°C, 750V, PE, HF, FR, LS, CT. Incluye todos los elementos para un correcto funcionamiento.  2No.4 (F) + 1No.4 (N) + 1No.8 (T).</t>
  </si>
  <si>
    <t>8.14.81</t>
  </si>
  <si>
    <t>Suministro, transporte e instalación de cable cubierto, para red compacta 1No.1/0 AAC 15kV + 1No.2 ACSR. Incluye: espaciadores polimericos y demas elementos para sus correcta instalación.</t>
  </si>
  <si>
    <t>8.14.85</t>
  </si>
  <si>
    <t>Suministro e instalacion de Interconexión en baja tensión entre Transformador de 37,5kVA - Gabinete de medida en cable 1No.250 kcmil x Fase  + 1No.250 kcmil Neutro  + 1N°4 Tierra  AWG Conductores en Aluminio, Al-THHN-Serie 8000, por Tubería TMG-IMC de 1∅4" 
RS1-00 ,  libre de halógenos chaqueta aislante 80°C 750V PE HF FR LS TC.</t>
  </si>
  <si>
    <t>8.14.101</t>
  </si>
  <si>
    <t>Suministro, transporte, instalación de Rack 1RU con organizador horizontal, negro, 19". Incluye anclajes, fijaciones y multitoma PDU horizontal 120V, 15A.</t>
  </si>
  <si>
    <t>8.14.145</t>
  </si>
  <si>
    <t>Suministro, transporte, instalación de minirack cerrado de 11RU, 0.6m x 0.6m x 0.6m, fabricado en aluminio, color negro. Incluye anclajes, fijaciones y multitoma PDU horizontal 120V, 15A, 8 salidas.</t>
  </si>
  <si>
    <t>8.14.151</t>
  </si>
  <si>
    <t>Suministro, transporte, instalación de rack cerrado de 24RU, 0.6m x 0.6m x 1.2m, fabricado en aluminio, color negro. Incluye anclajes y fijaciones en piso.</t>
  </si>
  <si>
    <t>8.14.103</t>
  </si>
  <si>
    <t>Acometida principal desde tablero de medida hasta ML principal en cuarto tecnico en cable de AWG Aluminio AA 8000 XHHW-280°C 750V PE HF LS TC por canalizacion subterranea 4No.4/0  Fase + 1No.4/0  Neutro +1No.2 Tierra.</t>
  </si>
  <si>
    <t>8.14.111</t>
  </si>
  <si>
    <t>Acometida principal desde tablero de medida hasta ML principal en cuarto tecnico en cable de AWG Aluminio AA 8000 XHHW-280°C 750V PE HF LS TC por canalizacion subterranea 6No.4/0  Fase + 2No.1/0  Neutro +1No.2 Tierra.</t>
  </si>
  <si>
    <t>8.14.123</t>
  </si>
  <si>
    <t>Suministro e Instalacion de Acometida principal desde tablero de medida hasta ML principal en cuarto tecnico en cable de AWG Aluminio AA 8000 XHHW-280°C 750V PE HF LS TC por canalizacion subterranea 6No.4/0 Fase + 2No.1/0 Neutro +1No.2 Tierra.</t>
  </si>
  <si>
    <t>8.14.129</t>
  </si>
  <si>
    <t>Suministro e Instalacion de Acometida principal desde tablero de medida hasta ML principal en cuarto tecnico en cable de AWG Aluminio AA 8000 XHHW-280°C 750V PE HF LS TC por canalizacion subterranea 6No.4/0  Fase + 2No.1/0  Neutro +1No.2 Tierra.</t>
  </si>
  <si>
    <t>8.14.132</t>
  </si>
  <si>
    <t>Acometida principal desde tablero de control bomba hasta hasta planta electrica en  cable de Cu AWG  750V PE HF LS TC por canalizacion subterranea 3No.2/0  Fase + 1No.2/0  Neutro +1No.2 Tierra.</t>
  </si>
  <si>
    <t>8.14.133</t>
  </si>
  <si>
    <t>Suministro, transporte e instalacion de de caja 40 x 40 de paso, incluye material y todos los elementos necesarios para su correcto funcionamiento</t>
  </si>
  <si>
    <t>8.14.152</t>
  </si>
  <si>
    <t xml:space="preserve">Vestida en poste tipo terminal monofasica con neutro superior, según norma RA3-13, incluye Aislador Suspension 13,2 KV 16, Grapa terminal, tornillo espaciador y todos los elementos para su correcta fijacion e instalacion. </t>
  </si>
  <si>
    <t>8.14.153</t>
  </si>
  <si>
    <t xml:space="preserve">Viento con poste auxiliar de 8m  según Norma RA6-003  de EPM E.S.P </t>
  </si>
  <si>
    <t>8.14.178</t>
  </si>
  <si>
    <t>SUMINISTRO E INSTALACION FIBRA OPTICA  6 HILOS  MULTIMODO 50/125</t>
  </si>
  <si>
    <t>8.14.179</t>
  </si>
  <si>
    <t>8.14.185</t>
  </si>
  <si>
    <t>SUMINISTRO, TRANSPORTE E INSTALACIÓN DE PLANTA ELECTRICA MOTOR DIESEL O GASOLINA, TRIFASICA 20KVA. INCLUYE TRANSFERENCIA AUTOMATICA DE 80 AMP</t>
  </si>
  <si>
    <t>8.14.186</t>
  </si>
  <si>
    <t>Planta Eléctrica DIESEL
Potencia Efectiva: 26,4 kW
Reserva: 10%
Regimen de Operacion: EMERGENCIA
Lugar de operación: msnm (Altura de la ciudad de Girardota - Antioquia)
Tension de operacion (3φ): 208V/120V
Tablero de Control: Digital
Motor: Diesel
Velocidad: 1800RPM
Generador: Sin Escobillas
Factor de Potencia: 0.8
Numero de Fases: 3
Frecuencia: 60Hz                                                                                              
Combustible: Diesel por suministro base tanque (12 horas de autonomia minimo plena carga)
Tipo  independiente
Incluye seccionador de operacion de BT y cabina de insonorizacion.</t>
  </si>
  <si>
    <t>8.14.202</t>
  </si>
  <si>
    <r>
      <t xml:space="preserve">SUMINISTRO, TRANSPORTE E INSTALACION DE ESTRUCTURA DE ANCLAJE EN POSTE DE 12M. INCLUYE CRUCETAS DE 2.4M, CADENA DE AISLADORES DE RETENCION Y DEMAS HERRAJES PARA SU CORRECTA INSTALACION. NO INCLUYE POSTE NORMA EPM </t>
    </r>
    <r>
      <rPr>
        <b/>
        <sz val="10"/>
        <rFont val="Arial"/>
        <family val="2"/>
      </rPr>
      <t>RA2-026</t>
    </r>
  </si>
  <si>
    <t>8.14.204</t>
  </si>
  <si>
    <t>Suministro e instalación de viento convencional según norma EPM RA6-001. Incluye materiales y accesorios para su correcta instalacion y funcionamiento.</t>
  </si>
  <si>
    <t>Un</t>
  </si>
  <si>
    <t>8.14.206</t>
  </si>
  <si>
    <t>SUMINISTRO TRANSPORTE E INSTALACIÓN DE AVISOS EN ACRÍLICO PARA MARCACION DE CABLE EN CAJAS DE ENERGÍA</t>
  </si>
  <si>
    <t>8.14.217</t>
  </si>
  <si>
    <t>SUMINISTRO, TRANSPORTE E INSTALACION DE ACOMETIDA EN CABLE 3NO.10 + 1NO.8 + 1NO.10 CU AWG THHN DESDE TABLERO GENERAL (ML1) HASTA TABLERO NORMAL(TILU2)</t>
  </si>
  <si>
    <t>8.14.218</t>
  </si>
  <si>
    <t>Suministro e instalación de acometida primaria en media tensión en cable de cobre AWG: 3Nº1/0 AWG, AL, aislado XLPE/LLDPE, 15kV, Ecologico</t>
  </si>
  <si>
    <t>Ml</t>
  </si>
  <si>
    <t>8.14.219</t>
  </si>
  <si>
    <t>SUMINISTRO, TRANSPORTE E INSTALACION DE ACOMETIDA EN CABLE 3NO.6 + 1NO.4 + 1NO.10 CU AWG THHN DESDE TABLERO GENERAL (ML1) HASTA TABLERO NORMAL(TCO5)</t>
  </si>
  <si>
    <t>8.14.220</t>
  </si>
  <si>
    <t>SUMINISTRO, TRANSPORTE E INSTALACION DE ACOMETIDA EN CABLE 2NO.10 + 1NO.10 T CU AWG THHN DESDE TABLERO NORMAL(TASC6) HASTA TABLERO ASCENSOR DE CARGA</t>
  </si>
  <si>
    <t>8.14.244</t>
  </si>
  <si>
    <t>SUMINISTRO, TRANSPORTE E INSTALACIÓN DE PANEL LED 40W - 30X120CM</t>
  </si>
  <si>
    <t>8.14.247</t>
  </si>
  <si>
    <t>SALIDA ELÉCTRICA PARA TOMA PATATRABADA 30A-220V  P/T. INCLUYE TUBERÍA PVC, ACCESORIOS, CABLE HFFR-LS SEGÚN CUADRO DE CARGAS Y NOTAS EN PLANOS, SOLDADURA PVC, CAJA Y APARATO. (SAL. PROM =5M)</t>
  </si>
  <si>
    <t>8.14.250</t>
  </si>
  <si>
    <t xml:space="preserve">SALIDA TV. CABLE COAXIAL RG-6, INCLUYE TUBO EMT 3/4" CAJAS METALICAS GALVANIZADAS, DESDE CONSOLA DE SONIDO TODOS LOS ACCESORIOS PARA SU INSTALACIÓN. </t>
  </si>
  <si>
    <t>8.14.251</t>
  </si>
  <si>
    <t>SUMINISTRO E INSTALACION DE TRANSFERENCIA MANUAL EN COFRE METALICO PARA UPS</t>
  </si>
  <si>
    <t>8.14.253</t>
  </si>
  <si>
    <t xml:space="preserve">SUMINISTRO, TRANSPORTE E INSTALACION DE ACOMETIDA EN CABLE 3NO.2 + 1NO.1/0 + 1NO.8 CU AWG HF DESDE TABLERO GENERAL(ML1) HASTA TABLERO (EXISTENTE) </t>
  </si>
  <si>
    <t>8.14.255</t>
  </si>
  <si>
    <t xml:space="preserve">SUMINISTRO, TRANSPORTE E INSTALACION DE ACOMETIDA EN CABLE 2NO.6 + 1NO.10 T CU AWG THHN DESDE TABLERO GENERAL(TB7) HASTA TABLERO (BOMBA DE AGUA 1) </t>
  </si>
  <si>
    <t>MTR</t>
  </si>
  <si>
    <t>8.14.256</t>
  </si>
  <si>
    <r>
      <t>Suministro, Transporte e Instalacion de Acometida En Cable</t>
    </r>
    <r>
      <rPr>
        <b/>
        <sz val="10"/>
        <rFont val="Arial"/>
        <family val="2"/>
      </rPr>
      <t xml:space="preserve"> 6No (2/0)F+ 2No (1/0)N +1 No 2 T Cu Awg Libre de Halogenos</t>
    </r>
    <r>
      <rPr>
        <sz val="10"/>
        <rFont val="Arial"/>
        <family val="2"/>
      </rPr>
      <t xml:space="preserve"> Desde Bornes Secundarios Transformador Hasta Gabinete Tipo Intemperie Medida Semidirecta</t>
    </r>
  </si>
  <si>
    <t>8.14.258</t>
  </si>
  <si>
    <t>SUMINISTRO, TRANSPORTE E INSTALACION DE ACOMETIDA EN CABLE 3NO.8+ 1NO.4 + 1NO.8 CU AWG LIBRE DE HALOGENOS</t>
  </si>
  <si>
    <t>8.14.259</t>
  </si>
  <si>
    <t>SUMINISTRO, TRANSPORTE E INSTALACION DE ACOMETIDA EN CABLE 3NO.4 + 1NO.1/0 + 1NO.8 CU AWG DESDE TABLERO GENERAL (TN) HASTA TABLERO REGULADO(TR) LIBRE DE HALOGENOS</t>
  </si>
  <si>
    <t>8.14.263</t>
  </si>
  <si>
    <t>SUMINISTRO, TRANSPORTE E INSTALACION DE ACOMETIDA EN CABLE 2No.6 F + 1No.6 N + 1No.6 T CU AWG LIBRE DE HALOGENOS DESDE TABLERO GENERAL HASTA TABLEROS TN1-P1, TN2-P1, TN6-P3</t>
  </si>
  <si>
    <t>8.14.264</t>
  </si>
  <si>
    <t>SUMINISTRO, TRANSPORTE E INSTALACION DE ACOMETIDA EN CABLE 2No.4 F + 1No.4 N + 1No.4 T CU AWG LIBRE DE HALOGENOS DESDE TABLERO GENERAL HASTA TABLERO UPS</t>
  </si>
  <si>
    <t>8.14.266</t>
  </si>
  <si>
    <t>BREAKER TOTALIZADOR DE 2x60A</t>
  </si>
  <si>
    <t>8.14.267</t>
  </si>
  <si>
    <t>SUMNISTRO E INSTALACION DE Bala stil led 16w dimerizable 0-10, chip samsung 7", luz 6500k, 100.000 horas de vida útil, 1597 lúmenes 85-277v, IP40, garantía 7 años</t>
  </si>
  <si>
    <t>8.14.268</t>
  </si>
  <si>
    <t>SUMINISTRO E INSTALACION DE Bala stil led weledPower 13w chip samsung 5" 6500k 100.000 horas de vida útil, 1250 lúmenes 120-277v IP40, 7 años de garantía</t>
  </si>
  <si>
    <t>8.14.269</t>
  </si>
  <si>
    <t>SUMINISTRO E INSTALACION DE Lampara Hermetica stil led 40w integrada chip samsung IP65 121cm 100.000 horas de vida útil, 85-277v, luz 6500k IP65. Lúmenes 4.500, 7 años de garantía</t>
  </si>
  <si>
    <t>8.14.273</t>
  </si>
  <si>
    <t>SUMINISTRO E INSTALACION DE aplique de emergencia Stil Led Bifocal 2,4W, 90 min autonomia, 100-240V. 3 años de garantía</t>
  </si>
  <si>
    <t>8.14.290</t>
  </si>
  <si>
    <t>8.14.293</t>
  </si>
  <si>
    <t>SUMINISTRO, TRANSPORTE E INSTALACION DE ACOMETIDA EN CABLE 3(3)xNo.4/0 F + 1(3)No.4/0 N + 1(1) No.2/0 T AWG LIBRE DE HALOGENOS DESDE BORNES SECUNDARIOS TRANSFORMADOR HASTA TABLERO PRINCIPAL PASANDO POR GABINETE TIPO INTEMPERIE MEDIDA SEMIDIRECTA</t>
  </si>
  <si>
    <t>8.14.294</t>
  </si>
  <si>
    <t>SUMINISTRO, TRANSPORTE E INSTALACION DE BAJANTE EN TUBERIA TMG 3"</t>
  </si>
  <si>
    <t>8.14.296</t>
  </si>
  <si>
    <t>SUMINISTRO E INSTALACION DE TUBERIA 8" PVC</t>
  </si>
  <si>
    <t>8.14.297</t>
  </si>
  <si>
    <t>SUMINISTRO , TRANSPORTE E INSTALACIÓN DE BATERIA SELLADA 12V-12Ah</t>
  </si>
  <si>
    <t>8.14.302</t>
  </si>
  <si>
    <t>SUMINISTRO, TRANSPORTE E INSTALACION DE ACOMETIDA EN CABLE 3NO.6 + 1NO.8 + 1NO.10 CU AWG HFFR-LS</t>
  </si>
  <si>
    <t>m</t>
  </si>
  <si>
    <t>8.14.309</t>
  </si>
  <si>
    <t>SUMINISTRO, TRANSPORTE E INSTALACION DE CABLE UTP CAT. 6A</t>
  </si>
  <si>
    <t>8.14.311</t>
  </si>
  <si>
    <t>Suministro transporte e instalacion de cajas de paso 12x12x5, incluye accesrios y todos los elementos para su correcto funcionamiento</t>
  </si>
  <si>
    <t>8.14.312</t>
  </si>
  <si>
    <t>Suministro transporte e instalación de cofre metálico de paso 12x12x5CM. Incluye accesorios y todos los elementos para su correcto funcionamiento.</t>
  </si>
  <si>
    <t>8.14.315</t>
  </si>
  <si>
    <t>SUMINISTRO, TRANSPORTE E INSTALACIÓN DE PANEL LED  CIRCULAR DE 25W</t>
  </si>
  <si>
    <t>8.14.323</t>
  </si>
  <si>
    <t>SUMINISTRO, TRANSPORTE E INSTALACION DE RED MT EN CABLE ECOLOGICO ACSR 3N°2 F+1N°2N  15KV DE ACUERDO A NORMA EPM</t>
  </si>
  <si>
    <t>8.14.324</t>
  </si>
  <si>
    <t>SUMINISTRO, TRANSPORTE E INSTALACION DE ACOMETIDA EN CABLE 3NO.8 + 1NO.6 + 1NO.10 CU AWG LIBRE DE HALOGENOS</t>
  </si>
  <si>
    <t>8.14.327</t>
  </si>
  <si>
    <t>SUMINISTRO, TRANSPORTE E INSTALACION DE ACOMETIDA EN CABLE 2(2)xNo.4/0 F + 1(2)No.4/0 N  + 1(1) No.2/0 T  AWG LIBRE DE HALOGENOS DESDE BORNES SECUNDARIOS TRANSFORMADOR HASTA TABLERO PRINCIPAL PASANDO POR GABINETE TIPO INTEMPERIE MEDIDA SEMIDIRECTA</t>
  </si>
  <si>
    <t>8.14.329</t>
  </si>
  <si>
    <t>SUMINISTRO, TRANSPORTE E INSTALACION DE ACOMETIDA EN CABLE 2NO.10 + 1NO.10 + 1NO.10 CU AWG HFFR-LS</t>
  </si>
  <si>
    <t>8.14.330</t>
  </si>
  <si>
    <t>SUMINISTRO, TRANSPORTE E INSTALACION DE ACOMETIDA EN CABLE 2NO.2 + 1NO.2 + 1NO.4 CU AWG HFFR-LS</t>
  </si>
  <si>
    <t>8.14.332</t>
  </si>
  <si>
    <t>SUMINISTRO E INTALACION DE MONTACARGAS CON CAPACIDAD DE 2000KG, EN ESTRUCTURA METALICA, PUERTAS EN ACERO INOXIDABLE, 3 PARADAS, DIMENSIONES 1.70M X 1.70M</t>
  </si>
  <si>
    <t>8.14.344</t>
  </si>
  <si>
    <t>SUMINISTRO, INSTALACION Y TRANSPORTE DE PLATAFORMA DE ELEVACIÓN VERTICAL PEV, CON CAPACIDAD DE CARGA MAXIMA DE 385 KG (3 PERSONAS), DE TIPO HIDRAULICO, INCLUYE CABINA COMPLETA, SISTEMSA DE SEGURIDAD, VENTILACIÓN, INTERCOMUNICADOR, PUERTA SEMIAUTOMATICA TIPO BATIENTE.</t>
  </si>
  <si>
    <t>8.14.349</t>
  </si>
  <si>
    <t>SUMINISTRO E INSTALACION DE PLATAFORMA DE ELEVACIÓN VERTICAL PEV, CON CAPACIDAD DE CARGA MAXIMA DE 385 KG (3 PERSONAS), DE TIPO HIDRAULICO, INCLUYE CABINA COMPLETA, SISTEMA DE SEGURIDAD, VENTILACIÓN, INTERCOMUNICADOR, PUERTA SEMIAUTOMATICA TIPO BATIENTE</t>
  </si>
  <si>
    <t>8.14.373</t>
  </si>
  <si>
    <t>SUMINISTRO E INTALACION DE ASCENSOR/ ELEVAPERSONAS CON MEDIDAS FOSO DE 1,75X1,80MT (3 PISOS)</t>
  </si>
  <si>
    <t>8.14.363</t>
  </si>
  <si>
    <t>SUMINISTRO, TRANSPORTE E INSTALACION DE ALIMENTADOR EN CABLE 3NO.12 CU AWG HFFR-LS PARA CIRCUITOS</t>
  </si>
  <si>
    <t>8.14.371</t>
  </si>
  <si>
    <t>SUMINISTRO E INSTALACION DE CABLEADO 12#350 KCM -AL S8000+4#250KCM -1#4/0 AL</t>
  </si>
  <si>
    <t>8.14.372</t>
  </si>
  <si>
    <t>Suministro e Instalacion de  Acometida  desde transformador a gabiente de medida en cable  6  #250KCM LSHF-CU+2 #4/0 CU-LSHF-CU</t>
  </si>
  <si>
    <t>8.15</t>
  </si>
  <si>
    <t>SEÑALETICA</t>
  </si>
  <si>
    <t>8.15.1</t>
  </si>
  <si>
    <t>Suministro e instalación de aviso preventivo acrilico fotoluminiscente de peligro riesgo eléctrico y rutas de evacuacion según norma</t>
  </si>
  <si>
    <t>SISTEMA DE DETECCION DE INCENDIOS Y ALERTA TEMPRANA</t>
  </si>
  <si>
    <t>SUMINISTRO E INSTALACION MINI MODULO DE ENTRADA ANALOGA SENCILLA (M.M)</t>
  </si>
  <si>
    <t>CANALIZACION EN PVC DE 1x1"</t>
  </si>
  <si>
    <t>SUMINISTRO E INSTALACION DE CABLE FPLR 2X16 AWG, 2 CONDUCTORES, SIN BLINDAR, DE COLOR ROJO</t>
  </si>
  <si>
    <t>8.14.194</t>
  </si>
  <si>
    <t>SUMINISTRO , TRANSPORTE E INSTALACIÓN DE PANEL DE DETECCIÓN, Hasta 1000 puntos - 4 lazos intelig que suportan 125 detectores/125 modulos, lazos opc, 4 NAC</t>
  </si>
  <si>
    <t>8.14.197</t>
  </si>
  <si>
    <t>Suministro, transporte e instalación Detector Térmico direccionable incluye base</t>
  </si>
  <si>
    <t>8.14.199</t>
  </si>
  <si>
    <t>Suministro, transporte e instalación de Detector Fotoeléctrico direccionable incluye base convencional</t>
  </si>
  <si>
    <t>8.14.201</t>
  </si>
  <si>
    <t>8.14.200</t>
  </si>
  <si>
    <t>Pulsador Manual Uso interno rojo</t>
  </si>
  <si>
    <t>8.14.277</t>
  </si>
  <si>
    <t>SUMINISTRO, TRANSPORTE E INSTALACIÓN DE CORNETA LUZ DE PARED 15 CD ROJA 24 VDC</t>
  </si>
  <si>
    <t>8.14.279</t>
  </si>
  <si>
    <t>Corneta Luz de Techo 15 Cd Roja 24 VDC</t>
  </si>
  <si>
    <t>8.14.280</t>
  </si>
  <si>
    <t>Suministro, transporte e instalación  de Estación Manual de Alarma Direccionable</t>
  </si>
  <si>
    <t>8.14.282</t>
  </si>
  <si>
    <t>SUMINISTRO, TRANSPORTE E INSTALACIÓN DE MÓDULO DE MONITOREO DIRECCIONABLE</t>
  </si>
  <si>
    <t>8.14.284</t>
  </si>
  <si>
    <t>Cable contra incendio FPLR 2 x 14 apantallado</t>
  </si>
  <si>
    <t>8.14.285</t>
  </si>
  <si>
    <t>Suministro, transporte e instalación  de Cable contra incendio FPLR 2 x 18 sin apantallado</t>
  </si>
  <si>
    <t>8.14.299</t>
  </si>
  <si>
    <t>Suministro, transporte e instalación  de Strobe, 15-110cd, Red, FUEGO Marking</t>
  </si>
  <si>
    <t>8.14.300</t>
  </si>
  <si>
    <t>Suministro, transporte e instalación de Modulo de una entrada</t>
  </si>
  <si>
    <t>PAÑETES</t>
  </si>
  <si>
    <t>9.1</t>
  </si>
  <si>
    <t>PAÑETES SOBRE MUROS</t>
  </si>
  <si>
    <t>9.1.1</t>
  </si>
  <si>
    <t>FILOS Y DILATACIONES</t>
  </si>
  <si>
    <t>9.1.2</t>
  </si>
  <si>
    <t xml:space="preserve">PAÑETE IMPERMEABILIZADO S/MUROS 1:3. </t>
  </si>
  <si>
    <t>9.1.3</t>
  </si>
  <si>
    <t xml:space="preserve">PAÑETE IMPERMEABILIZADO S/MUROS 1:4. </t>
  </si>
  <si>
    <t>9.1.4</t>
  </si>
  <si>
    <t xml:space="preserve">PAÑETE LISO CULATAS 1:3  </t>
  </si>
  <si>
    <t>9.1.5</t>
  </si>
  <si>
    <t xml:space="preserve">PAÑETE LISO CULATAS 1:4  </t>
  </si>
  <si>
    <t>9.1.6</t>
  </si>
  <si>
    <t xml:space="preserve">PAÑETE LISO CULATAS 1:5  </t>
  </si>
  <si>
    <t>9.1.7</t>
  </si>
  <si>
    <t xml:space="preserve">PAÑETE LISO SOBRE MUROS 1:4  </t>
  </si>
  <si>
    <t>9.1.8</t>
  </si>
  <si>
    <t xml:space="preserve">PAÑETE LISO SOBRE MUROS 1:5  </t>
  </si>
  <si>
    <t>9.1.9</t>
  </si>
  <si>
    <t xml:space="preserve">PAÑETE RUSTICO SOBRE MUROS 1:5 </t>
  </si>
  <si>
    <t>9.1.10</t>
  </si>
  <si>
    <t>RESANES GENERALES</t>
  </si>
  <si>
    <t>9.2</t>
  </si>
  <si>
    <t>PAÑETES BAJO PLACAS</t>
  </si>
  <si>
    <t>9.2.1</t>
  </si>
  <si>
    <t xml:space="preserve">PAÑETE BAJO MALLA 1:3 </t>
  </si>
  <si>
    <t>9.2.2</t>
  </si>
  <si>
    <t xml:space="preserve">PAÑETE BAJO MALLA 1:4 </t>
  </si>
  <si>
    <t>9.2.3</t>
  </si>
  <si>
    <t xml:space="preserve">PAÑETE BAJO MALLA 1:5 </t>
  </si>
  <si>
    <t>9.2.4</t>
  </si>
  <si>
    <t xml:space="preserve">PAÑETE LISO BAJO PLACAS 1:4 </t>
  </si>
  <si>
    <t>9.2.5</t>
  </si>
  <si>
    <t xml:space="preserve">PAÑETE LISO BAJO PLACAS 1:5 </t>
  </si>
  <si>
    <t>9.2.6</t>
  </si>
  <si>
    <t xml:space="preserve">PAÑETE RUSTICO BAJO PLACAS 1:5 </t>
  </si>
  <si>
    <t xml:space="preserve">PISOS </t>
  </si>
  <si>
    <t>10.1</t>
  </si>
  <si>
    <t>BASES PISOS Y AFINADOS</t>
  </si>
  <si>
    <t>10.1.1</t>
  </si>
  <si>
    <t>AFINADO ENDURECIDO MORTERO 1:3 H=4</t>
  </si>
  <si>
    <t>10.1.2</t>
  </si>
  <si>
    <t>AFINADO IMPERMEABILIZADO MORTERO 1:3 H=4</t>
  </si>
  <si>
    <t>10.1.3</t>
  </si>
  <si>
    <t>AFINADO PISOS VINISOL MORTERO 1:4 H=4 cm</t>
  </si>
  <si>
    <t>10.1.4</t>
  </si>
  <si>
    <t>AFINADO TERRAZAS MORTERO 1:4 H=8 cm</t>
  </si>
  <si>
    <t>10.1.5</t>
  </si>
  <si>
    <t>CEMENTO ESMALTADO MORTERO 1:4 H=1.5 cm</t>
  </si>
  <si>
    <t>10.1.6</t>
  </si>
  <si>
    <t>CONCRETO BASE MUEBLE. H = 0.10. 2500 PSI</t>
  </si>
  <si>
    <t>10.1.7</t>
  </si>
  <si>
    <t>CONCRETO ESCOBEADO H = 0.10. 2500 PSI</t>
  </si>
  <si>
    <t>10.2</t>
  </si>
  <si>
    <t>ACABADOS PISOS</t>
  </si>
  <si>
    <t>10.2.2</t>
  </si>
  <si>
    <t>ADOQUIN CONCRETO PEATONAL 6 CM</t>
  </si>
  <si>
    <t>10.2.3</t>
  </si>
  <si>
    <t>ADOQUIN CERAMICO ARCILLA  A-25</t>
  </si>
  <si>
    <t>10.2.4</t>
  </si>
  <si>
    <t>ADOQUIN ECOLÓGICO</t>
  </si>
  <si>
    <t>10.2.5</t>
  </si>
  <si>
    <t>ADOQUIN DE CONCRETO TR. LIVIANO 20x10x6cm (Suministro e Instalación. Incluye Base 4cm Arena Nivelación y Arena de Sello).</t>
  </si>
  <si>
    <t>10.2.6</t>
  </si>
  <si>
    <t>ADOQUIN DE CONCRETO TR. PESADO 20x10x8cm (Suministro e Instalación. Incluye Base 4cm Arena Nivelación y Arena de Sello).</t>
  </si>
  <si>
    <t>10.2.7</t>
  </si>
  <si>
    <t>ADOQUIN GRES 10x20x5.5 MOORE Ó SIMILAR</t>
  </si>
  <si>
    <t>10.2.8</t>
  </si>
  <si>
    <t>ADOQUIN LADRILLO MACIZO STA/FE Ó SIMILAR</t>
  </si>
  <si>
    <t>10.2.9</t>
  </si>
  <si>
    <t>BALDOSIN GRANITO BH-5 DE 33x33 MORTERO 1:4 - (INCLUYE JUNTA DE DILATACION, DESTRONQUE, PULIDA Y BRILLADA)</t>
  </si>
  <si>
    <t>10.2.12</t>
  </si>
  <si>
    <t>CERAMICA 33 X 33</t>
  </si>
  <si>
    <t>10.2.14</t>
  </si>
  <si>
    <t>PISO EN GRAVILLA LAVADA</t>
  </si>
  <si>
    <t>10.2.15</t>
  </si>
  <si>
    <t>LISTON M.H. AMARILLO</t>
  </si>
  <si>
    <t>10.2.16</t>
  </si>
  <si>
    <t>LISTON M.H. GUAYACAN</t>
  </si>
  <si>
    <t>10.2.18</t>
  </si>
  <si>
    <t>SUMINISTRO E INSTALACION DE LOSETA PREFABRICADA CONCRETO TIPO A50 - 40 x 40 x 6 cm, INCLUYE BASE EN ARENA O MORTERO</t>
  </si>
  <si>
    <t>10.2.20</t>
  </si>
  <si>
    <t>PISOPACK VINILO COMERCIAL 2 mm</t>
  </si>
  <si>
    <t>10.2.21</t>
  </si>
  <si>
    <t>PISOPACK RESIDENCIAL 1.6 mm</t>
  </si>
  <si>
    <t>10.2.22</t>
  </si>
  <si>
    <t>PISOPACK TRAFICO PESADO 3 mm</t>
  </si>
  <si>
    <t>10.2.23</t>
  </si>
  <si>
    <t>PULIDA Y BRILLO GRANITO, INCLUYE TRATAMIENTO DE RESANES Y JUNTAS</t>
  </si>
  <si>
    <t>10.2.24</t>
  </si>
  <si>
    <t>PULIDA Y LACADA PISOS MADERA</t>
  </si>
  <si>
    <t>10.2.25</t>
  </si>
  <si>
    <t>TABLETA NATURAL 20 X 10 MOORE O EQUIVALENTE</t>
  </si>
  <si>
    <t>10.2.26</t>
  </si>
  <si>
    <t>TABLETA GRES DE 10 x 10. MORT. 1:4</t>
  </si>
  <si>
    <t>10.2.27</t>
  </si>
  <si>
    <t>TABLETA GRES LISO DE 33 x 33 MORTERO 1:4</t>
  </si>
  <si>
    <t>10.2.29</t>
  </si>
  <si>
    <t>TABLON NATURAL 1/4-26-8 MOORE O EQUIVALENTE</t>
  </si>
  <si>
    <t>10.2.31</t>
  </si>
  <si>
    <t>SUMINISTRO E INSTALACION PISO VINILO, TRAFICO COMERCIAL 33X33/50X50 E=2 MM. INC. PREPARACION DE SUPERFICIE CON MASTICO RESANADOR Y ADHESIVO</t>
  </si>
  <si>
    <t>10.2.32</t>
  </si>
  <si>
    <t>SUMINISTRO E INSTALACION PISO VINILO, TRAFICO COMERCIAL 33X33/50X50 E=3 MM. INC. PREPARACION DE SUPERFICIE CON MASTICO RESANADOR Y ADHESIVO</t>
  </si>
  <si>
    <t>10.2.33</t>
  </si>
  <si>
    <t>SUMINISTRO E INSTALACION DE BALDOSA CERAMICA ANTIDESLIZANTE EN DUROPISO 33X33</t>
  </si>
  <si>
    <t>10.2.34</t>
  </si>
  <si>
    <t xml:space="preserve">PISO GOMA DE 8 MM  TRAFICO PESADO </t>
  </si>
  <si>
    <t>10.2.35</t>
  </si>
  <si>
    <t>PISO EN FERROCONCRETO DE 3.000 PSI E=0,10 M REFORZADO CON MALLA ELECTROSOLDADA, ACABADO AFINADO, PARA CUARTO DE CONGELACION Y REFRIGERACION</t>
  </si>
  <si>
    <t>10,2,36</t>
  </si>
  <si>
    <t xml:space="preserve">SUMINISTRO E INSTALACION DE CINTA ANTIDESLIZANTE  PISOS ANCHO 5 CMS  INCLUYE MATERIALES Y MANO DE OAABRA </t>
  </si>
  <si>
    <t>10.3</t>
  </si>
  <si>
    <t>GUARDAESCOBAS</t>
  </si>
  <si>
    <t>10.3.3</t>
  </si>
  <si>
    <t>GUARDAESCOBA CEDRO 8 CM</t>
  </si>
  <si>
    <t>10.3.4</t>
  </si>
  <si>
    <t>GUARDAESCOBA EN CEMENTO MORTERO 1:4</t>
  </si>
  <si>
    <t>10.3.5</t>
  </si>
  <si>
    <t>GUARDAESCOBA EN GRANITO DE MARMOL VIBROPRENSADO BH H = 0.065</t>
  </si>
  <si>
    <t>10.3.6</t>
  </si>
  <si>
    <t>GUARDAESCOBA EN GRAVILLA LAVADA</t>
  </si>
  <si>
    <t>10.3.7</t>
  </si>
  <si>
    <t>GUARDAESCOBA EN PISOPACK</t>
  </si>
  <si>
    <t>10.3.8</t>
  </si>
  <si>
    <t>GUARDAESCOBA EN VINISOL</t>
  </si>
  <si>
    <t>10.3.9</t>
  </si>
  <si>
    <t>GUARDAESCOBA EN MADERA VIROLA 6 CM</t>
  </si>
  <si>
    <t>10.3.11</t>
  </si>
  <si>
    <t>MEDIA CAÑA EN CEMENTO MORTERO 1:3</t>
  </si>
  <si>
    <t>10.3.12</t>
  </si>
  <si>
    <t>MEDIA CAÑA EN GRANITO H = 0.10 m</t>
  </si>
  <si>
    <t>10.3.14</t>
  </si>
  <si>
    <t>MEDIA CAÑA EN GRAVILLA LAVADA</t>
  </si>
  <si>
    <t>10.4</t>
  </si>
  <si>
    <t>GRADAS</t>
  </si>
  <si>
    <t>10.4.1</t>
  </si>
  <si>
    <t>AFINADO ENDURECIDO PASOS ESCALERA MORTERO 1:3</t>
  </si>
  <si>
    <t>10.4.2</t>
  </si>
  <si>
    <t>CONCRETO BASE GRADAS DE 0.30 - 3000 PSI</t>
  </si>
  <si>
    <t>10.4.3</t>
  </si>
  <si>
    <t>GRADAS EN GRANITO PULIDO DE 0.30</t>
  </si>
  <si>
    <t>10.4.4</t>
  </si>
  <si>
    <t>GRADAS EN GRAVILLA LAVADA DE 0.30</t>
  </si>
  <si>
    <t>10.4.5</t>
  </si>
  <si>
    <t>GRADAS EN TABLETA GRES Y GRAVILLA 0.30</t>
  </si>
  <si>
    <t>10.4.6</t>
  </si>
  <si>
    <t>GRADAS LADRILLO DE 0.30. MORTERO 1:5</t>
  </si>
  <si>
    <t>10.4.7</t>
  </si>
  <si>
    <t>GRADAS TABLETA GRES 0.30. MORTERO 1:4</t>
  </si>
  <si>
    <t>10.5</t>
  </si>
  <si>
    <t>CENEFAS, DILATACIONES Y PIRLANES</t>
  </si>
  <si>
    <t>10.5.1</t>
  </si>
  <si>
    <t>CENEFAS EN CONCRETO DE 0.30 - 3000 PSI</t>
  </si>
  <si>
    <t>10.5.2</t>
  </si>
  <si>
    <t>CENEFAS EN GRANITO PULIDO DE 0.25</t>
  </si>
  <si>
    <t>10.5.3</t>
  </si>
  <si>
    <t>DILATACIONES LADRILLO 0.25 MORTERO 1:4</t>
  </si>
  <si>
    <t>10.5.4</t>
  </si>
  <si>
    <t>PIRLAN DE ALUMINIO</t>
  </si>
  <si>
    <t>10.5.5</t>
  </si>
  <si>
    <t>SUMINISTRO E INSTALACIÓN DE GUARDA ESCOBA EN BALDOSA CERAMICA ANTIDESLIZANTE EN DUROPISO  h=7 cm</t>
  </si>
  <si>
    <t>10.5.6</t>
  </si>
  <si>
    <t>Suministro, transporte e instalacion de Media caña en PVC de 9 cm, incluye fijación, masilla y todo lo necesario para su correcta ejecución.</t>
  </si>
  <si>
    <t>10.5.7</t>
  </si>
  <si>
    <t>BALDOSA DE GRANO MONOCAPA PARA ESCALERA</t>
  </si>
  <si>
    <t>10.5.8</t>
  </si>
  <si>
    <t>CONCRETO ENDURECIDO H = 0.05. 3000 PSI CON APLICACIÓN DE ENDURECEDOR ROCKTOP, SIKAFLOOR O EQUIVALENTE</t>
  </si>
  <si>
    <t>CONCRETO ENDURECIDO H = 0.10. 3000 PSI CON APLICACIÓN DE ENDURECEDOR ROCKTOP, SIKAFLOOR O EQUIVALENTE</t>
  </si>
  <si>
    <t xml:space="preserve">CUBIERTAS E IMPERMEABILIZACIONES </t>
  </si>
  <si>
    <t>11.1</t>
  </si>
  <si>
    <t>IMPERMEABILIZACIONES Y AISLAMIENTOS</t>
  </si>
  <si>
    <t>11.1.1</t>
  </si>
  <si>
    <t>AFINADO CUBIERTAS PLANAS MORTERO 1:3 IMPERMEABILIZADO. INCLUYE PENDIENTADO Y REMATES</t>
  </si>
  <si>
    <t>11.1.2</t>
  </si>
  <si>
    <t>IMPERMEABILIZACION EXTERIOR ESTRUCTURAS DE CONCRETO ENTERRADAS IGOL DENSO 2 MANOS</t>
  </si>
  <si>
    <t>11.1.3</t>
  </si>
  <si>
    <t>IMPERMEABILIZACION CANALES MANTO ASFALTICO Y FOIL ALUMINIO</t>
  </si>
  <si>
    <t>11.1.4</t>
  </si>
  <si>
    <t>IMPERMEABILIZACION CUBIERTA DE CONCRETO, SISTEMA 3 CAPAS, MANTOS ASFALTICOS MODIFICADOS CON REFUERZOS EN FIBRA DE VIDRIO E=3MM. ACABADO FINAL FOIL DE ALUMINIO, NO TRANSITABLE. INCLUYE REMATES 15 CM POR ENCIMA DEL NIVEL DE LA CUBIERTA Y CAJILLAS PARA INSTALACION DE TRAGANTES</t>
  </si>
  <si>
    <t>11.1.5</t>
  </si>
  <si>
    <t>MEDIA CAÑA EN  MORTERO 1:3 PARA CUBIERTAS</t>
  </si>
  <si>
    <t>11.1.6</t>
  </si>
  <si>
    <t xml:space="preserve">SUMINISTRO E INSTALACION DE MANTO ASFALTICO 2.8 A 3.00 mm </t>
  </si>
  <si>
    <t>11.1.7</t>
  </si>
  <si>
    <t>IMPERMEABILIZACION INTERIOR PARA TANQUES DE CONCRETO MEMBRANA PVC SIKAPLAN 12 NTR O EQUIVALENTE. INCLUYE REMATES</t>
  </si>
  <si>
    <t>11.2</t>
  </si>
  <si>
    <t>CUBIERTAS</t>
  </si>
  <si>
    <t>11.2.1</t>
  </si>
  <si>
    <t>SUMINISTRO E INSTALACION DE CUBIERTA EN PANEL METALICO GALVANIZADO PREPINTADO CAL. 26 TIPO SANDWICH, INYECTADO EN LINEA CONTINUA CON POLIURETANO EXPANDIDO DE ALTA DENSIDAD 38 KG/M3 E=30 A 50 MM INCLUYE TAPAS DE BORDE DE CUBIERTA Y LOS ACCESORIOS NECESARIOS PARA SU CORRECTA INSTALACION Y FUNCIONAMIENTO. (SOLO SE UTILIZARÁ ESTE ITEM EN CASOS EXCEPCIONALES)</t>
  </si>
  <si>
    <t>11.2.2</t>
  </si>
  <si>
    <t>SUMINISTRO E INSTALACION DE CUBIERTA EN PANEL METALICO GALVANIZADO PREPINTADO CAL. 26 TIPO SANDWICH, CON AISLANTE EN FIBRA DE VIDRIO E=30 A 50 MM INCLUYE TAPAS DE BORDE DE CUBIERTA Y LOS ACCESORIOS NECESARIOS PARA SU CORRECTA INSTALACION Y FUNCIONAMIENTO. (SOLO SE UTILIZARÁ ESTE ITEM EN CASOS EXCEPCIONALES)</t>
  </si>
  <si>
    <t>11.2.3</t>
  </si>
  <si>
    <t>ENTRAMADO TEJA DE BARRO</t>
  </si>
  <si>
    <t>11.2.4</t>
  </si>
  <si>
    <t>ENTRAMADO TEJA ONDULADA</t>
  </si>
  <si>
    <t>11.2.6</t>
  </si>
  <si>
    <t>SUMINISTRO E INSTALACION DE CUBIERTA STEEL SSS SENCILLA EN ACERO ALUMINIZADO C. 26</t>
  </si>
  <si>
    <t>11.2.13</t>
  </si>
  <si>
    <t>TEJA CINDU CLIMATIZADA. ANCHO 0.79</t>
  </si>
  <si>
    <t>11.2.14</t>
  </si>
  <si>
    <t>TEJA DE BARRO TIPO MOORE</t>
  </si>
  <si>
    <t>11.2.16</t>
  </si>
  <si>
    <t>TEJA TRANSPARENTE TIPO AJOVER No 4</t>
  </si>
  <si>
    <t>11.2.17</t>
  </si>
  <si>
    <t>TEJA TRANSPARENTE TIPO AJOVER No 6</t>
  </si>
  <si>
    <t>11.2.19</t>
  </si>
  <si>
    <t>TEJA TRANSPARENTE TIPO AJOVER No 8</t>
  </si>
  <si>
    <t>11.2.18</t>
  </si>
  <si>
    <t>SUMINISTRO E INSTALACION DE ESTRUCTURA METALICA PARA CUBIERTAS. NORMA NSR10 TITULO F. PERFILERIA ASTM A572 GR50 Y ASTM A37. SOLDADURA E70XX. INC CERCHAS, CORREAS, TENSORES, ANCLAJES Y ACCESORIOS, LIMPIEZA SSPC-SP3, PINTURA ANTICORROSIVA 3 MILS Y ACABADO ESMALTE ALQUIDICO 3 MILS</t>
  </si>
  <si>
    <t>11.2.20</t>
  </si>
  <si>
    <t>SUMINISTRO E INSTALACION CUBIERTA METALICA EN LAMINA GALVANIZADA PREPINTADA TIPO TERMOACUSTICA TRAPEZOIDAL CAL 26. INCLUYE ELEMENTOS DE FIJACIÓN</t>
  </si>
  <si>
    <t>11.2.21</t>
  </si>
  <si>
    <t>SUMINISTRO E INSTALACION DE CUBIERTA ALVEOLAR DE 8 MM TRANSPARENTE (INC. ESTRUCTURA METALICA DE CUBIERTA, PARALES, ELEMENTOS DE FIJACIÓN Y DEMÁS ACCESORIOS NECESARIOS PARA SU CORRECTO FUNCIONAMIENTO)</t>
  </si>
  <si>
    <t>11.2.22</t>
  </si>
  <si>
    <t>SUMINISTRO E INSTALACION DE CUBIERTA TERMOACUSTICA UPVC BLANCO - BLANCO CON FIBRA DE CARBONO DE 2,5 MM COLOR A DEFINIR</t>
  </si>
  <si>
    <t>11.3</t>
  </si>
  <si>
    <t>ACCESORIOS Y OTROS</t>
  </si>
  <si>
    <t>11.3.1</t>
  </si>
  <si>
    <t>BAJANTE LAMINA GALVANIZADA 12 x 6 - CAL. 20</t>
  </si>
  <si>
    <t>11.3.2</t>
  </si>
  <si>
    <t>SUMINISTRO E INSTALACION DE BAJANTE PVC DE 3" (RAINGO) INCLUYE ACCESORIOS Y SOPORTES</t>
  </si>
  <si>
    <t>11.3.3</t>
  </si>
  <si>
    <t>SUMINISTRO E INSTALACION DE CANAL PVC DE 3" (RAINGO) INCLUYE ACCESORIOS Y SOPORTES</t>
  </si>
  <si>
    <t>11.3.4</t>
  </si>
  <si>
    <t>SUMINISTRO E INSTALACION DE CANAL LAMINA GALVANIZADA  Ds = 50 cm - CAL 20. INCLUYE SOPORTES, SOSCOS, REFUERZOS Y GARGOLAS DE REBOSE</t>
  </si>
  <si>
    <t>11.3.5</t>
  </si>
  <si>
    <t>SUMINISTRO E INSTALACION DE CANAL LAMINA GALVANIZADA  Ds = 80 cm - CAL 20. INCLUYE SOPORTES, SOSCOS, REFUERZOS Y GARGOLAS DE REBOSE</t>
  </si>
  <si>
    <t>11.3.6</t>
  </si>
  <si>
    <t>SUMINISTRO E INSTALACION DE CANAL LAMINA GALVANIZADA  Ds = 100 cm - CAL 20. INCLUYE SOPORTES, SOSCOS, REFUERZOS Y GARGOLAS DE REBOSE</t>
  </si>
  <si>
    <t>11.3.7</t>
  </si>
  <si>
    <t xml:space="preserve">SUMINISTRO E INSTALACION DE FLANCHE LAMINA GALVANIZADA CL. 20  -  DS=20 cm. </t>
  </si>
  <si>
    <t>11.3.8</t>
  </si>
  <si>
    <t xml:space="preserve">SUMINISTRO E INSTALACION DE FLANCHE LAMINA GALVANIZADA CL. 20  -  DS=30 cm. </t>
  </si>
  <si>
    <t>11.3.12</t>
  </si>
  <si>
    <t xml:space="preserve">SUMINISTRO E INSTALACION DE FLANCHE LAMINA GALVANIZADA CL. 20  -  DS=50 cm. </t>
  </si>
  <si>
    <t>11.3.13</t>
  </si>
  <si>
    <t xml:space="preserve">SUMINISTRO E INSTALACION DE FLANCHE LAMINA GALVANIZADA CL. 20  -  DS=80 cm. </t>
  </si>
  <si>
    <t>11.3.9</t>
  </si>
  <si>
    <t>SUMINISTRO E INSTALACION DE TRAGANTE DE CUPULA Ø 3"</t>
  </si>
  <si>
    <t>11.3.10</t>
  </si>
  <si>
    <t>SUMINISTRO E INSTALACION DE TRAGANTE DE CUPULA Ø 4"</t>
  </si>
  <si>
    <t>11.3.11</t>
  </si>
  <si>
    <t>SUMINISTRO E INSTALACION DE TRAGANTE DE CUPULA Ø 6"</t>
  </si>
  <si>
    <t>11.3.14</t>
  </si>
  <si>
    <t>SUMINISTRO E INSTALACION DE CANAL LAMINA GALVANIZADA  Ds = 75 cm - CAL 20. INCLUYE SOPORTES, SOSCOS, REFUERZOS Y GARGOLAS DE REBOSE</t>
  </si>
  <si>
    <t>11.3.15</t>
  </si>
  <si>
    <t>SUMINISTRO E INSTALACION DE BAJANTE A.LL. PVC Ø 4" (INC. ACCESORIOS)</t>
  </si>
  <si>
    <t>11.3.16</t>
  </si>
  <si>
    <t>SUMINISTRO E INSTALACION DE CABALLETE EN LAMINA PINTADA CALIBRE 26 DS ENTRE 45-80CM</t>
  </si>
  <si>
    <t>SUMINISTRO E INSTALACION DE CABALLETE UPVC</t>
  </si>
  <si>
    <t>11.3.18</t>
  </si>
  <si>
    <t>Impermeabilizacióncon MEMBRANA líquida acrílica con altas especificaciones,en tres capas, se entrega con prueba hidrostática, siempre y cuando las condiciones de la losa lo permita, incluye arreglo de los bajantes de agua</t>
  </si>
  <si>
    <t xml:space="preserve">CARPINTERIA DE METÁLICA </t>
  </si>
  <si>
    <t>12.1</t>
  </si>
  <si>
    <t>CARPINTERIA EN ALUMINIO</t>
  </si>
  <si>
    <t>12.1.1</t>
  </si>
  <si>
    <t>SUMINISTRO E INSTALACION DE VENTANERIA DE ALUMINIO, TIPO CORREDIZA, PERFIL EXTRUIDO, ACABADO ANODIZADO, VIDRIO DE SEGURIDAD, NORMA NSR10 K.4.2 Y K.4.3. INCLUYE EMPAQUES, SELLOS, ANCLAJES, ACCESORIOS Y ALFAJIA DE ALUMINIO (SI APLICA)</t>
  </si>
  <si>
    <t>12.1.2</t>
  </si>
  <si>
    <t>SUMINISTRO E INSTALACION DE VENTANERIA DE ALUMINIO, TIPO BATIENTE, PERFIL EXTRUIDO, ACABADO ANODIZADO, VIDRIO DE SEGURIDAD, NORMA NSR10 K.4.2 Y K.4.3. INCLUYE EMPAQUES, SELLOS, ANCLAJES, ACCESORIOS Y ALFAJIA DE ALUMINIO (SI APLICA)</t>
  </si>
  <si>
    <t>12.1.3</t>
  </si>
  <si>
    <t>SUMINISTRO E INSTALACION DE VENTANERIA DE ALUMINIO, TIPO FIJO, PERFIL EXTRUIDO, ACABADO ANODIZADO, VIDRIO DE SEGURIDAD, NORMA NSR10 K.4.2 Y K.4.3. INCLUYE EMPAQUES, SELLOS, ANCLAJES, ACCESORIOS Y ALFAJIA DE ALUMINIO (SI APLICA)</t>
  </si>
  <si>
    <t>12.1.4</t>
  </si>
  <si>
    <t>SUMINISTRO E INSTALACION DE VENTANERIA DE ALUMINIO, TIPO CELOSIA, PERFIL EXTRUIDO, ACABADO ANODIZADO, NORMA NSR10 K.4.2 Y K.4.3. INCLUYE EMPAQUES, SELLOS, ANCLAJES, ACCESORIOS Y ALFAJIA DE ALUMINIO (SI APLICA)</t>
  </si>
  <si>
    <t>12.1.5</t>
  </si>
  <si>
    <t>VENTANAS SERIE 3831/5020 ALUMINIO</t>
  </si>
  <si>
    <t>12.1.6</t>
  </si>
  <si>
    <t>VENTANAS SERIE 5020 ALUMINIO</t>
  </si>
  <si>
    <t>12.1.7</t>
  </si>
  <si>
    <t>VENTANAS SERIE 8025 ALUMINIO</t>
  </si>
  <si>
    <t>12.1.8</t>
  </si>
  <si>
    <t>PUERTA Y MARCO EN ALUMINIO ANODIZADO SERIE 3831/5020 - COLOR MATE NATURAL + VIDRIO CRISTAL TEMPLADO INCOLORO 5 mm</t>
  </si>
  <si>
    <t>12.2</t>
  </si>
  <si>
    <t>CARPINTERIA EN LAMINA</t>
  </si>
  <si>
    <t>12.2.1</t>
  </si>
  <si>
    <t>CAJAS CONTADORES AGUA</t>
  </si>
  <si>
    <t>SUMINISTRO E INSTALACION DE CAJA METALICA MEDIDOR PARA UN (1) MEDIDOR AGUA 60X28X14 EN LAMINA DE ACERO COLD ROLLED CALIBRE 18, PINTURA ELECTROSTÁTICA, NORMA NP-006</t>
  </si>
  <si>
    <t>12.2.2</t>
  </si>
  <si>
    <t>SUMINISTRO E INSTALACION DE MARCOS PUERTAS LAMINA C.R. C18 - 2,00 X 0,80 M. INCLUYE ANTICORROSIVO, ESMALTE, ANCLAJE, BISAGRAS TIPO PESADO Y CARGUE EN MORTERO</t>
  </si>
  <si>
    <t>12.2.3</t>
  </si>
  <si>
    <t>SUMINISTRO E INSTALACION DE MARCOS PUERTAS LAMINA C.R. C18 - 2,00 X 0,90 M. INCLUYE ANTICORROSIVO, ESMALTE, ANCLAJE, BISAGRAS TIPO PESADO Y CARGUE EN MORTERO</t>
  </si>
  <si>
    <t>12.2.4</t>
  </si>
  <si>
    <t>SUMINISTRO E INSTALACION DE MARCOS PUERTAS LAMINA C.R. C18 - 2,00 X 1,00 M. INCLUYE ANTICORROSIVO, ESMALTE, ANCLAJE, BISAGRAS TIPO PESADO Y CARGUE EN MORTERO</t>
  </si>
  <si>
    <t>12.2.5</t>
  </si>
  <si>
    <t>SUMINISTRO E INSTALACION DE PUERTA METALICA ENTAMBORADA LAMINA C.R. C18 (ANTIC - ESMALTE, INCLUYE MANIJA TUBULAR FIJA DE DIAMETRO 5/8" POR AMBOS LADOS)</t>
  </si>
  <si>
    <t>12.2.6</t>
  </si>
  <si>
    <t>SUMINISTRO E INSTALACION DE PUERTA METALICA LAMINA C.R. C18 (ANTIC - ESMALTE)</t>
  </si>
  <si>
    <t>12.2.7</t>
  </si>
  <si>
    <t>SUMINISTRO E INSTALACION DE PUERTAS VENTANAS LAMINA (ANTIC - ESMALTE)</t>
  </si>
  <si>
    <t>12.2.8</t>
  </si>
  <si>
    <t>SUMINISTRO E INSTALACION DE REJA BANCARIA (ANTIC - ESMALTE)</t>
  </si>
  <si>
    <t>12.2.9</t>
  </si>
  <si>
    <t>SUMINISTRO E INSTALACION DE REJAS LAMINA (ANTIC - ESMALTE)</t>
  </si>
  <si>
    <t>12.2.10</t>
  </si>
  <si>
    <t>SUMINISTRO E INSTALACION DE REJILLAS PISO Ø 30 cm</t>
  </si>
  <si>
    <t>12.2.11</t>
  </si>
  <si>
    <t>SUMINISTRO E INSTALACION DE VENTANAS LAMINA C.R. CAL 18. (ANTIC - ESMALTE)</t>
  </si>
  <si>
    <t>12.2.12</t>
  </si>
  <si>
    <t>SUMINISTRO E INSTALACION DE VENTANA EN LÁMINA C.R. CAL. 20 TIPO PERSIANA PARA VENTILACIÓN (ANTIC - ESMALTE)</t>
  </si>
  <si>
    <t>12.2.13</t>
  </si>
  <si>
    <t>RECONSTRUCCIÓN DE REJAS DE PROTECCIÓN (ANTIC - ESMALTE)</t>
  </si>
  <si>
    <t>12.2.14</t>
  </si>
  <si>
    <t>RECONSTRUCCIÓN DE VENTANAS EN LÁMINA C.R. C18 (ANTIC - ESMALTE)</t>
  </si>
  <si>
    <t>12.2.15</t>
  </si>
  <si>
    <t>SUMINISTRO E INSTALACION DE BARANDA METALICA CORREDORES DE CIRCULACION, TUBO CIRCULAR EN ACERO GALVANIZADO DE 2" INCLINADO HACIA EL INTERIOR, EN ANCLAJE LATERAL A LA LOSA CON PLATINAS DE 0,17 CM X 0,20 CM DE ACERO DE 1/4" Y CHAZO DE ANCLAJE DE 3/8" X 3" CON PLATINAS DE HIERRO LATERALES DE 3/8" X 2" Y PLATINAS INTERNAS DE 1/4" X 1 1/2"  TUBO INTERNO EN ACERO DE 1 1/2" DOS MANOS DE ANTICORROSIVO Y ACABADO EN PINTURA ESMALTE</t>
  </si>
  <si>
    <t>12.2.16</t>
  </si>
  <si>
    <t>SUMINISTRO E INSTALACION DE PASAMANOS METALICO TUBO ESTRUCTURAL 1 1/2" 2.5 MM. INCLUYE ANCLAJES Y ACCESORIOS</t>
  </si>
  <si>
    <t>12.2.19</t>
  </si>
  <si>
    <t>SUMINISTRO E INSTALACIÓN DE PUERTA METALICA TIPO PERSIANA C.R. C18 (ANTIC - ESMALTE, INCLUYE MANIJA TUBULAR FIJA DE DIAMETRO 5/8" POR AMBOS LADOS).</t>
  </si>
  <si>
    <t>12.2.20</t>
  </si>
  <si>
    <t>SUMINISTRO E INSTALACION DE COMPUERTA DE ACCESO ABATIBLE , EN LAMINA ALFAJOR E=1/8". INCLUYE MARCO Y CONTRAMARCO, ESTRUCTURA, REFUERZOS ACCESORIOS, PROTECCION ANTICORROSIVA.</t>
  </si>
  <si>
    <t>12.2.27</t>
  </si>
  <si>
    <t>SUMINISTRO E INSTALACION DE JUEGO PARA PUERTA SENCILLA COMPUESTO DE: UNA(1) BARRA ANTIPANICO PUSH DE UN PUNTO INCLUYENDO MANIJA CON LLAVE, Y UN (1) BRAZO HIDRAULICO CIERRAPUERTAS. ELEMENTOS MARCA STANLEY O EQUIVALENTE</t>
  </si>
  <si>
    <t>JG</t>
  </si>
  <si>
    <t>CARPINTERIA DE MADERA</t>
  </si>
  <si>
    <t>13.1</t>
  </si>
  <si>
    <t>MARCOS Y PUERTAS</t>
  </si>
  <si>
    <t>13.1.1</t>
  </si>
  <si>
    <t>SUMINISTRO E INSTALACION DE HOJA PUERTA ECONOMICA  -  B =  0.60</t>
  </si>
  <si>
    <t>13.1.2</t>
  </si>
  <si>
    <t>SUMINISTRO E INSTALACION DE HOJA PUERTA ECONOMICA  -  B =  0.80</t>
  </si>
  <si>
    <t>13.1.3</t>
  </si>
  <si>
    <t>SUMINISTRO E INSTALACION DE HOJA PUERTA ECONOMICA  -  B =  0.90</t>
  </si>
  <si>
    <t>13.1.4</t>
  </si>
  <si>
    <t>SUMINISTRO E INSTALACION DE HOJA PUERTA FORTEC PROVIDENZA -  B =  0.61</t>
  </si>
  <si>
    <t>13.1.5</t>
  </si>
  <si>
    <t>SUMINISTRO E INSTALACION DE HOJA PUERTA FORTEC PROVIDENZA -  B =  0.81</t>
  </si>
  <si>
    <t>13.1.6</t>
  </si>
  <si>
    <t>SUMINISTRO E INSTALACION DE HOJA PUERTA FORTEC PROVIDENZA -  B =  1.0</t>
  </si>
  <si>
    <t>13.1.7</t>
  </si>
  <si>
    <t>SUMINISTRO E INSTALACION DE HOJA PUERTA FLORMORADO  -  B = 060</t>
  </si>
  <si>
    <t>13.1.8</t>
  </si>
  <si>
    <t>SUMINISTRO E INSTALACION DE HOJA PUERTA FLORMORADO  -  B = 080</t>
  </si>
  <si>
    <t>13.1.9</t>
  </si>
  <si>
    <t>SUMINISTRO E INSTALACION DE HOJA PUERTA FLORMORADO  -  B = 090</t>
  </si>
  <si>
    <t>13.3</t>
  </si>
  <si>
    <t>OTROS - CARP. MADERA</t>
  </si>
  <si>
    <t>ENCHAPES</t>
  </si>
  <si>
    <t>14.1</t>
  </si>
  <si>
    <t>ENCHAPE SOBRE MUROS</t>
  </si>
  <si>
    <t>14.1.1</t>
  </si>
  <si>
    <t>ENCHAPE PARED EGEO 20.5 X 20.5 - (INCLUYE WIN EN ALUMINIO)</t>
  </si>
  <si>
    <t>14.1.3</t>
  </si>
  <si>
    <t>ENCHAPE PARED 20 x 25 - (INCLUYE WIN EN ALUMINIO)</t>
  </si>
  <si>
    <t>14.1.4</t>
  </si>
  <si>
    <t>ENCHAPE PARED 25 x 25 - (INCLUYE WIN EN ALUMINIO)</t>
  </si>
  <si>
    <t>14.1.5</t>
  </si>
  <si>
    <t>ENCHAPE PARED 20 x 30 - (INCLUYE WIN EN ALUMINIO)</t>
  </si>
  <si>
    <t>14.1.6</t>
  </si>
  <si>
    <t>ENCHAPE PARED 25 x 35 - (INCLUYE WIN EN ALUMINIO)</t>
  </si>
  <si>
    <t>14.1.7</t>
  </si>
  <si>
    <t>JUEGO DE INCRUSTACIONES DE TRES UNIDADES MARCA CORONA Ó EQUIVALENTE</t>
  </si>
  <si>
    <t>14.2</t>
  </si>
  <si>
    <t>ENCHAPE SOBRE MESONES</t>
  </si>
  <si>
    <t>14.2.1</t>
  </si>
  <si>
    <t>ENCHAPE PARED EGEO 20.5 x 20.5 MESONES B = 60 cm. (INCLUYE WIN EN ALUMINIO)</t>
  </si>
  <si>
    <t>14.2.3</t>
  </si>
  <si>
    <t>GRANITO PULIDO MESONES LABORATORIOS -  B =  60 cm.</t>
  </si>
  <si>
    <t>14.2.4</t>
  </si>
  <si>
    <t>GRANITO PULIDO MESONES LAVAMANOS -  B =  40 cm.</t>
  </si>
  <si>
    <t>14.2.5</t>
  </si>
  <si>
    <t>GRANITO PULIDO MESONES LAVAMANOS -  B =  60 cm.</t>
  </si>
  <si>
    <t>14.2.6</t>
  </si>
  <si>
    <t>GRANITO PULIDO MESONES  B = 60 cm INCLUYE SALPICADERO Y FALDÓN</t>
  </si>
  <si>
    <t>14.3</t>
  </si>
  <si>
    <t>VARIOS - ENCHAPES</t>
  </si>
  <si>
    <t>14.3.8</t>
  </si>
  <si>
    <t>SUMINISTRO E INSTALACION DE BLOQUES DE VIDRIO VITROLUX PARALLEL 20 X 20.</t>
  </si>
  <si>
    <t>14.3.9</t>
  </si>
  <si>
    <t>SUMINISTRO E INSTALACIÓN DE CENEFA DE REMATE EN ENCHAPE DE COLOR MARCA CORONA O SIMILAR</t>
  </si>
  <si>
    <t>ENCHAPE 3 CARAS DE BORDILLOS DUCHA O ASEO, INCLUYE WIN ALUMINIO</t>
  </si>
  <si>
    <t>ILUMINACION</t>
  </si>
  <si>
    <t>15.1</t>
  </si>
  <si>
    <t>SUMINISTRO E INSTALACION DE LUMINARIAS</t>
  </si>
  <si>
    <t>15.1.1</t>
  </si>
  <si>
    <t>SUMINISTRO E INSTALACIÓN DE LUMINARIA DE EMERGENCIA 2X1,6W 100-240 V, 6500 K, IRC 70, FLUJO LUMINOSO 125 O MÁS. INCLUYE CONECTORES DE RESORTE, CINTA , ACCESORIOS DE FIJACIÓN Y SOPORTE. MATERIAL CERTIFICADO, GARANTIZADO E INSTALADO SEGÚN REGLAMENTACIÓN NTC 2050.</t>
  </si>
  <si>
    <t>15.4.7</t>
  </si>
  <si>
    <t>Suministro, transporte e instalación de luminaria de emergencia, sobreponer, LED R1W5, 120/277V, 90min autonomía. Incluye: Incluye: clavija CODELCA, cable encauchetado 3x14, cable acerado y demás elementos para una correcta instalación. Segun diseño realizado.  (Altura de instalación hasta 4m).</t>
  </si>
  <si>
    <t>15.1.2</t>
  </si>
  <si>
    <t>SUMINISTRO E INSTALACIÓN DE LUMINARIA HERMÉTICA 2X18 W SOBREPONER, 100-240 V, IRC 80, FLUJO LUMINOSO 3600, VIDA ÚTIL MAYOR A 30,000 HORAS, 6500 K. INCLUYE CONECTORES DE RESORTE, CINTA , ACCESORIOS DE FIJACIÓN Y SOPORTE. MATERIAL CERTIFICADO, GARANTIZADO E INSTALADO SEGÚN REGLAMENTACIÓN NTC 2050.</t>
  </si>
  <si>
    <t>8.14.249</t>
  </si>
  <si>
    <t xml:space="preserve">SUMINISTRO DE  LUMINARIA HERMETICA LED 2X18W CON DRIVER DE EMERGENCIA </t>
  </si>
  <si>
    <t>15.1.3</t>
  </si>
  <si>
    <t>SUMINISTRO E INSTALACIÓN DE LUMINARIA PANEL LED REDONDO 8" 18W SOBREPONER, 100-240 V, FLUJO LUMINOSO MAYOR A 1050 LM, IRC 70, VIDA ÚTIL MAYOR 20,000 H. INCLUYE CONECTORES DE RESORTE, CINTA , ACCESORIOS DE FIJACIÓN Y SOPORTE. MATERIAL CERTIFICADO, GARANTIZADO E INSTALADO SEGÚN REGLAMENTACIÓN NTC 2050.</t>
  </si>
  <si>
    <t>15.1.4</t>
  </si>
  <si>
    <t>SUMINISTRO E INSTALACIÓN DE LUMINARIA PANEL LED REDONDO 4" 12W, 6500 K, 100-240 V, FLUJO LUMINOSO MAYOR A 600 LM, IRC 70, VIDA ÚTIL MAYOR A 20,000 H. INCLUYE CONECTORES DE RESORTE, CINTA , ACCESORIOS DE FIJACIÓN Y SOPORTE. MATERIAL CERTIFICADO, GARANTIZADO E INSTALADO SEGÚN REGLAMENTACIÓN NTC 2050.</t>
  </si>
  <si>
    <t>15.1.5</t>
  </si>
  <si>
    <t>SUMINISTRO E INSTALACIÓN DE LUMINARIA LINEAL LED DE 31W, 6500 K, 100-240 V, FLUJO LUMINOSO MAYOR A 3200 LM, IRC 80, VIDA ÚTIL MAYOR A 10,000 H. INCLUYE CONECTORES DE RESORTE, CINTA , ACCESORIOS DE FIJACIÓN Y SOPORTE. MATERIAL CERTIFICADO, GARANTIZADO E INSTALADO SEGÚN REGLAMENTACIÓN NTC 2050.</t>
  </si>
  <si>
    <t>15.1.6</t>
  </si>
  <si>
    <t>SUMINISTRO E INSTALACIÓN DE REFLECTOR LED  DE 200 W, 6500 K, 100-240 V, IP 67, FLUJO LUMINOSO MAYOR A 2000 LM, IRC 80, VIDA ÚTIL MAYOR A 10,000 H. INCLUYE CONECTORES DE RESORTE, CINTA , ACCESORIOS DE FIJACIÓN Y SOPORTE. MATERIAL CERTIFICADO, GARANTIZADO E INSTALADO SEGÚN REGLAMENTACIÓN NTC 2050.</t>
  </si>
  <si>
    <t>15.1.7</t>
  </si>
  <si>
    <t>SUMINISTRO E INSTALACIÓN DE LUMINARIA A PRUEBA DE EXPLOSIÓN. 100-240 V, IRC 80, FLUJO LUMINOSO 3600 LM, VIDA ÚTIL MAYOR A 30,000 HORAS, 6500 K. INCLUYE CONECTORES DE RESORTE, CINTA , ACCESORIOS DE FIJACIÓN Y SOPORTE. MATERIAL CERTIFICADO, GARANTIZADO E INSTALADO SEGÚN REGLAMENTACIÓN NTC 2050.</t>
  </si>
  <si>
    <t>15.1.8</t>
  </si>
  <si>
    <t>SUMINISTRO E INSTALACIÓN DE LUMINARIA REFLECTOR LED 100W, 6500 K, 100-240 V, FLUJO LUMINOSO MAYOR A 8000 LM, IRC 70, VIDA ÚTIL MAYOR A 20,000 H. INCLUYE CONECTORES DE RESORTE, CINTA , ACCESORIOS DE FIJACIÓN Y SOPORTE. MATERIAL CERTIFICADO, GARANTIZADO E INSTALADO SEGÚN REGLAMENTACIÓN NTC 2050.</t>
  </si>
  <si>
    <t>15.1.9</t>
  </si>
  <si>
    <t>SUMINISTRO E INSTALACIÓN DE LUMINARIA A PRUEBA DE EXPLOSIÓN, 2X1,6W 100-240 V, 6500 K, IRC 70, FLUJO LUMINOSO 125 O MÁS. INCLUYE CONECTORES DE RESORTE, CINTA, ACCESORIOS DE FIJACIÓN Y SOPORTE. MATERIAL CERTIFICADO, GARANTIZADO E INSTALADO SEGÚN REGLAMENTACIÓN NTC 2050.</t>
  </si>
  <si>
    <t>15.1.10</t>
  </si>
  <si>
    <t>SUMINISTRO E INSTALACIÓN DE LUMINARIA AVISO DE SALIDA A PRUEBA DE EXPLOSIÓN, 6 VA 120-277 V, 6500 K, IRC 70. INCLUYE CONECTORES DE RESORTE, CINTA, ACCESORIOS DE FIJACIÓN Y SOPORTE. MATERIAL CERTIFICADO, GARANTIZADO E INSTALADO SEGÚN REGLAMENTACIÓN NTC 2050.</t>
  </si>
  <si>
    <t>15.1.11</t>
  </si>
  <si>
    <t>SUMINISTRO E INSTALACIÓN DE LUMINARIA AVISO DE SALIDA, 1.6 VA 120-277 V, 6500 K, IRC 70. INCLUYE CONECTORES DE RESORTE, CINTA, ACCESORIOS DE FIJACIÓN Y SOPORTE. MATERIAL CERTIFICADO, GARANTIZADO E INSTALADO SEGÚN REGLAMENTACIÓN NTC 2050.</t>
  </si>
  <si>
    <t>15.1.12</t>
  </si>
  <si>
    <t>SUMINISTRO E INSTALACIÓN DE LUMINARIA BALA LED DE PISO 3W, 100-240 V, 6500 K, IRC 70. INCLUYE CONECTORES DE RESORTE, CINTA, ACCESORIOS DE FIJACIÓN Y SOPORTE. MATERIAL CERTIFICADO, GARANTIZADO E INSTALADO SEGÚN REGLAMENTACIÓN NTC 2050.</t>
  </si>
  <si>
    <t>15.1.13</t>
  </si>
  <si>
    <t>SUMINISTRO E INSTALACIÓN DE LUMINARIA TIPO AP LED 60-80 W, 100-240 W, 100-240 V, 6500 K, IRC 80. INCLUYE CONECTORES DE RESORTE, CINTA, ACCESORIOS DE FIJACIÓN Y SOPORTE. MATERIAL CERTIFICADO, GARANTIZADO E INSTALADO SEGÚN REGLAMENTACIÓN NTC 2050.</t>
  </si>
  <si>
    <t>nuevo</t>
  </si>
  <si>
    <t>8.14.193</t>
  </si>
  <si>
    <t>SUMINISTRO E INSTALACIÓN DE LUMINARIA HERMÉTICA  LED DE 40W, 6500 K, 100-240 V, FLUJO LUMINOSO MAYOR A 4000 LM, IRC 80, VIDA ÚTIL MAYOR A 45,000 H. INCLUYE CONECTORES DE RESORTE, CINTA , ACCESORIOS DE FIJACIÓN Y SOPORTE. MATERIAL CERTIFICADO, GARANTIZADO E INSTALADO SEGÚN REGLAMENTACIÓN NTC 2050.</t>
  </si>
  <si>
    <t>15.1.14</t>
  </si>
  <si>
    <t>SUMINISTRO E INSTALACIÓN DE LUMINARIA APLIQUE LED TIPO TORTUGA, 12 W, 100-240 V, 6500 K, IRC 70. INCLUYE CONECTORES DE RESORTE, CINTA, ACCESORIOS DE FIJACIÓN Y SOPORTE. MATERIAL CERTIFICADO, GARANTIZADO E INSTALADO SEGÚN REGLAMENTACIÓN NTC 2050.</t>
  </si>
  <si>
    <t>15.1.15</t>
  </si>
  <si>
    <t>SUMINISTRO E INSTALACIÓN DE LUMINARIA BALA LED DE PISO 5W, 100-240 V, 6500 K, IRC 70. INCLUYE CONECTORES DE RESORTE, CINTA, ACCESORIOS DE FIJACIÓN Y SOPORTE. MATERIAL CERTIFICADO, GARANTIZADO E INSTALADO SEGÚN REGLAMENTACIÓN NTC 2050.</t>
  </si>
  <si>
    <t>15.4.6</t>
  </si>
  <si>
    <t>SUMINISTRO E INSTALACION DE LUMINARIA HERMETICA 2X18W T8 LED PC POTENCIA 36W FLUJO LUMINOSO LUZ BLANCA FUENTE 3600, 6500K, VIDA UTIL 40,000h. REFERENCIA P37650 DE SYLVANIA O EQUIVALENTE. MEDIDAS 15X120 MATERIALES POLICARBONATO Y VIDRIO, INSTALACION DESCOLGADA (INCLUYE CABLE ENCAUCHETADO, GUAYAS DE SOPORTE Y CLAVIJAS DE CONEXION)</t>
  </si>
  <si>
    <t>15.4</t>
  </si>
  <si>
    <t>ALUMBRADO ORNAMENTAL EXTERIORES</t>
  </si>
  <si>
    <t>15.4.1</t>
  </si>
  <si>
    <t>SALIDA PARA ILUMINACION EXTERIOR</t>
  </si>
  <si>
    <t>15.4.8</t>
  </si>
  <si>
    <t>SUMINISTRO E INSTALACIÓN DE LUMINARIA HERMÉTICA LED 2X25W T5 120.277 V (5800 LMS) IP 65 POLICARBONATO 6500K LUZ BLANCA. INCLUYE CONECTORES DE RESORTE, CINTA, ACCESORIOS DE FIJACIÓN Y SOPORTE. MATERIAL CERTIFICADO, GARANTIZADO E INSTALADO SEGÚN REGLAMENTACIÓN NTC 2050.</t>
  </si>
  <si>
    <t>15.4.9</t>
  </si>
  <si>
    <t xml:space="preserve">LAMPARA LED ALUMBRADO PUBLICO  60W - 208V, ALUMBRADO PERIMETRAL POSTE METALICO 6 m.   </t>
  </si>
  <si>
    <t>15.4.10</t>
  </si>
  <si>
    <t>15.4.12</t>
  </si>
  <si>
    <t>SUMINISTRO E INSTALACIÓN DE LUMINARIA PANEL LED REDONDO 24W SOBREPONER, 100-240 V, FLUJO LUMINOSO MAYOR A 1050 LM, IRC 70, VIDA ÚTIL MAYOR 20,000 H. INCLUYE CONECTORES DE RESORTE, CINTA , ACCESORIOS DE FIJACIÓN Y SOPORTE. MATERIAL CERTIFICADO, GARANTIZADO E INSTALADO SEGÚN REGLAMENTACIÓN NTC 2050.</t>
  </si>
  <si>
    <t>8.14.146</t>
  </si>
  <si>
    <t>INSTALACION DE PANEL LED 40W - 30X120CM</t>
  </si>
  <si>
    <t>APARATOS SANITARIOS Y ACCESORIOS</t>
  </si>
  <si>
    <t>16.1</t>
  </si>
  <si>
    <t>APARATOS SANITARIOS</t>
  </si>
  <si>
    <t>16.1.2</t>
  </si>
  <si>
    <t>DUCHA MEZCLADOR CALYPSO, PISCIS O EQUIVALENTE (SUM E INSTALACION)</t>
  </si>
  <si>
    <t>16.1.3</t>
  </si>
  <si>
    <t>GRIFERIA ANTIVANDALICA PARA LAVAMANOS PICO CORTO TIPO PUSH, CONEXION Ø 3/4" Ó 1/2", 24-AA-142006 DOCOL Ó SIMILAR.</t>
  </si>
  <si>
    <t>16.1.34</t>
  </si>
  <si>
    <t xml:space="preserve">ORINAL MEDIANO DE COLGAR INSTITUCIONAL COLOR BLANCO + KIT VÁLVULA DE DESCARGA ANTIVÁNDÁLICA ALTA PRESIÓN PARA ORINAL </t>
  </si>
  <si>
    <t>16.1.25</t>
  </si>
  <si>
    <t>ORINAL MEDIANO DE COLGAR INSTITUCIONAL COLOR BLANCO, MARCA CORONA O EQUIVALENTE, CON GRIFERIA DE PUSH CONEXIÓN SUPERIOR</t>
  </si>
  <si>
    <t>16.4.18</t>
  </si>
  <si>
    <t>ORINAL INFANTIL DE COLGAR INSTITUCIONAL COLOR BLANCO MARCA CORONA O EQUIVALENTE, CON GRIFERIA DE PUSH CONEXIÓN SUPERIOR</t>
  </si>
  <si>
    <t>16.1.28</t>
  </si>
  <si>
    <t>SUMINISTRO E INSTALACION DE SANITARIO INSTITUCIONAL PARA PERSONAS DE MOVILIDAD REDUCIDA COLOR BLANCO PARA CONEXION POSTERIOR DE ALTA PRESION TIPO CORONA Ó EQUIVALENTE CON GRIFERIA ANTIVANDALICA Y ACOPLE</t>
  </si>
  <si>
    <t>SUMINISTRO E INSTALACION DE SANITARIO INSTITUCIONAL PARA PERSONAS DE MOVILIDAD REDUCIDA COLOR BLANCO DE TANQUE Y ACOPLE</t>
  </si>
  <si>
    <t>16.1.32</t>
  </si>
  <si>
    <t xml:space="preserve">SUMINISTRO E INSTALACION DE SANITARIO INFANTIL Y ACOPLE </t>
  </si>
  <si>
    <t>16.1.43</t>
  </si>
  <si>
    <t>SUMINISTRO E INSTALACION DE SANITARIO INSTITUCIONAL COLOR BLANCO PARA CONEXIÓN SUPERIOR + KIT VÁLVULA DE DESCARGA ANTIVANDÁLICA DE ALTA PRESIÓN Y ACOPLE</t>
  </si>
  <si>
    <t>16.1.44</t>
  </si>
  <si>
    <t>SUMINISTRO E INSTALACION SANITARIO DE TANQUE AVANTI Y ACOPLE</t>
  </si>
  <si>
    <t>SUMINISTRO E INSTALACION DE SANITARIO DE TANQUE ACUACER Y ACOPLE</t>
  </si>
  <si>
    <t>16.4.30</t>
  </si>
  <si>
    <t>LAVAMANOS DE COLGAR BLANCO PARA MINUSVALIDOS HANDYCAP REF. GR-01291 O EQUIVALENTE. INCLUYE SIFON BOTELLA Y ACOPLE</t>
  </si>
  <si>
    <t>16.4.13</t>
  </si>
  <si>
    <t>LAVAMANOS DE SOBREPONER MARSELLA BLANCO TIPO CORONA Ó EQUIVALENTE. INCLUYE SIFON Y ACOPLE</t>
  </si>
  <si>
    <t>16.4.21</t>
  </si>
  <si>
    <t>SUMINISTRO E INSTALACION GRIFERIA PARA LAVAMANOS INSTITUCIONAL TIPO PUSH</t>
  </si>
  <si>
    <t>16.1.18</t>
  </si>
  <si>
    <t>SUMINISTRO E INSTALACION LAVAMANOS BLANCO ACUACER CON GRIFERIA, SIFON  Y ACOPLE</t>
  </si>
  <si>
    <t>16.1.10</t>
  </si>
  <si>
    <t>SUMINISTRO E INSTALACION GRIFERIA LAVAPLATOS PRISMA SOBREPONER</t>
  </si>
  <si>
    <t>16.1.35</t>
  </si>
  <si>
    <t>SUMINISTRO E INSTALACION POCETA ACERO INOX. 35x40 + GRIFERIA TIPO PUSH. INCLUYE ACOPLE Y SIFON BOTELLA</t>
  </si>
  <si>
    <t>21.1.13</t>
  </si>
  <si>
    <t>SUMINISTRO E INSTALACION LAVAPLATOS 50 X 35 INCLUYE GRIFERIA UNA LLAVE INCLUYE SIFON CANASTILLA Y ACOPLE</t>
  </si>
  <si>
    <t>21.1.14</t>
  </si>
  <si>
    <t xml:space="preserve">SUMINISTRO E INSTALACION CALENTADOR DE PASO ELECTRICO 10 LTS. </t>
  </si>
  <si>
    <t>16.2</t>
  </si>
  <si>
    <t>ACCESORIOS</t>
  </si>
  <si>
    <t>12.2.17</t>
  </si>
  <si>
    <t>SUMINISTRO E INSTALACION DE JUEGO DE DOS (2) BARRAS DE SEGURIDAD RECTAS FIJAS EN ACERO INOXIDABLE PARA BAÑO DE PERSONAS DE MOVILIDAD REDUCIDA</t>
  </si>
  <si>
    <t>SUMINISTRO E INSTALACION DE BARRA DE SEGURIDAD EN ACERO INOXIDABLE PISO  - PARED EN BAÑO PARA PERSONAS DE MOVILIDAD REDUCIDA</t>
  </si>
  <si>
    <t>16.2.1</t>
  </si>
  <si>
    <t>SUMINISTRO E INSTALACION DE BARRA DE SEGURIDAD PLEGABLE O ABATIBLE  EN ACERO INOXIDABLE PARA BAÑO DE PERSONAS DE MOVILIDAD REDUCIDA</t>
  </si>
  <si>
    <t>16.2.8</t>
  </si>
  <si>
    <t xml:space="preserve">SUMINISTRO E INSTALACION DE DISPENSADOR DE PAPEL HIGIENICO INSTITUCIONAL ACERO INOX. 26 CM </t>
  </si>
  <si>
    <t>16.2.9</t>
  </si>
  <si>
    <t>PAPELERA ACUACER (SUM E INSTALACION)</t>
  </si>
  <si>
    <t>16.2.10</t>
  </si>
  <si>
    <t>REJILLA CON SOSCO 3 x 2" (SUM E INSTALACION)</t>
  </si>
  <si>
    <t>16.2.11</t>
  </si>
  <si>
    <t>REJILLA PLASTICA 3 x 2" (SUM E INSTALACION)</t>
  </si>
  <si>
    <t>16.2.12</t>
  </si>
  <si>
    <t>REJILLA SIFON 20 x 20" (SUM E INSTALACION)</t>
  </si>
  <si>
    <t>16.2.13</t>
  </si>
  <si>
    <t>REJILLA SIFON S 4.5 x 3.5" (SUM E INSTALACION)</t>
  </si>
  <si>
    <t>16.2.14</t>
  </si>
  <si>
    <t>REJILLA VENTILACION 15 x 15 (SUM E INSTALACION)</t>
  </si>
  <si>
    <t>16.2.15</t>
  </si>
  <si>
    <t>REJILLA VENTILACION 20 x 20 (SUM E INSTALACION)</t>
  </si>
  <si>
    <t>16.2.16</t>
  </si>
  <si>
    <t>TAPARREGISTRO 15 x 15 (SUM E INSTALACION)</t>
  </si>
  <si>
    <t>16.2.17</t>
  </si>
  <si>
    <t>TAPARREGISTRO 20 x 20 (SUM E INSTALACION)</t>
  </si>
  <si>
    <t>16.3</t>
  </si>
  <si>
    <t>OTROS - APARATOS SANITARIOS Y ACCESORIOS</t>
  </si>
  <si>
    <t>16.3.1</t>
  </si>
  <si>
    <t>LLAVE INDIVIDUAL LAVAMANOS (SUM E INSTALACION)</t>
  </si>
  <si>
    <t>16.3.3</t>
  </si>
  <si>
    <t>LLAVE TERMINAL CROMADA Ø 1/2" (SUM E INSTALACION)</t>
  </si>
  <si>
    <t>16.3.4</t>
  </si>
  <si>
    <t>SUMINISTRO E INSTALACION DE TANQUE PLASTICO 1000 LTS. INC. VALVULA DE FLOTADOR Y ACCESORIOS</t>
  </si>
  <si>
    <t>16.3.5</t>
  </si>
  <si>
    <t>SUMINISTRO E INSTALACION DE TANQUE PLASTICO 2000 LTS. INC. VALVULA DE FLOTADOR Y ACCESORIOS</t>
  </si>
  <si>
    <t>16.3.6</t>
  </si>
  <si>
    <t>SUMINISTRO E INSTALACION DE TANQUE PLASTICO 5000 LTS. INC. VALVULA DE FLOTADOR Y ACCESORIOS</t>
  </si>
  <si>
    <t>16.3.7</t>
  </si>
  <si>
    <t>VALVULA LAVADERO 2" (SUM E INSTALACION)</t>
  </si>
  <si>
    <t>16.4</t>
  </si>
  <si>
    <t>APARATOS SANITARIOS Y ACCESORIOS - ANTIVANDÁLICOS TIPO PUSH (SUM E INSTALACION)</t>
  </si>
  <si>
    <t>16.4.14</t>
  </si>
  <si>
    <t>DUCHA LAVAOJOS DE EMERGENCIA DE PEDESTAL, DE ACCIONAMIENTO MANUAL CON DESAGUE Y SIFÓN CROMADOS, BASE EN ACERO INOXIDABLE PARA ANCLAR AL PISO EN DIAMETRO 8"</t>
  </si>
  <si>
    <t>16.4.16</t>
  </si>
  <si>
    <t>SUMINISTRO E INSTALACIÓN DUCHA SENCILLA PISCIS O SIMILAR</t>
  </si>
  <si>
    <t>16.4.17</t>
  </si>
  <si>
    <t>DUCHA TELEFONO PARA PREESCOLAR</t>
  </si>
  <si>
    <t>16.4.20</t>
  </si>
  <si>
    <t>POCETA DE ASEO PREFABRICADA</t>
  </si>
  <si>
    <t>CIELOS RASOS Y DIVISIONES</t>
  </si>
  <si>
    <t>17.1</t>
  </si>
  <si>
    <t>CIELOS RASOS</t>
  </si>
  <si>
    <t>17.1.1</t>
  </si>
  <si>
    <t>ARMADURA MADERA Y MALLA</t>
  </si>
  <si>
    <t>17.1.3</t>
  </si>
  <si>
    <t>CIELO RASO PLANO DRYWALL INCLUYE ENCINTADO, MASILLA Y PINTURA</t>
  </si>
  <si>
    <t>17.2.5</t>
  </si>
  <si>
    <t>CIELO RASO PLANO EN PVC</t>
  </si>
  <si>
    <t>17.1.5</t>
  </si>
  <si>
    <t>CIELO RASO DURACUSTIC 5/8"</t>
  </si>
  <si>
    <t>17.1.6</t>
  </si>
  <si>
    <t>CIELO RASO EN LAMINA PLANA SUPERBOARD O EQUIVALENTE E=4 MM. INCLUYE ENCINTADO, MASILLA Y PINTURA</t>
  </si>
  <si>
    <t>17.1.8</t>
  </si>
  <si>
    <t>CIELO RASO EN LAMINA PLANA SUPERBOARD O EQUIVALENTE E=6MM. INCLUYE ENCINTADO, MASILLA Y PINTURA</t>
  </si>
  <si>
    <t>17.1.10</t>
  </si>
  <si>
    <t>LISTON M.H. PEINE MONO</t>
  </si>
  <si>
    <t>17.1.16</t>
  </si>
  <si>
    <t>MALLA PARA PAÑETAR</t>
  </si>
  <si>
    <t>17.2</t>
  </si>
  <si>
    <t>DIVISIONES</t>
  </si>
  <si>
    <t>17.2.1</t>
  </si>
  <si>
    <t>SUMINISTRO E INSTALACION DE DIVISIONES PARA BAÑOS EN ACERO INOXIDABLE, INCLUYE ELEMENTOS DE FIJACION Y ANCLAJE</t>
  </si>
  <si>
    <t>17.2.2</t>
  </si>
  <si>
    <t>SUMINISTRO E INSTALACION DE DIVISIONES PARA BAÑOS EN LAMINA CALIBRE 18  (INC PINTURA HORNO)</t>
  </si>
  <si>
    <t>17.2.3</t>
  </si>
  <si>
    <t>TAPAS DE SUPERBOARD ACABADO GRIS BASALTO PARA DINTELES (Dos caras)  anchos variables hasta mayores a 0,50 m</t>
  </si>
  <si>
    <t>17.2.6</t>
  </si>
  <si>
    <t>TAPAS EN SUPERBOARD DOS CARAS CON ACABADO EN PINTURA TIPO KORAZA en anchos variables hasta 0,50 m</t>
  </si>
  <si>
    <t>17.2.7</t>
  </si>
  <si>
    <t>CIELO RASO EN SUPER BOARD</t>
  </si>
  <si>
    <t>17.2.8</t>
  </si>
  <si>
    <t>Suministro, transporte e instalacion de  MURO UNA CARA EN SUPER BOARD DE 8mm INC estructura, lamina, masilla y pintura de fondo una mano.</t>
  </si>
  <si>
    <t>17.2.9</t>
  </si>
  <si>
    <t>Suministro, transporte e instalacion de MURO/DINTEL, DOBLE CARA EN SUPER BOARD Y FAJA INFERIOR DE 8mm INC estructura, lamina, masilla y pintura de fondo una mano.</t>
  </si>
  <si>
    <t>PINTURA</t>
  </si>
  <si>
    <t>18.1</t>
  </si>
  <si>
    <t>PINTURA SOBRE MAMPOSTERIA</t>
  </si>
  <si>
    <t>18.1.1</t>
  </si>
  <si>
    <t>CARBURO S/PAÑETE</t>
  </si>
  <si>
    <t>18.1.2</t>
  </si>
  <si>
    <t>ESMALTE SOBRE MAMPOSTERIA</t>
  </si>
  <si>
    <t>18.1.3</t>
  </si>
  <si>
    <t>ESTUCO SOBRE PAÑETE</t>
  </si>
  <si>
    <t>18.1.4</t>
  </si>
  <si>
    <t>PINTURA EN VINILO TIPO 1 MUROS INTERIORES 3 MANOS</t>
  </si>
  <si>
    <t>18.1.5</t>
  </si>
  <si>
    <t>18.1.6</t>
  </si>
  <si>
    <t>MARMOLINA S/PAÑETE</t>
  </si>
  <si>
    <t>18.1.7</t>
  </si>
  <si>
    <t>PINTURA EN VINILO TIPO 1 S/PAÑETE - 2 MANOS</t>
  </si>
  <si>
    <t>18.1.8</t>
  </si>
  <si>
    <t>VINILO BAJO PLACA  -  2 MANOS</t>
  </si>
  <si>
    <t>18.1.9</t>
  </si>
  <si>
    <t>PINTURA MAGNETICA NEGRA</t>
  </si>
  <si>
    <t>18.2</t>
  </si>
  <si>
    <t>PINTURA SOBRE METAL</t>
  </si>
  <si>
    <t>18.2.1</t>
  </si>
  <si>
    <t>ANTICORROSIVO S/LAMINA  LLENA</t>
  </si>
  <si>
    <t>18.2.2</t>
  </si>
  <si>
    <t>ANTICORROSIVO S/LAMINA LINEAL</t>
  </si>
  <si>
    <t>18.2.3</t>
  </si>
  <si>
    <t>ESMALTE  S/ LAMINA  LLENA</t>
  </si>
  <si>
    <t>18.2.4</t>
  </si>
  <si>
    <t>ESMALTE  S/ LAMINA LINEAL</t>
  </si>
  <si>
    <t>18.2.5</t>
  </si>
  <si>
    <t>ESMALTE  S/ MARCOS LAMINA</t>
  </si>
  <si>
    <t>18.2.6</t>
  </si>
  <si>
    <t>WASH-PRIMER S/ALUMINIO</t>
  </si>
  <si>
    <t>18.2.7</t>
  </si>
  <si>
    <t xml:space="preserve">RECUBRIMIENTO PINTURA INTUMESCENTE </t>
  </si>
  <si>
    <t>18.3</t>
  </si>
  <si>
    <t>PINTURA SOBRE MADERA</t>
  </si>
  <si>
    <t>18.3.1</t>
  </si>
  <si>
    <t>BARNIZ S/MUEBLES</t>
  </si>
  <si>
    <t>18.3.2</t>
  </si>
  <si>
    <t>ESMALTE S/ MADERA  LLENA</t>
  </si>
  <si>
    <t>18.3.3</t>
  </si>
  <si>
    <t>ESMALTE S/ MADERA LINEAL</t>
  </si>
  <si>
    <t>18.3.4</t>
  </si>
  <si>
    <t>ESMALTE S/ MARCOS MADERA</t>
  </si>
  <si>
    <t>18.3.5</t>
  </si>
  <si>
    <t>ESMALTE S/MUEBLES</t>
  </si>
  <si>
    <t>18.3.6</t>
  </si>
  <si>
    <t>LACA PISOS MADERA</t>
  </si>
  <si>
    <t>18.3.7</t>
  </si>
  <si>
    <t>TINTILLA S/ MUEBLES</t>
  </si>
  <si>
    <t>18.3.8</t>
  </si>
  <si>
    <t>TINTILLA S/ MADERA LLENA</t>
  </si>
  <si>
    <t>18.3.9</t>
  </si>
  <si>
    <t>TINTILLA S/ MADERA LINEAL</t>
  </si>
  <si>
    <t>18.4</t>
  </si>
  <si>
    <t>VARIOS - PINTURA</t>
  </si>
  <si>
    <t>18.4.1</t>
  </si>
  <si>
    <t>HIDROFUGO FACHADAS</t>
  </si>
  <si>
    <t>18.4.2</t>
  </si>
  <si>
    <t>COLORPLAST FACHADA</t>
  </si>
  <si>
    <t>18.4.3</t>
  </si>
  <si>
    <t xml:space="preserve">DEMARCACIÓN CON PINTURA TRÁFICO VEHICULAR CANCHA MÚLTIPLE </t>
  </si>
  <si>
    <t>18.4.4</t>
  </si>
  <si>
    <t>DEMARCACION CON MARMOLINA</t>
  </si>
  <si>
    <t>18.4.5</t>
  </si>
  <si>
    <t>ESGRAFIADO FACHADA</t>
  </si>
  <si>
    <t>18.4.7</t>
  </si>
  <si>
    <t>APLICACIÓN DE LINEAS TRAFICO A=0.10</t>
  </si>
  <si>
    <t>18.4.8</t>
  </si>
  <si>
    <t>MARMOPLAST FACHADA</t>
  </si>
  <si>
    <t>18.4.9</t>
  </si>
  <si>
    <t>SILCOPLAST FACHADA</t>
  </si>
  <si>
    <t>18.4.10</t>
  </si>
  <si>
    <t>SUMINISTRO E INSTALACION DE PINTURA EPOXICA PARA PISOS, MUROS Y TECHOS INCLUYE PREPARACION DE SUPERFICIE Y PRIMER DE ADHERENCIA</t>
  </si>
  <si>
    <t>18.4.11</t>
  </si>
  <si>
    <t xml:space="preserve">PINTURA KORAZA PARA FACHADAS </t>
  </si>
  <si>
    <t>18.4.12</t>
  </si>
  <si>
    <t>PINTURA EN VINILO TIPO 1 MUROS INTERIORES 1 MANO</t>
  </si>
  <si>
    <t>18.4.13</t>
  </si>
  <si>
    <t>REPASE DE PINTURA ACRÍLICA LAVABLE</t>
  </si>
  <si>
    <t>18.4.14</t>
  </si>
  <si>
    <t>PINTURA ANTICORROSIVA Y ESMALTE, PREVIA LIMPIEZA Y RETIRO DE OXIDO SOBRE PASAMANOS</t>
  </si>
  <si>
    <t>18.4.15</t>
  </si>
  <si>
    <t>PINTURA POLIURETANO</t>
  </si>
  <si>
    <t>18.4.16</t>
  </si>
  <si>
    <t>SUMINISTRO E INSTALACIÓN DUCHA Y LAVA OJOS DE EMERGENCIA EN ACERO INOXIDABLE</t>
  </si>
  <si>
    <t>CERRADURAS Y VIDRIOS</t>
  </si>
  <si>
    <t>19.1</t>
  </si>
  <si>
    <t>CERRADURAS</t>
  </si>
  <si>
    <t>19.1.1</t>
  </si>
  <si>
    <t>CERRADURA SAFE ALCOBA CLASIC 141 - ALUMINO SATINADO</t>
  </si>
  <si>
    <t>19.1.2</t>
  </si>
  <si>
    <t>CERRADURA SAFE BAÑO CLASIC 152 - ALUMINO SATINADO</t>
  </si>
  <si>
    <t>19.1.3</t>
  </si>
  <si>
    <t>CERRADURA SAFE CLOSET 145 ALUMINIO SATINADO</t>
  </si>
  <si>
    <t>19.1.4</t>
  </si>
  <si>
    <t>CERRADURA SAFE ENTRADA 142A ALUMINIO SATINADO</t>
  </si>
  <si>
    <t>19.1.5</t>
  </si>
  <si>
    <t>CERRADURA PUERTAS ACCESO PRINCIPAL</t>
  </si>
  <si>
    <t>19.1.6</t>
  </si>
  <si>
    <t>SUMINISTRO E INSTALACIÓN DE CERRADURA CILÍNDRICA DE POMO METÁLICO GRADO 2 FUNCIÓN AULA, (POMO INTERIOR SIEMPRE ACTIVO, POMO EXTERIOR SE ACTIVA CON LA LLAVE.) CON AMAESTRAMIENTO SEGÚN ESPECIFICACIÓN. REFERENCIA YALE  LF 5308 O EQUIVALENTE</t>
  </si>
  <si>
    <t>19.1.7</t>
  </si>
  <si>
    <t>CERRADURA SAFE SOBREPONER 143A ALUMINIO SATINADO</t>
  </si>
  <si>
    <t>19.1.8</t>
  </si>
  <si>
    <t>CERRADURA SAFE TERRAZA 149 ALUMINIO SATINADO</t>
  </si>
  <si>
    <t>19.1.9</t>
  </si>
  <si>
    <t>CERRADURA SCHLAGE ALCOBA A-50 WS</t>
  </si>
  <si>
    <t>19.1.10</t>
  </si>
  <si>
    <t>CERRADURA SCHLAGE BAÑO A-40 S</t>
  </si>
  <si>
    <t>19.1.11</t>
  </si>
  <si>
    <t>CERRADURA SCHLAGE CLOSET A-71 WS</t>
  </si>
  <si>
    <t>19.1.12</t>
  </si>
  <si>
    <t>CERRADURA SCHLAGE ENTRADA A-80 PD</t>
  </si>
  <si>
    <t>19.1.13</t>
  </si>
  <si>
    <t>CERRADURA SCHLAGE OFICINA A-50 PD</t>
  </si>
  <si>
    <t>19.1.14</t>
  </si>
  <si>
    <t>CERRADURA SCHLAGE PASO A-10 S</t>
  </si>
  <si>
    <t>19.1.15</t>
  </si>
  <si>
    <t>CERRADURA SCHLAGE TERRAZA A-30 S</t>
  </si>
  <si>
    <t>19.1.16</t>
  </si>
  <si>
    <t>INSTALACION POMA</t>
  </si>
  <si>
    <t>19.1.17</t>
  </si>
  <si>
    <t>INSTALACION PORTON MADERA</t>
  </si>
  <si>
    <t>19.2</t>
  </si>
  <si>
    <t>HERRAJES</t>
  </si>
  <si>
    <t>19.2.1</t>
  </si>
  <si>
    <t>BRAZO RETENEDOR DORMA No. 2</t>
  </si>
  <si>
    <t>19.2.2</t>
  </si>
  <si>
    <t>BISAGRA DE VAIVEN</t>
  </si>
  <si>
    <t>19.3</t>
  </si>
  <si>
    <t>VIDRIOS Y ESPEJOS</t>
  </si>
  <si>
    <t>19.3.1</t>
  </si>
  <si>
    <t>ESPEJO CRISTAL 4 mm - BISELADO 2 cm</t>
  </si>
  <si>
    <t>19.3.2</t>
  </si>
  <si>
    <t>INSTALACION ESPEJOS (M.O.)</t>
  </si>
  <si>
    <t>19.3.3</t>
  </si>
  <si>
    <t>VIDRIO CRUDO INCOLORO 4 mm -  TIPO PELDAR Ó SIMILAR</t>
  </si>
  <si>
    <t>19.3.4</t>
  </si>
  <si>
    <t>VIDRIO CRUDO INCOLORO 5 mm -  TIPO PELDAR Ó SIMILAR</t>
  </si>
  <si>
    <t>19.3.5</t>
  </si>
  <si>
    <t>VIDRIO CRUDO INCOLORO 6 mm -  TIPO PELDAR Ó SIMILAR</t>
  </si>
  <si>
    <t>19.3.6</t>
  </si>
  <si>
    <t xml:space="preserve">VIDRIO CRISTAL TEMPLADO BRONCE - 6 mm </t>
  </si>
  <si>
    <t>19.3.7</t>
  </si>
  <si>
    <t xml:space="preserve">VIDRIO CRISTAL TEMPLADO INCOLORO - 6 mm </t>
  </si>
  <si>
    <t>19.3.8</t>
  </si>
  <si>
    <t xml:space="preserve">VIDRIO CRISTAL TEMPLADO INCOLORO - 10 mm </t>
  </si>
  <si>
    <t>19.3.9</t>
  </si>
  <si>
    <t xml:space="preserve">VIDRIO GRABADO INCOLORO - 4 mm </t>
  </si>
  <si>
    <t>19.3.10</t>
  </si>
  <si>
    <t>SUMINISTRO E INSTALACION DE VIDRIO DE SEGURIDAD LAMINADO 3+3</t>
  </si>
  <si>
    <t>19.3.11</t>
  </si>
  <si>
    <t>CERRADURA ANTIPANICO</t>
  </si>
  <si>
    <t>19.3.12</t>
  </si>
  <si>
    <t>SUMINISTRO E INSTALACIÓN CERRADURA ANTIPÁNICO DE BARRA</t>
  </si>
  <si>
    <t>19.3.13</t>
  </si>
  <si>
    <t>SUMINISTRO E INSTALACIÓN DE CERROJO LLAVE-MARIPOSA CROMO MATE HERMEX  PARA PUERTAS DE ACCESO A AULAS</t>
  </si>
  <si>
    <t>OBRAS EXTERIORES</t>
  </si>
  <si>
    <t>20.2</t>
  </si>
  <si>
    <t>ZONAS DURAS Y PLAZOLETAS</t>
  </si>
  <si>
    <t>20.2.1</t>
  </si>
  <si>
    <t>ADOQUIN CONCRETO COLOR GRIS TRAFICO LIVIANO 20x10x6cm (Inc. Sumin., Instalación y Compactación. Inc. 4cm Arena de Peña)</t>
  </si>
  <si>
    <t>20.2.2</t>
  </si>
  <si>
    <t>ADOQUIN CONCRETO COLOR GRIS TRAFICO PESADO 20x10x8cm (Inc. Sumin., Instalación y Compactación. Inc. 4cm Arena de Peña)</t>
  </si>
  <si>
    <t>20.2.3</t>
  </si>
  <si>
    <t>ADOQUIN DE GRES MOORE  -  10 x 20 x 5.5</t>
  </si>
  <si>
    <t>20.2.4</t>
  </si>
  <si>
    <t>BASE ASFALTO MDCI 1350 - E = 7 cm</t>
  </si>
  <si>
    <t>20.2.5</t>
  </si>
  <si>
    <t>CONCRETO ESCOBEADO PARA ANDENES O RAMPAS H = 10 cm - 3000 PSI CERTIFICADO</t>
  </si>
  <si>
    <t>20.2.6</t>
  </si>
  <si>
    <t>JUNTAS DILATACION ASFALTO</t>
  </si>
  <si>
    <t>20.2.7</t>
  </si>
  <si>
    <t>LOSETA PREFABRICADA CONCRETO TIPO A30 - 60 x 40 x 6 cm (Incluye Suministro e Instalación. Incluye Base 4cm Mortero 1:5, Hecho en Obra)</t>
  </si>
  <si>
    <t>20.2.8</t>
  </si>
  <si>
    <t>LOSETA PREFABRICADA CONCRETO TIPO A50 - 40 x 40 x 6 cm (Incluye Suministro e Instalación. Incluye Base 4cm Mortero 1:5, Hecho en Obra)</t>
  </si>
  <si>
    <t>20.2.9</t>
  </si>
  <si>
    <t>PAVIMENTO EN CONCRETO E=17 cm, MR42, MICROREFORZADO CON FIBRA. INCLUYE JUNTAS DE DILATACION</t>
  </si>
  <si>
    <t>20.2.10</t>
  </si>
  <si>
    <t>PAVIMENTO EN CONCRETO E=18 cm, MR42, MICROREFORZADO CON FIBRA. INCLUYE JUNTAS DE DILATACION</t>
  </si>
  <si>
    <t>20.2.11</t>
  </si>
  <si>
    <t>RECUBRIMIENTO SINTETICO PLEXIPAVE</t>
  </si>
  <si>
    <t>20.2.12</t>
  </si>
  <si>
    <t>RODADURA B-1350. 2.5 CMS</t>
  </si>
  <si>
    <t>20.2.13</t>
  </si>
  <si>
    <t>20.2.14</t>
  </si>
  <si>
    <t>BASE ESTABILIZADA  B-600  -  CEMENTO 5%</t>
  </si>
  <si>
    <t>20.2.15</t>
  </si>
  <si>
    <t>RODADURA B-1350  -  E= 10 cm</t>
  </si>
  <si>
    <t>20.2.16</t>
  </si>
  <si>
    <t>BORDILLO PREFABRICADO A80 (Suministro e Instalación. Incluye 3cm Mortero de Nivelación 2000 PSI).</t>
  </si>
  <si>
    <t>20.2.17</t>
  </si>
  <si>
    <t>SARDINEL TIPO A10 (Suministro e Instalación. Incluye 3cm Mortero 2000 PSI)  (3HUECOS)</t>
  </si>
  <si>
    <t>20.2.18</t>
  </si>
  <si>
    <t>ESCALERA EN CONCRETO AFINADO : SOBRE TERRENO (VER PLANOS y ESPECIFICACION)</t>
  </si>
  <si>
    <t>20.2.19</t>
  </si>
  <si>
    <t>SUMINISTRO E INSTALACIÓN DE GRAMA SINTETICA MONOFILAMENTO 50 MM FILTRO UV. INCLUYE RELLENO EN CAUCHO GRANULAR Y DEMAS ELEMENTOS PARA SU INSTALACIÓN.</t>
  </si>
  <si>
    <t>20.2.20</t>
  </si>
  <si>
    <t>PISO CAUCHO PARA EXTERIORES GRANULADO EPDM CHIPS 1,5 CM NEGRO 0,5 CM FULL COLOR</t>
  </si>
  <si>
    <t>20.2.21</t>
  </si>
  <si>
    <t>SUMINISTRO, TRANSPORTE E INSTALACIÓN DE PISO DE CAUCHO RECICLADO, CAPA SUPERIOR DE GRÁNULOS DE CAUCHO EPDM DE 10 MM Y UNA CAPA DE CAUCHO RECICLADO SBR NEGRO DE 30 MM</t>
  </si>
  <si>
    <t>20.3</t>
  </si>
  <si>
    <t>CERRAMIENTOS Y MOBILIARIO URBANO</t>
  </si>
  <si>
    <t>20.3.1</t>
  </si>
  <si>
    <t>CERRAMIENTO TUBO Y MALLA ONDULADA</t>
  </si>
  <si>
    <t>20.3.2</t>
  </si>
  <si>
    <t>PILOTES PRE-EXCAVADOS CON REFUERZO - Ø 30 CM.</t>
  </si>
  <si>
    <t>20.3.3</t>
  </si>
  <si>
    <t>CERRAMIENTO EN MAMPOSTERIA H=2,40 m</t>
  </si>
  <si>
    <t>20.3.4</t>
  </si>
  <si>
    <t>PORTON EN  TUBO Y MALLA ONDULADA</t>
  </si>
  <si>
    <t>20.3.5</t>
  </si>
  <si>
    <t xml:space="preserve">CERRAMIENTO TIPICO S.E.D.  INC. CIMENTACIÓN (S/DISEÑO AJUSTADO 2006 - VER PLANOS E IMÁGENES) INCLUYE EXCAVACION, RETIRO DE SOBRANTES Y LOCALIZACION H= 2.40 </t>
  </si>
  <si>
    <t>20.3.6</t>
  </si>
  <si>
    <t>CANCHA MÚLTIPLE BALONCESTO - MICROFUTBOL - VOLEIBOL (INC. DOS UN FIJAS DE MICROBALONCESTO - MALLA PARA MICRO FUTBOL - JUEGO DE POSTES Y MALLA PARA VOLEIBOL - DEMARCACIÓN DE LA CANCHA - TRANSPORTE - E INSTALACIÓN)</t>
  </si>
  <si>
    <t>20.3.7</t>
  </si>
  <si>
    <t xml:space="preserve">ESTRUCTURA TOTAL PARA CANCHA MÚLTIPLE BALONCESTO - MICROFUTBOL - VOLEIBOL - ÁREA = 32,00 x 18,50 (INC. LOCALIZACIÓN Y REPLANTEO, EXCAVACIÓN MECÁMICA Y RETIRO, SUB-BASE B-400, ACERO DE TRANSMISIÓN DE ESFUERZOS, MALLA 15x15 Ø 5 mm., PLACA CONCRETO 3000 PSI </t>
  </si>
  <si>
    <t>20.3.8</t>
  </si>
  <si>
    <t>SUMINISTRO E INSTALACIÓN BICICLETERO M-100, Incl Excav Manual con retiro Suelo Blando, concreto 1:2:3, Biciclet. M-100, Hierro A-40, y M de O.</t>
  </si>
  <si>
    <t>20.3.10</t>
  </si>
  <si>
    <t>CERRAMIENTO CONTRA IMPACTO H=2.50M (ESTRUCTURA EN TUBO GALVANIZADO DE 2-1/2" Y PROTECCION EN VARILLA REDONDA DE 3/4" C./0.14 m EJES. VIGA=30*30 CONCRETO 3000PSI)  SEGÚN DETALLES IDRD.</t>
  </si>
  <si>
    <t>20.3.11</t>
  </si>
  <si>
    <t>CERRAMIENTO CONTRA IMPACTO  H=5.00M,(ESTRUCTURA EN TUBO GALVANIZADO. DE 3" E= 3,81MM ASTM A500 Y CAMISA DE REFUERZO DE 4", VARILLA REDONDA DE 3/4" C./.14 EJES.  VIGA  40X30 Y PILOTES CONCRETO 3000 PSI) SEGÚN DETALLES IDRD.</t>
  </si>
  <si>
    <t>20.3.12</t>
  </si>
  <si>
    <t>CANECA TIPO M120 (En malla metálica. Incluye Suministro e Instalación. Incluye base en Concreto 1500 PSI, Hecho en Obra).</t>
  </si>
  <si>
    <t>20.3.13</t>
  </si>
  <si>
    <t>SUMINISTRO E INSTALACIÓN JUEGOS INFANTILES MODULO TIPO  3</t>
  </si>
  <si>
    <t>20.3.14</t>
  </si>
  <si>
    <t>SUMINISTRO E INSTALACIÓN JUEGOS INFANTILES MODULO TIPO  3A</t>
  </si>
  <si>
    <t>20.3.15</t>
  </si>
  <si>
    <t>SUMINISTRO E INSTALACIÓN JUEGOS INFANTILES MODULO 5A COLUMPIOS DOS PUESTOS</t>
  </si>
  <si>
    <t>20.3.16</t>
  </si>
  <si>
    <t>INSTALACIÓN  ESTRUCTURAS DE BALONCESTO ANTIVANDALICO (INCLUYE TRANSPORTE Y UBICACIÓN, EXCAVACIÓN, COMPACTACIÓN FONDO DE EXCAVACIÓN, CONCRETO POBRE O DE LIMPIEZA, DADO EN CONCRETO REFORZADO DE 3000PSI Y RETIRO DE ESCOMBROS.</t>
  </si>
  <si>
    <t>20.3.17</t>
  </si>
  <si>
    <t>INSTALACIÓN  MARCOS DE MICROFÚTBOL  (INCLUYE TRANSPORTE Y UBICACIÓN, EXCAVACIÓN, COMPACTACIÓN FONDO DE EXCAVACIÓN, CONCRETO POBRE O DE LIMPIEZA, DADO EN CONCRETO REFORZADO DE 3000PSI Y RETIRO DE ESCOMBROS)</t>
  </si>
  <si>
    <t>20.3.18</t>
  </si>
  <si>
    <t>SUMINISTRO E INSTALACIÓN  MARCOS MICROFÚTBOL (INCLUYE DADOS Y MALLA)</t>
  </si>
  <si>
    <t>20.3.19</t>
  </si>
  <si>
    <t>SUMINISTRO E INSTALACIÓN  PÁRALES DE VOLEIBOL  (INCLUYE DADO, CAMISA PARA LA FIJACIÓN DE PÁRALES DESMONTABLES, TAPA EN ACERO DE CIERRE ELÁSTICO, ANILLO EN 1/4" SOLDADO Y  MALLA)</t>
  </si>
  <si>
    <t>20.3.20</t>
  </si>
  <si>
    <t>DESMONTE Y REINSTALACIÓN JUEGOS INFANTILES TIPO M-3</t>
  </si>
  <si>
    <t>20.4</t>
  </si>
  <si>
    <t>ZONAS VERDES</t>
  </si>
  <si>
    <t>20.4.1</t>
  </si>
  <si>
    <t>ARBOLES</t>
  </si>
  <si>
    <t>20.4.2</t>
  </si>
  <si>
    <t>JARDINERAS</t>
  </si>
  <si>
    <t>20.4.3</t>
  </si>
  <si>
    <t>JARDINES ORNAMENTALES</t>
  </si>
  <si>
    <t>20.4.4</t>
  </si>
  <si>
    <t>20.4.5</t>
  </si>
  <si>
    <t>TIERRA NEGRA PARA EMPRADIZACIÓN</t>
  </si>
  <si>
    <t>20.5</t>
  </si>
  <si>
    <t>OTROS - ZONAS EXTERIORES</t>
  </si>
  <si>
    <t>20.5.4</t>
  </si>
  <si>
    <t>CUNETA TRAPEZOIDAL 3000 PSI RFZO. H:20 - B:30 - b:20 (INC. BASE EN RECEBO)</t>
  </si>
  <si>
    <t>20.5.5</t>
  </si>
  <si>
    <t>CANAL EN CONCRETO CON LADRILLO REJILLA SECCION   ,20 X ,40</t>
  </si>
  <si>
    <t>20.5.6</t>
  </si>
  <si>
    <t>CAÑUELA TIPO A120 (Suministro e Instalación. Incluye 3cm Mortero 1:5).</t>
  </si>
  <si>
    <t>20.5.7</t>
  </si>
  <si>
    <t>ROCERIA Y LIMPIEZA DE VEGETACION</t>
  </si>
  <si>
    <t>20.5.9</t>
  </si>
  <si>
    <t>BORDILLO EN CONCRETO H=10 CMS</t>
  </si>
  <si>
    <t>20.5.10</t>
  </si>
  <si>
    <t>CONCRETO ESCOBEADO PARA ANDENES O RAMPAS H= 6 CMS - 3000 PSI</t>
  </si>
  <si>
    <t>20.5.11</t>
  </si>
  <si>
    <t>CUNETA SEMI-CIRCULAR CON DIAMETRO INTERNO DE 0,4 METROS (E=0,1 METROS) PARA DRENAJE DE FILTROS - CONCRETO DE 3.000 PSI</t>
  </si>
  <si>
    <t>20.5.12</t>
  </si>
  <si>
    <t>CUNETA SEMI-CIRCULAR CON DIAMETRO INTERNO DE 0,3 METROS (E=0,1 METROS) - CONCRETO DE 3.000 PSI</t>
  </si>
  <si>
    <t>20.5.13</t>
  </si>
  <si>
    <t>20.5.14</t>
  </si>
  <si>
    <t>CUNETA EN CONCRETO de 3,000 PSI 40*50 e=10 cm</t>
  </si>
  <si>
    <t>20.5.15</t>
  </si>
  <si>
    <t>Suministro, transporte e instalación de tratamiento de3 suelo artificial marca FAVIGEL de baja resistividad de 0,5 ohm-m</t>
  </si>
  <si>
    <t>BULTO</t>
  </si>
  <si>
    <t>20.5.16</t>
  </si>
  <si>
    <t>POZOS DE INSPECCION CON ELEMENTOS PREFABRICADOS: BASE, CILINDRO, CUELLO, CONO, TAPA INCLUYE: MORTERO PARA AJUSTE Y PEGA DE LOS ELEMENTOS DEL POZO, SEGÚN ESPECIFICACIONES TÉCNICAS DE EEPP DE MEDELLÍN Y DE DISEÑO, SUMINISTRO, TRANSPORTE E INSTALACIÓN DE LOS MATERIALES Y TODO LO NECESARIO PARA SU CORRECTA INSTALACIÓN Y FUNCIONAMIENTO.</t>
  </si>
  <si>
    <t>20.5.17</t>
  </si>
  <si>
    <t>Construcción de emboquillada de tubería en pared para cámara de inspección, según especificaciones técnicas de EEPP de Medellín. Incluye todo lo necesario para su correcta ejecución.</t>
  </si>
  <si>
    <t>20.5.18</t>
  </si>
  <si>
    <t>Suministro, transporte y colocación de gancho galvanizado para cámara de inspección, según especificaciones técnicas de EEPP de Medellín. Incluye anclaje con epóxico y todo lo necesario para su correcta instalación.</t>
  </si>
  <si>
    <t>20.5.19</t>
  </si>
  <si>
    <t>GEOREFERENCIACIÓN de elementos Redes de Alcantarillado, Acueducto e Hidrantes. Incluye topografia y todo lo necesario para su ejecución, presentación y visto bueno por parte de EEPP de Medellin.</t>
  </si>
  <si>
    <t>GL</t>
  </si>
  <si>
    <t>20.5.20</t>
  </si>
  <si>
    <t>SUMINISTRO, TRANSPORTE E INSTALACION ENTIBADO PARA ZANJA DE REDES EXTERNAS</t>
  </si>
  <si>
    <t>20.5.21</t>
  </si>
  <si>
    <t>Empalme a red de alcantarillado en concreto A.L.L.</t>
  </si>
  <si>
    <t>20.5.22</t>
  </si>
  <si>
    <t>Plan de manejo y permiso de rotura Pólizas Impuesto de transito</t>
  </si>
  <si>
    <t>20.5.23</t>
  </si>
  <si>
    <t xml:space="preserve">Reparcheo de pavimiento, </t>
  </si>
  <si>
    <t>20.5.24</t>
  </si>
  <si>
    <t>Tramite de legalización y entrega ante EPM.</t>
  </si>
  <si>
    <t>ASEO Y VARIOS</t>
  </si>
  <si>
    <t>21.1</t>
  </si>
  <si>
    <t>ASEO Y LIMPIEZA</t>
  </si>
  <si>
    <t>ASEO GENERAL</t>
  </si>
  <si>
    <t>21.1.2</t>
  </si>
  <si>
    <t xml:space="preserve">LAVADO Y LIMPIEZA DE FACHADAS EN LADRILLO A LA VISTA. INCLUYE SOLUCIONES DE ACIDO </t>
  </si>
  <si>
    <t>21.1.3</t>
  </si>
  <si>
    <t xml:space="preserve">LAVADO Y LIMPIEZA DE MUROS INTERIORES EN LADRILLO A LA VISTA. INCLUYE SOLUCIONES DE ACIDO </t>
  </si>
  <si>
    <t>21.1.4</t>
  </si>
  <si>
    <t>CARGUE Y RETIRO DE ESCOMBROS Y/O MATERIAL DE EXCAVACIÓN</t>
  </si>
  <si>
    <t>21.1.5</t>
  </si>
  <si>
    <t>LIMPIEZA DE CANALES Y BAJANTES</t>
  </si>
  <si>
    <t>21.1.6</t>
  </si>
  <si>
    <t>SONDEO Y REVISIÓN DE DESAGUES</t>
  </si>
  <si>
    <t>21.1.7</t>
  </si>
  <si>
    <t xml:space="preserve">LIMPIEZA DE CAJAS DE INSPECCIÓN </t>
  </si>
  <si>
    <t>21.1.8</t>
  </si>
  <si>
    <t>LIMPIEZA E IMPERMEABILIZACION DE FACHADAS</t>
  </si>
  <si>
    <t>21.1.9</t>
  </si>
  <si>
    <t>LIMPIEZA Y VACIADO DE POZOS SEPTICOS</t>
  </si>
  <si>
    <t>21.1.10</t>
  </si>
  <si>
    <t>SUMINISTRO E INSTALACION DE BOMBA EYECTORA INCLUYE TODOS LOS ACCESORIOS PARA LA INSTALACION, PARA UN CAUDAL DE 7.87 L/S, CABEZA DINAMICA TOTAL DE 38,57m Y 1.5 HP.</t>
  </si>
  <si>
    <t>21.1.12</t>
  </si>
  <si>
    <t>CORTINA METALICA</t>
  </si>
  <si>
    <t>21.1.15</t>
  </si>
  <si>
    <t>CARCAMO EN CONCRETO 3000 PSI (INTERIOR 60 x 20 CM). INCLUYE REJILLA PREFABRICADA</t>
  </si>
  <si>
    <t>21.1.16</t>
  </si>
  <si>
    <t>MANTENIMIENTO VENTANAS</t>
  </si>
  <si>
    <t>21.1.18</t>
  </si>
  <si>
    <t>GENÉRICOS Y OTROS</t>
  </si>
  <si>
    <t>25.6</t>
  </si>
  <si>
    <t>PODA DE ÁRBOLES</t>
  </si>
  <si>
    <t>25.6.1</t>
  </si>
  <si>
    <t>PODA DE ÁRBOLES DE 1.00 m. A 5.00 m.</t>
  </si>
  <si>
    <t>25.6.2</t>
  </si>
  <si>
    <t>PODA DE ÁRBOLES DE 5.00 m. A 10.00 m.</t>
  </si>
  <si>
    <t>25.6.3</t>
  </si>
  <si>
    <t>PODA DE ÁRBOLES DE 10.00 m. A 15.00 m.</t>
  </si>
  <si>
    <t>25.6.4</t>
  </si>
  <si>
    <t>PODA DE ÁRBOLES DE 15.00 m. A 20.00 m.</t>
  </si>
  <si>
    <t>25.6.5</t>
  </si>
  <si>
    <t>PODA DE ÁRBOLES MAYORES DE 20.00 m.</t>
  </si>
  <si>
    <t>25.7</t>
  </si>
  <si>
    <t>COCINAS</t>
  </si>
  <si>
    <t>25.7.1</t>
  </si>
  <si>
    <t xml:space="preserve">Campana extractora, construida en acero inoxidable calibre 20 tipo 430, de igual manera los filtros tipo laberinto, canales de refuerzo, de recolección de grasas y su estructura, deben ser del mismo material. </t>
  </si>
  <si>
    <t>25.7.2</t>
  </si>
  <si>
    <t>Extractor o ventilador GREENHECK CUBE 240-20, 360-50, 220-15 Y/0 SIMILAR para extracción de campana, en aluminio para instalar directamente encima de la ductería y sellado herméticamente. Los materiales y acabados de los ventiladores deben ser para trabajo a la intemperie, su cubierta externa debe impedir la entrada de lluvia y  de solidos extraños, motor trifásico de aprox. 5.0 HP a 208 V, 60, con un requerimiento aprox. entre 5.918 CFM y 8.170 CFM. Sistema de acople del motor a la estructura del ventilador que limite el nivel sonoro y la vibración que se pueda trasladar a la estructura del conjunto.</t>
  </si>
  <si>
    <t>25.7.3</t>
  </si>
  <si>
    <t>Ducto para sistema de extracción de humos y olores, fabricado en lámina de acero galvanizada calibre 18 a 24 para acople de campana con el extractor, con empalmes o uniones por medio de marcos. Empaque de caucho en medio de las uniones de los tramos de ductos sellados con silicona transparente para impedir fuga de grasa. Tornillería en acero común con tuerca. Todos los elementos en hierro deben estar recubiertos con pintura base anticorrosiva. El sistema constructivo de los conductos debe ser hermético. Donde el conducto horizontal cambie de dirección a sentido vertical ascendente y sea posible, se debe instalar una compuerta de cierre hermético que permita la inspección y limpieza del conducto. El volumen en CFM o PCM calculado para cada tramo de campana y salida general es de un máximo aprox. de 14.000 CFM.</t>
  </si>
  <si>
    <t>25.7.4</t>
  </si>
  <si>
    <t xml:space="preserve">Arrancador o guardamotor para protección del motor del extractor, trifásico con capacidad de 5.0 HP con caja o cofre. Se hará con un contactor provisto al menos con  botones que accionan adecuadamente las funciones de arranque y parada del motor,  protegido contra sobrecorrientes por un relé térmico, el arrancador debe instalarse  próximo a la zona de la campana y debe ser de fácil acceso para operar el sistema cuando se requiera. </t>
  </si>
  <si>
    <t>25.7.5</t>
  </si>
  <si>
    <t>Panel tipo fijo y/o modular para cuarto frio. Fabricado en lámina galvanizada CAL-28 y acabado en pintura electrostática, con aislamiento interno especial de poliuretano de alta densidad de 3" a 4" de espesor, de 35 Kg/M3, libre de CFC.</t>
  </si>
  <si>
    <t>25.7.6</t>
  </si>
  <si>
    <t>Puerta tipo batiente para cuarto frío con dimensiones aproximadas de 0,90 ancho x 1,90 de altura, fabricada en acero inoxidable, con herrajes cromados para trabajo pesado y sistema de seguridad para abrir desde adentro. El marco de la puerta lleva en todo su contorno una resistencia con control de temperatura para evitar la congelación y condensación del mismo.</t>
  </si>
  <si>
    <t>25.7.7</t>
  </si>
  <si>
    <t>Unidad Condesadora para cuarto de refrigeración o conservación a ubicar en la parte exterior del cuarto, con compresor tipo hermético-intemperie, trifásico a 208 V a  60 Hz, condensador fabricado en tubería de cobre y laminillas de aluminio para la transferencia de calor con motor eléctrico y aspa de aluminio, protector por alta o baja presión. Incluye válvulas de servicio y filtro secador, montado sobre soporte metálico y soportado en cauchos amortiguadores de vibración. Refrigerante 507 ecológico o similar. Distancia máxima de 8 mts lineales entre el cuarto frio y la unidad condensadora.</t>
  </si>
  <si>
    <t>25.7.8</t>
  </si>
  <si>
    <t>Unidad Condesadora para cuarto de congelación a ubicar en la parte exterior del cuarto, con compresor tipo hermético-intemperie, trifásico a 208 V a  60 Hz, condensador fabricado en tubería de cobre y laminillas de aluminio para la transferencia de calor con motor eléctrico y aspa de aluminio, protector por alta o baja presión. Incluye válvulas de servicio y filtro secador, montado sobre soporte metálico y soportado en cauchos amortiguadores de vibración. Refrigerante 507 ecológico o similar. Distancia máxima de 8 mts lineales entre el cuarto frio y la unidad condensadora.</t>
  </si>
  <si>
    <t>25.7.9</t>
  </si>
  <si>
    <t>Unidad evaporadora. Difusor con motor eléctrico, a ubicar dentro del cuarto frío. Fabricado en tubería de cobre, láminas de aluminio y cubierta en lámina galvanizada pintada electrostáticamente, válvula de expansión tipo termostático. Ventilación por medio de motores de 34 wattios y aspas en aluminio. Con resistencias para descongelación automática programada.</t>
  </si>
  <si>
    <t>25.7.10</t>
  </si>
  <si>
    <t>Tablero de control o cofre fabricado en lámina de acero inoxidable en calibre 22 como mínimo, pintado electrostáticamente, con luces indicadoras de funcionamiento, contactor de bobina y relé térmico  para protección de la unidad congeladora o de conservación, contactor manejo de ventiladores, luces piloto para la indicación de trabajo o parada, interruptor de encendido y apagado del cuarto, control termostático digital, para las diferentes funciones del equipo y protector de fases.</t>
  </si>
  <si>
    <t>25.7.11</t>
  </si>
  <si>
    <t xml:space="preserve">Termostato del cuarto de refrigeración o congelación para control de temperatura de trabajo entre  +2° C y  +4° C.   </t>
  </si>
  <si>
    <t>25.7.12</t>
  </si>
  <si>
    <t>Termostato  del cuarto de congelación para control de temperatura de trabajo entre  -12° C y  -15° C.</t>
  </si>
  <si>
    <t>25.7.13</t>
  </si>
  <si>
    <t>Cortina plástica en thermo film  traslapada para disminuir el intercambio de calor con el exterior cuando la puerta esté abierta. Dimensiones aproximadas de 1 ancho x 2 de altura</t>
  </si>
  <si>
    <t>25.7.14</t>
  </si>
  <si>
    <t>Lámpara interna para cuarto frío,  hermética monofásica a 120 V que trabaje sin ser afectada por el frio, encendido y apagado automático con micro interruptor, se debe indicar el nivel de iluminancia garantizado por la luminaria.</t>
  </si>
  <si>
    <t>25.7.15</t>
  </si>
  <si>
    <t xml:space="preserve">Mesón en acero inoxidable con dimensiones de 0,65 de ancho x 0,90 cms de altura, calibre 16 tipo 304-2B, salpicadero posterior de 9 a 10 cms de altura, tapa con refuerzos en la parte inferior en forma longitudinal o transversal en perfiles de acero común en forma de "U" soldados a la tapa con acabado satinado. Patas inoxidables de 1 5/8" con bases ajustables hasta 1" en acero inoxidable. Entrepaño en acero inoxidable calibre 20 donde las partes lo permitan, a una altura de 25 cms a 30 cms sobre el piso terminado revisando que permita la apertura fácil del taparegistro de agua. Esquineras en acero inoxidable calibre 18 para sujetar la tapa y las patas para conformar un conjunto sólido y estructurado. </t>
  </si>
  <si>
    <t>25.7.16</t>
  </si>
  <si>
    <t>Poceta en acero inoxidable formando una sola pieza con el mesón en acero inoxidable el cual tiene dimensiones aproximadas de 0,65 de ancho x 0,90 cms de altura y con salpicadero posterior de 9 a 10 cms de altura, con fondo bordeado inclinado en forma de "V" invertida al centro para evitar estancamiento de agua; las dimensiones aproximadas de la poceta son: 0,60 x 0,40 x 0,30 profundidad. Incluye soldadura y pulimento en tapa.</t>
  </si>
  <si>
    <t>25.7.17</t>
  </si>
  <si>
    <t>Lavamanos quirúrgico tipo pared con dimensiones aprox. de 0,60 x 0,60; en acero inoxidable calibre 18, salpicadero de 10 cms perfil frontal, rematado en curva de 180, con poceta con dimensiones aproximadas de 0,50 x 0,50 x 0,20 de profundidad. Piedeamigo para anclar a la pared.</t>
  </si>
  <si>
    <t>25.7.18</t>
  </si>
  <si>
    <t xml:space="preserve">Mesón en acero inoxidable calibre 16 para el muro de servicio y recibo de losa sucia, con dimensiones aproximadas de 0,65 de ancho x 0,90 de altura, con pestaña en acero inoxidable para zona de ventana de paso de aprox. 0,40 cms de ancho con pie de amigo formando una sola pieza con el mesón . Tapa con refuerzos en la parte inferior, patas inoxidables de 1 5/8" con bases ajustables hasta 1" en acero inoxidable, entrepaño en acero inoxidable calibre 20 donde las partes lo permitan. Esquineras en acero inoxidable calibre 18. 
</t>
  </si>
  <si>
    <t>25.7.19</t>
  </si>
  <si>
    <t>Sum. e inst. grifería lavaplatos 8"  (inc. silicona, teflón, canastilla desague, sifón en P, acoflex transporte y mano de obra)</t>
  </si>
  <si>
    <t>25.7.20</t>
  </si>
  <si>
    <t xml:space="preserve">Sum. e inst. grifería industrial, ducha pre-lavado o pre-rinse  (incluye silicona, teflón, canastilla, desague, sifón en p, acoflex, transporte, mano de obra) </t>
  </si>
  <si>
    <t>25.7.21</t>
  </si>
  <si>
    <t>Suministro e instalacion de angeo mosquitero con marco desmontable, esquineros, empaque y silicona</t>
  </si>
  <si>
    <t>25.7.22</t>
  </si>
  <si>
    <t>Sum. e inst. llave terminal cromada tipo jardín, pesada, conexión manguera.</t>
  </si>
  <si>
    <t>25.7.23</t>
  </si>
  <si>
    <t>Rejilla de polipropileno resistente a deterioro ambiental, agentes quimicos, sales, solventes, acidos, alcoholes, detergentes, aceites al agua, impermeable y no absorbente de humedad, resitente a ataques de microorganismos y resistente a temperaturas de -4ºC hasta 85ºC, ancho 30 cm</t>
  </si>
  <si>
    <t>25.7.24</t>
  </si>
  <si>
    <t>Rejilla de desbaste en acero inoxidable 304, ancho 0,30 m</t>
  </si>
  <si>
    <t>25.7.25</t>
  </si>
  <si>
    <t>Ventana guillotina en acrilico de 60 x 60</t>
  </si>
  <si>
    <t>25.8</t>
  </si>
  <si>
    <t>RECUPERACION DE ESTRUCTURAS DE CONCRETO</t>
  </si>
  <si>
    <t>25.8.1</t>
  </si>
  <si>
    <t>LIMPIEZA DE ACERO SAND BLASTING GRADO COMERCIAL (SSPC-SP5) Y PROTECCIÓN CON INHIBIDOR DE CORROSIÓN - PARA VIGAS Y COLUMNAS (CALCULO DEL ÁREA: SE TOMA DOS VECES EL PERÍMETRO DEL ELEMENTO POR LA LONGITUD DEL MISMO CONSIDERANDO DOS CARAS EN CADA LIMPIEZA) (REF:  S = 0,30 x 0,50 / 14 Ø 5/8")</t>
  </si>
  <si>
    <t>25.8.2</t>
  </si>
  <si>
    <t>PROTECCIÓN DE REFUERZO CON INHIBIDOR DE CORROSIÓN TIPO DE APLICACIÓN DIRECTA - PARA SUPERFICIES DE CONCRETO</t>
  </si>
  <si>
    <t>25.8.3</t>
  </si>
  <si>
    <t>LIMPIEZA Y PROTECCIÓN DE REFUERZO EMBEBIDO CON INHIBIDOR DE CORROSIÓN - INC. RETIRO DE CONCRETO, LIMPIEZA DE REFUERZO, APLICACIÓN DE INHIBIDOR DE CORROSIÓN Y RECUPERACIÓN DE SECCIÓN CON MORTERO DE REPARACIÓN ESTRUCTURAL.</t>
  </si>
  <si>
    <t>25.8.4</t>
  </si>
  <si>
    <t>INYECCION DE FISURAS PARA MONOLITISMO DE CONCRETO ESTRUCTURAL</t>
  </si>
  <si>
    <t>25.8.5</t>
  </si>
  <si>
    <t>RECUBRIMIENTO IMPERMEABLE DE CONCRETOS A LA VISTA - INC. TRATAMIENTO SUPERFICIAL PARA MICROFISURAS Y JUNTAS DE CONSTRUCCIÓN</t>
  </si>
  <si>
    <t>25.8.6</t>
  </si>
  <si>
    <t>PUENTE DE ADHERENCIA PARA LA PEGA DE CONCRETO FRESCO A CONCRETO ENDURECIDO</t>
  </si>
  <si>
    <t>25.8.7</t>
  </si>
  <si>
    <t>DESMONTE, LIMPIEZA Y RECUPERACIÓN DE ACERO DE REFUERZO</t>
  </si>
  <si>
    <t>25.8.8</t>
  </si>
  <si>
    <t>ENSAYO DE GRANULOMETRÍA PARA CARACTERIZACION DE SUB BASE EXISTENTE EN PLACAS DE CONTRAPISO Y ASI CONOCER EL TIPO DE SUB-BASE UTILIZADA</t>
  </si>
  <si>
    <t>25.8.9</t>
  </si>
  <si>
    <t xml:space="preserve">REMATE EN LAMINA PERFORADA EN ACERO INOXIDABLE CAL 18 </t>
  </si>
  <si>
    <t>25.8.10</t>
  </si>
  <si>
    <t>ENSAYOS A COMPRESION PARA CONOCER LA RESISTENCIA DE LOS CONCRETOS DE LAS COLUMNAS, VIGAS, ZAPATAS Y PLACAS</t>
  </si>
  <si>
    <t>25.8.11</t>
  </si>
  <si>
    <t>ENSAYO A TRACCION PARA BARRAS DE ACERO EXISTENTE DE COLUMNAS PARA CONOCER SU RESISTENCIA Y PUNTO DE FLUENCIA.</t>
  </si>
  <si>
    <t>25.8.12</t>
  </si>
  <si>
    <t>CARCAMO EN ACERO INOXIDABLE (25x20)</t>
  </si>
  <si>
    <t>TRANSPORTES</t>
  </si>
  <si>
    <t>26.1</t>
  </si>
  <si>
    <t>TRANSPORTE PARA DISTANCIAS SUPERIORES A 30 KM DEL CENTRO URBANO</t>
  </si>
  <si>
    <t>M3/KM</t>
  </si>
  <si>
    <t>26.2</t>
  </si>
  <si>
    <t>TRANSPORTE A LOMO DE MULA CARGA DE 100 Kg</t>
  </si>
  <si>
    <t>Km</t>
  </si>
  <si>
    <t>26.3</t>
  </si>
  <si>
    <t>TRANSPORTE CAMINO DESTAPADO - TROCHA</t>
  </si>
  <si>
    <t>Ton/Km</t>
  </si>
  <si>
    <t>26.4</t>
  </si>
  <si>
    <t>DISPOSICION FINAL DE ESCOMBROS</t>
  </si>
  <si>
    <t>26.5</t>
  </si>
  <si>
    <t>TRANSPORTE FLUVIAL. INCLUYE EMBARQUE Y DESEMBARQUE</t>
  </si>
  <si>
    <t>26.6</t>
  </si>
  <si>
    <t>TRANSPORTE UNIDAD DE AULA EN SISTEMA CONSTRUCTIVO ALTERNATIVO DE 9 X 6 M. AULA COMPLETA</t>
  </si>
  <si>
    <t>26.7</t>
  </si>
  <si>
    <t>TRANSPORTE UNIDAD DE BAÑO EN SISTEMA CONSTRUCTIVO ALTERNATIVO DE 5,5 X 3,8 M. BAÑO COMPLETO</t>
  </si>
  <si>
    <t>SISTEMAS CONSTRUCTIVOS ALTERNATIVOS - CONSTRUCCIÓN CON PREFABRICADOS</t>
  </si>
  <si>
    <t>27.1</t>
  </si>
  <si>
    <t xml:space="preserve">SISTEMA CONSTRUCTIVO (RBS O SIMILAR) COMPUESTO POR PANELES EXTRUIDOS DE PVC </t>
  </si>
  <si>
    <t>27.1.1</t>
  </si>
  <si>
    <t xml:space="preserve">SUMINISTRO E INSTALACION DE MURO RBS DE 64 MM MINIMO </t>
  </si>
  <si>
    <t>27.1.2</t>
  </si>
  <si>
    <t>SUMINISTRO E INSTALACION DE MURO DOS VIAS  RBS DE 64 MM MINIMO</t>
  </si>
  <si>
    <t>27.1.3</t>
  </si>
  <si>
    <t>SUMINISTRO E INSTALACION DE MURO TRES VIAS  RBS DE 64 MM MINIMO</t>
  </si>
  <si>
    <t>27.1.4</t>
  </si>
  <si>
    <t>SUMINISTRO E INSTALACION DE PANEL CONECTOR DE 64 MM MINIMO</t>
  </si>
  <si>
    <t>27.1.5</t>
  </si>
  <si>
    <t>SUMINISTRO E INSTALACION DE PANEL RBS DE 64 MM</t>
  </si>
  <si>
    <t>27.1.6</t>
  </si>
  <si>
    <t>SUMINISTRO E INSTALACION DE CONECTOR ESQUINERO</t>
  </si>
  <si>
    <t>27.1.7</t>
  </si>
  <si>
    <t>SUMINISTRO E INSTALACION DE UNION DE CONECTOR</t>
  </si>
  <si>
    <t>27.1.8</t>
  </si>
  <si>
    <t>SUMINISTRO E INSTALACION DE SOLDADURA PARA MARCOS DE PUERTAS Y VENTANAS</t>
  </si>
  <si>
    <t>27.1.9</t>
  </si>
  <si>
    <t>SUMINISTRO E INSTALACION DE MARCO PVC BASICO</t>
  </si>
  <si>
    <t>27.1.10</t>
  </si>
  <si>
    <t>SUMINISTRO E INSTALACION DE MARCO DE PUERTAS, CLOSETS Y VANOS</t>
  </si>
  <si>
    <t>27.1.11</t>
  </si>
  <si>
    <t>SUMINISTRO E INSTALACION DE CONTRAMARCOS DE VENTANAS</t>
  </si>
  <si>
    <t>27.1.12</t>
  </si>
  <si>
    <t xml:space="preserve">SUMINISTRO E INSTALACION DE TEJA (CUBIERTA) TRAPEZOIDAL </t>
  </si>
  <si>
    <t>27.1.13</t>
  </si>
  <si>
    <t>SUMINISTRO E INSTALACION DE CABALLETE CUBIERTA TRAPEZOIDAL EN GALVALUME CALIBRE 26.</t>
  </si>
  <si>
    <t>27.1.14</t>
  </si>
  <si>
    <t>SUMINISTRO E INSTALACION DE ACCESORIOS METALICOS GALVANIZADOS PARA AMARRE O REMATE DE TEJA.</t>
  </si>
  <si>
    <t>27.1.15</t>
  </si>
  <si>
    <t>SUMINISTRO E INSTALACION DE TORNILLO AUTOPERFORANTE 12 X 3</t>
  </si>
  <si>
    <t>27.1.16</t>
  </si>
  <si>
    <t>SUMINISTRO E INSTALACION DE TAPA TRAPEZOIDAL  (EVA) COLOR BLANCO, LONGITUD: 37,7 CM. (PAQUETE POR 10 UNIDADES).</t>
  </si>
  <si>
    <t>27.1.17</t>
  </si>
  <si>
    <t>SUMINISTRO E INSTALACION DE TORNILLO FIJADOR DE ALA 9 X 1</t>
  </si>
  <si>
    <t>27.1.18</t>
  </si>
  <si>
    <t>SUMINISTRO E INSTALACION DE TAPA DE PENDIENTE</t>
  </si>
  <si>
    <t>27.1.19</t>
  </si>
  <si>
    <t>SUMINISTRO E INSTALACION DE VENTANAS</t>
  </si>
  <si>
    <t>27.1.20</t>
  </si>
  <si>
    <t>SUMINISTRO E INSTALACION DE PUERTAS TIPO FRANCESA</t>
  </si>
  <si>
    <t>27.1.21</t>
  </si>
  <si>
    <t>SUMINISTRO E INSTALACION DE FILM DE PROTECCION (CONECTORES, PANELES Y ESQUINEROS)</t>
  </si>
  <si>
    <t>27.2</t>
  </si>
  <si>
    <t>SISTEMA CON COMPUESTOS DE MADERA PLÁSTICA WPC 
(WOOD PLASTIC COMPOSITE) O SIMILAR</t>
  </si>
  <si>
    <t>27.2.1</t>
  </si>
  <si>
    <t>SUMINISTRO E INSTALACION DE MUROS WPC (PERFIL MACHO-HEMBRA, ESPESOR MINIMO 5CM, CON COLOR)</t>
  </si>
  <si>
    <t>27.2.2</t>
  </si>
  <si>
    <t>SUMINISTRO E INSTALACION DE MUROS WPC (PERFIL MACHO-HEMBRA, ESPESOR MINIMO 5CM, CON COLOR) SISTEMA "INTERLOCKING".</t>
  </si>
  <si>
    <t>27.2.3</t>
  </si>
  <si>
    <t>SUMINISTRO E INSTALACION DE PERFIL TIPO "U" EN PVC PARA SUJECIÓN  DE MURO, PUERTAS Y VENTANAS</t>
  </si>
  <si>
    <t>27.2.4</t>
  </si>
  <si>
    <t xml:space="preserve">SUMINISTRO E INSTALACION DE TEJA TERMOACUSTICA ACANALADA UPVC TIPO SANDWICH ESPESOR MINIMO 2.5MM </t>
  </si>
  <si>
    <t>27.2.5</t>
  </si>
  <si>
    <t>SUMINISTRO E INSTALACION DE TORNILLO AUTORROSCANTE # 8 X 2" (PAQUETE POR 150 UNIDADES)</t>
  </si>
  <si>
    <t>27.2.6</t>
  </si>
  <si>
    <t>SUMINISTRO E INSTALACION DE TORNILLO #8 X 1.1/2" AVELLANADO PARA PISO (PAQUETE POR 1350 UNIDADES)</t>
  </si>
  <si>
    <t>27.2.7</t>
  </si>
  <si>
    <t>SUMINISTRO E INSTALACION DE TORNILLO AUTORROSCANTE # 8 X 3/4" PARA UES (PAQUETE POR 110 UNIDADES)</t>
  </si>
  <si>
    <t>27.2.8</t>
  </si>
  <si>
    <t>SUMINISTRO E INSTALACION DE TORNILLO 1/4 X 3 1/2" + TAA  (PAQUETE POR 40 UNIDADES)</t>
  </si>
  <si>
    <t>27.2.9</t>
  </si>
  <si>
    <t>SUMINISTRO E INSTALACION DE TORNILLO 1/4 X 2 1/2" + TAA  (PAQUETE POR 23 UNIDADES)</t>
  </si>
  <si>
    <t>27.2.10</t>
  </si>
  <si>
    <t>SUMINISTRO E INSTALACION DE TORNILLO #8 X 1.1/2"  (PAQUETE POR 180 UNIDADES)</t>
  </si>
  <si>
    <t>27.2.11</t>
  </si>
  <si>
    <t>SUMINISTRO E INSTALACION DE TORNILLO AUTORROSCANTE # 8 X 3/4"  (PAQUETE POR 80 UNIDADES)</t>
  </si>
  <si>
    <t>27.2.12</t>
  </si>
  <si>
    <t>SUMINISTRO E INSTALACION DE PUERTA PLASTICA CON MARCO ALUMINIO 0,6X2MTS</t>
  </si>
  <si>
    <t>27.2.13</t>
  </si>
  <si>
    <t>SUMINISTRO E INSTALACION DE PUERTA PLASTICA CON MARCO ALUMINIO 1X2MTS</t>
  </si>
  <si>
    <t>27.2.14</t>
  </si>
  <si>
    <t>SUMINISTRO E INSTALACION DE ESTRUCTURA EN ACERO ESTRUCTURAL A500 GALVANIZADA EN CALIENTE</t>
  </si>
  <si>
    <t>27.2.15</t>
  </si>
  <si>
    <t>SUMINISTRO E INSTALACION DE BARANDAS EN ACERO GALVANIZADO CALIENTE</t>
  </si>
  <si>
    <t>27.2.16</t>
  </si>
  <si>
    <t>SUMINISTRO E INSTALACION DE POZO SEPTICO DE 1.650 LTS</t>
  </si>
  <si>
    <t xml:space="preserve">CUBIERTA EN PAJA </t>
  </si>
  <si>
    <t>28.1</t>
  </si>
  <si>
    <t>SUMINISTRO E INSTALACION DE CUBIERTA EN PAJA CULTIVADA DE VETIVER, TEJIDA, TIRAS DE 1.00M DE LONGITUD, POR 1.70 METROS DE ANCHO</t>
  </si>
  <si>
    <t>28.2</t>
  </si>
  <si>
    <t>SUMINISTRO E INSTALACION DE CUBIERTA EN PAJA SINTETICA</t>
  </si>
  <si>
    <t>3.4.13</t>
  </si>
  <si>
    <t>CAJA PARA MEDIDOR DE 1" - SEGÚN ESPECIF. EAAB 1020 X 1020 X 950 (mm)</t>
  </si>
  <si>
    <t>3.4.14</t>
  </si>
  <si>
    <t>CAJA PARA MEDIDOR DE 1 1/2" - SEGÚN ESPECIF. EAAB 1440 X 1020 * 950 (mm)</t>
  </si>
  <si>
    <t>3.4.15</t>
  </si>
  <si>
    <t>CAJA PARA MEDIDOR DE 2" - SEGÚN ESPECIF. EAAB 1840 X 1020 X 950 (mm)</t>
  </si>
  <si>
    <t>3.6.1</t>
  </si>
  <si>
    <t xml:space="preserve">CAJA MEDIDOR MAMPOSTERIA CON TAPA </t>
  </si>
  <si>
    <t>MAMPOSTERIA</t>
  </si>
  <si>
    <t xml:space="preserve">MURO DE SUPERBOARD </t>
  </si>
  <si>
    <t>ACOMETIDA PVC Ø 1/2" - 5 MT</t>
  </si>
  <si>
    <t>ACOMETIDA PVC Ø 3/4" - 5 MT</t>
  </si>
  <si>
    <t xml:space="preserve">ACOMETIDA PVC-P 1 1/2"   </t>
  </si>
  <si>
    <t xml:space="preserve">INSTALACIÓN ACOMETIDA DE 2" (MANO DE OBRA) </t>
  </si>
  <si>
    <t>7.1.6</t>
  </si>
  <si>
    <t>RED SUMINISTRO GALV. DE 1/2" (INC. ACCESORIOS)</t>
  </si>
  <si>
    <t>RED SUMINISTRO GALV. DE 3/4" (INC. ACCESORIOS)</t>
  </si>
  <si>
    <t>RED SUMINISTRO GALV. DE 1" (INC. ACCESORIOS)</t>
  </si>
  <si>
    <t xml:space="preserve">TUBERIA HG DE 1 1/2" </t>
  </si>
  <si>
    <t xml:space="preserve">TUBERIA HG DE 2" </t>
  </si>
  <si>
    <t xml:space="preserve">TUBERIA HG DE 3" </t>
  </si>
  <si>
    <t xml:space="preserve">TUBERIA HG DE 4" </t>
  </si>
  <si>
    <t>TUBERIA PVCP 315 PSI DE 1/2"</t>
  </si>
  <si>
    <t>7.4.46</t>
  </si>
  <si>
    <t>TUBERIA PVCP RDE 9 DE 1/2"</t>
  </si>
  <si>
    <t>7.4.47</t>
  </si>
  <si>
    <t>TUBERIA PVCP RDE 11 DE 3/4"</t>
  </si>
  <si>
    <t>7.4.48</t>
  </si>
  <si>
    <t>TUBERIA PVCP RDE 21 DE 3/4".</t>
  </si>
  <si>
    <t>7.4.49</t>
  </si>
  <si>
    <t>TUBERIA PVCP RDE 13.5 DE 1"</t>
  </si>
  <si>
    <t>7.4.50</t>
  </si>
  <si>
    <t xml:space="preserve">TUBERIA PVCP RDE 21 Ø 1" </t>
  </si>
  <si>
    <t>7.4.51</t>
  </si>
  <si>
    <t>TUBERIA PVCP RDE 21 Ø 1 1/4"</t>
  </si>
  <si>
    <t>7.4.52</t>
  </si>
  <si>
    <t>TUBERIA PVCP RDE 21 Ø 1 1/2"</t>
  </si>
  <si>
    <t>7.4.53</t>
  </si>
  <si>
    <t>TUBERIA PVCP RDE 21 Ø 2"</t>
  </si>
  <si>
    <t>7.4.54</t>
  </si>
  <si>
    <t>TUBERIA PVCP RDE-21 Ø 2 1/2"</t>
  </si>
  <si>
    <t>7.4.55</t>
  </si>
  <si>
    <t>TUBERIA PVCP RDE-21Ø 3"</t>
  </si>
  <si>
    <t>7.4.56</t>
  </si>
  <si>
    <t xml:space="preserve">TUBERIA PVC-P DE Ø  4" </t>
  </si>
  <si>
    <t>7.4.62</t>
  </si>
  <si>
    <t>7.5.3</t>
  </si>
  <si>
    <t>TUBERIA CPVC DE 1/2"</t>
  </si>
  <si>
    <t>7.5.4</t>
  </si>
  <si>
    <t xml:space="preserve">TUBERIA CPVC DE 3/4" </t>
  </si>
  <si>
    <t>PUNTO SUMINISTRO GALVANIZADO (INC. ACCESORIOS)</t>
  </si>
  <si>
    <t xml:space="preserve">PUNTO HIDRÁULICO AGUA CALIENTE  </t>
  </si>
  <si>
    <t>PUNTO AGUA FRIA  PVC (INC. ACCESORIOS)</t>
  </si>
  <si>
    <t>BAJANTES - VENTILACIONES - REVENTILACIONES A.N.</t>
  </si>
  <si>
    <t>7.9.5</t>
  </si>
  <si>
    <t>CAJA MEDIDOR GAS 140x45</t>
  </si>
  <si>
    <t>CAJA MEDIDOR GAS 45x45</t>
  </si>
  <si>
    <t>7.9.7</t>
  </si>
  <si>
    <t>CAJA MEDIDOR GAS 72x45</t>
  </si>
  <si>
    <t>7.9.46</t>
  </si>
  <si>
    <t xml:space="preserve">TUBERIA DE COBRE TIPO L DE 1/2" </t>
  </si>
  <si>
    <t>7.9.48</t>
  </si>
  <si>
    <t xml:space="preserve">TUBERIA DE COBRE TIPO L DE 3/4" </t>
  </si>
  <si>
    <t xml:space="preserve">TUBERIA DE COBRE TIPO L DE 1" </t>
  </si>
  <si>
    <t xml:space="preserve">TUBERIA DE COBRE TIPO L DE 1 1/4" </t>
  </si>
  <si>
    <t xml:space="preserve">UNION DE COBRE Ø 3/4" </t>
  </si>
  <si>
    <t>7.9.57</t>
  </si>
  <si>
    <t xml:space="preserve">UNIVERSAL DE COBRE Ø 1/2" </t>
  </si>
  <si>
    <t>7.9.58</t>
  </si>
  <si>
    <t xml:space="preserve">UNIVERSAL DE COBRE Ø 3/4" </t>
  </si>
  <si>
    <t>7.9.65</t>
  </si>
  <si>
    <t>VALVULA DE BOLA Ø 1/2" HNPT</t>
  </si>
  <si>
    <t>7.9.66</t>
  </si>
  <si>
    <t>VALVULA DE BOLA PARA MEDIDOR GAS</t>
  </si>
  <si>
    <t>7.9.67</t>
  </si>
  <si>
    <t xml:space="preserve">ENCAÑUELADO DE 1 1/4" </t>
  </si>
  <si>
    <t>7.9.68</t>
  </si>
  <si>
    <t xml:space="preserve">ENCAÑUELADO DE 1" </t>
  </si>
  <si>
    <t>7.9.69</t>
  </si>
  <si>
    <t>ENCAÑUELADO DE 1/2"</t>
  </si>
  <si>
    <t>7.9.70</t>
  </si>
  <si>
    <t xml:space="preserve">ENCAÑUELADO DE 3/4" </t>
  </si>
  <si>
    <t xml:space="preserve">PUNTO DE GAS DE 1" </t>
  </si>
  <si>
    <t xml:space="preserve">PUNTO DE GAS DE 1/2" </t>
  </si>
  <si>
    <t xml:space="preserve">PUNTO DE GAS DE 3/4" </t>
  </si>
  <si>
    <t>7.11.4</t>
  </si>
  <si>
    <t xml:space="preserve">LOSA DE FONDO EN CONCRETO BAJA PERMEABILIDAD PARA TANQUE E: 0.20 F'c 21 MPA </t>
  </si>
  <si>
    <t>7.11.5</t>
  </si>
  <si>
    <t>LOSA SUPERIOR CONCRETO DE BAJA PERMEABILIDAD PARA TANQUES E: 0.20 F'c 21 MPA</t>
  </si>
  <si>
    <t>7.11.6</t>
  </si>
  <si>
    <t xml:space="preserve">SUMINISTRO E INSTALACION DE COMPUERTA DE ACCESO ABATIBLE 80 X 80 CM, LAMINA ALFAJOR E=1/8". INCLUYE MARCO, ESTRUCTURA, REFUERZOS ACCESORIOS, PROTECCION ANTICORROSIVA Y PINTURA PARA EXTERIORES   </t>
  </si>
  <si>
    <t>TUBERIA Y ACCESORIOS RED CONTRAINCENDIO</t>
  </si>
  <si>
    <t>SUMINISTRO E INSTALACION DE TUBERIA PVC C 900 4"</t>
  </si>
  <si>
    <t>7.13.1</t>
  </si>
  <si>
    <t>SUMINISTRO E INSTALACION DE ROCIADOR PENDIENTE RESPUESTA RAPIDA 1/2"</t>
  </si>
  <si>
    <t>PUNTO ROCIADOR 1/2"</t>
  </si>
  <si>
    <t>7.13.15</t>
  </si>
  <si>
    <t xml:space="preserve">LOSA DE FONDO EN CONCRETO BAJA PERMEABILIDAD PARA TANQUE E= 0.20M  F'c 24,5 MPA (3500PSI)  </t>
  </si>
  <si>
    <t>7.13.16</t>
  </si>
  <si>
    <t xml:space="preserve">LOSA DE FONDO  CONCRETO DE BAJA PERMEABILIDAD PARA TANQUES E: 0.20  F'c 28 MPA (4000PSI) </t>
  </si>
  <si>
    <t>7.13.17</t>
  </si>
  <si>
    <t xml:space="preserve">LOSA DE FONDO EN CONCRETO BAJA PERMEABILIDAD PARA TANQUE E= 0.30M  F'c 21 MPA (3000PSI) </t>
  </si>
  <si>
    <t>7.13.18</t>
  </si>
  <si>
    <t xml:space="preserve">LOSA DE FONDO EN CONCRETO BAJA PERMEABILIDAD PARA TANQUE E= 0.30M  F'c 24,5 MPA (3500PSI)  </t>
  </si>
  <si>
    <t>7.13.19</t>
  </si>
  <si>
    <t xml:space="preserve">LOSA DE FONDO  CONCRETO DE BAJA PERMEABILIDAD PARA TANQUES E: 0.30  F'c 28 MPA (4000PSI) </t>
  </si>
  <si>
    <t>7.13.20</t>
  </si>
  <si>
    <t xml:space="preserve">LOSA SUPERIOR CONCRETO DE BAJA PERMEABILIDAD PARA TANQUES E: 0.20  F'c  24,5 MPA (3500PSI)  </t>
  </si>
  <si>
    <t>7.13.21</t>
  </si>
  <si>
    <t xml:space="preserve">LOSA SUPERIOR CONCRETO DE BAJA PERMEABILIDAD PARA TANQUES E: 0.20 F'c 28 MPA (4000PSI) </t>
  </si>
  <si>
    <t>7.13.22</t>
  </si>
  <si>
    <t xml:space="preserve">LOSA SUPERIOR CONCRETO DE BAJA PERMEABILIDAD PARA TANQUES E: 0.15  F'c 21 MPA (3000PSI) </t>
  </si>
  <si>
    <t>7.13.23</t>
  </si>
  <si>
    <t xml:space="preserve">LOSA SUPERIOR CONCRETO DE BAJA PERMEABILIDAD PARA TANQUES E: 0.15  F'c  24,5 MPA (3500PSI)  </t>
  </si>
  <si>
    <t>7.13.24</t>
  </si>
  <si>
    <t xml:space="preserve">LOSA SUPERIOR CONCRETO DE BAJA PERMEABILIDAD PARA TANQUES E: 0.15 F'c 28 MPA (4000PSI) </t>
  </si>
  <si>
    <t>7.13.25</t>
  </si>
  <si>
    <t>CONCRETO PARA VIGAS CIMENTACIÓN DE BAJA PERMEABILIDAD PARA TANQUES 3000 PSI</t>
  </si>
  <si>
    <t>7.13.26</t>
  </si>
  <si>
    <t>CONCRETO PARA VIGAS CIMENTACIÓN DE BAJA PERMEABILIDAD PARA TANQUES 3500 PSI</t>
  </si>
  <si>
    <t>7.13.27</t>
  </si>
  <si>
    <t>CONCRETO PARA VIGAS CIMENTACIÓN DE BAJA PERMEABILIDAD PARA TANQUES 4000 PSI</t>
  </si>
  <si>
    <t>7.13.28</t>
  </si>
  <si>
    <t>COLUMNAS EN CONCRETO DE BAJA PERMEABILIDAD PARA TANQUES 3000 PSI</t>
  </si>
  <si>
    <t>7.13.29</t>
  </si>
  <si>
    <t xml:space="preserve">COLUMNAS EN CONCRETO DE BAJA PERMEABILIDAD PARA TANQUES  3500 PSI </t>
  </si>
  <si>
    <t>7.13.30</t>
  </si>
  <si>
    <t>COLUMNAS EN CONCRETO PSI DE BAJA PERMEABILIDAD PARA TANQUES  4000</t>
  </si>
  <si>
    <t>7.13.31</t>
  </si>
  <si>
    <t>PANTALLAS EN CONCRETO DE BAJA PERMEABILIDAD PARA TANQUES 3000 PSI</t>
  </si>
  <si>
    <t>7.13.32</t>
  </si>
  <si>
    <t>PANTALLAS EN CONCRETO DE BAJA PERMEABILIDAD PARA TANQUES 3500 PSI</t>
  </si>
  <si>
    <t>7.13.33</t>
  </si>
  <si>
    <t>PANTALLAS EN CONCRETO DE BAJA PERMEABILIDAD PARA TANQUES 4000 PSI</t>
  </si>
  <si>
    <t>7.13.37</t>
  </si>
  <si>
    <t>PINTURA SOBRE TUBERIAS DESCOLGADAS 2"- 4" (DOS MANOS)</t>
  </si>
  <si>
    <t>7.13.38</t>
  </si>
  <si>
    <t>PINTURA SOBRE TUBERIAS DESCOLGADAS  RCI 2"- 4" (1 MANO)</t>
  </si>
  <si>
    <t>7.13.39</t>
  </si>
  <si>
    <t>PRUEBA HIDROSTÁTICA PARA RED DE SUMINISTRO DE AGUA POTABLE DESDE DIAMETRO DE 1/2" HASTA 4"</t>
  </si>
  <si>
    <t>7.13.40</t>
  </si>
  <si>
    <t>LOCALIZACIÓN Y REPLANTEO DE REDES PARA INFRAESTRUCTURA HIDRÁULICA</t>
  </si>
  <si>
    <t>7.13.43</t>
  </si>
  <si>
    <t>SUMINISTRO E INSTALACIÓN DE SOPORTE COLGANTE TIPO PERA 1"</t>
  </si>
  <si>
    <t>7.13.45</t>
  </si>
  <si>
    <t>SOPORTES TIPOS PERA 1"</t>
  </si>
  <si>
    <t>7.13.48</t>
  </si>
  <si>
    <t>SUMINISTRO E INSTALACIÓN DE SOPORTE COLGANTE TIPO PERA 1-1/4"</t>
  </si>
  <si>
    <t>7.13.57</t>
  </si>
  <si>
    <t>SUMINISTRO E INSTALACIÓN DE SOPORTE COLGANTE TIPO PERA 2"</t>
  </si>
  <si>
    <t>7.13.64</t>
  </si>
  <si>
    <t>SUMINISTRO E INSTALACIÓN DE SOPORTE COLGANTE TIPO PERA DE 3"</t>
  </si>
  <si>
    <t>7.13.66</t>
  </si>
  <si>
    <t>SUMINISTRO E INSTALACIÓN DE SOPORTE COLGANTE TIPO PERA DE 4"</t>
  </si>
  <si>
    <t>7.13.67</t>
  </si>
  <si>
    <t>Suministro, transporte e instalación de Soporte tipo pera empotrado en concreto Ø4"</t>
  </si>
  <si>
    <t xml:space="preserve">UNIVERSAL HG Ø 3/4"  Suministro e Insatalación </t>
  </si>
  <si>
    <t>7.13.70</t>
  </si>
  <si>
    <t>SUMINISTRO E INSTALACION DE SOPORTE TIPO PERA 6"</t>
  </si>
  <si>
    <t>7.13.72</t>
  </si>
  <si>
    <t>PINTURA ANTICORROSIVA Y ESMALTE SOBRE TUBERIA RCI</t>
  </si>
  <si>
    <t>7.13.73</t>
  </si>
  <si>
    <t>TUBERIA PVC-S D 2"</t>
  </si>
  <si>
    <t>7.13.74</t>
  </si>
  <si>
    <t>SUMINISTRO E INSTALACIÓN DE TUBERIA DE COBRE TIPO L DE 1/2" (INCLUYE ACCESORIOS)</t>
  </si>
  <si>
    <t>7.13.197</t>
  </si>
  <si>
    <t>Restrictores de movimiento Ø4"</t>
  </si>
  <si>
    <t>7.13.198</t>
  </si>
  <si>
    <t xml:space="preserve">SUMUNISTRO, TRANSPORTE E INSTALACIÓN DE RESTRICTOR DE MOVIMIENTO DE 4 </t>
  </si>
  <si>
    <t>SALIDAS PARA ALUMBRADO Y TOMAS</t>
  </si>
  <si>
    <t>SALIDA + INTERRUPTOR SENCILLO LUMINEX O EQUIVALENTE - PVC</t>
  </si>
  <si>
    <t>SALIDA + INTERRUPTOR DOBLE LUMINEX O EQUIVALENTE - PVC</t>
  </si>
  <si>
    <t>SALIDA + INTERRUPTOR TRIPLE LUMINEX O EQUIVALENTE- PVC</t>
  </si>
  <si>
    <t>SALIDA + BOTON TIMBRE - PVC</t>
  </si>
  <si>
    <t>SALIDA + CAMPANA TIMBRE - PVC</t>
  </si>
  <si>
    <t>SALIDA PARA LAMPARA FLUORESCENTE - PVC</t>
  </si>
  <si>
    <t>SALIDA PARA LAMPARA INCANDESCENTE (INCLUYE ROSETA) - PVC</t>
  </si>
  <si>
    <t>SALIDA + TOMACORRIENTE DOBLE MONOFASICA - PVC</t>
  </si>
  <si>
    <t>SALIDA + TOMACORRIENTE DOBLE (GFCI) PARA BAÑOS, LABORATORIOS Y COCINAS - INCLUYE PROTECCION PARA EXTERIORES</t>
  </si>
  <si>
    <t>SALIDA SONIDO EN 3/4 L=5M</t>
  </si>
  <si>
    <t>SALIDA SONIDO EN 3/4 L=5M CON CABLE POLARIZADO 2X14</t>
  </si>
  <si>
    <t>SALIDA SONIDO EN 3/4 L=8M</t>
  </si>
  <si>
    <t>SALIDA SONIDO EN 3/4 L=15M</t>
  </si>
  <si>
    <t>SALIDA + TOMA BIFASICA 20 A 250V (GFCI) - PVC</t>
  </si>
  <si>
    <t>SALIDA PARA LAMPARA INCANDESCENTE (INCLUYE ROSETA) - EMT</t>
  </si>
  <si>
    <t>SALIDA PARA LAMPARA FLUORESCENTE - EMT</t>
  </si>
  <si>
    <t>SALIDA FOTOCELDA - PVC</t>
  </si>
  <si>
    <t>SALIDA + INTERRUPTOR SENCILLO CONMUTABLE - PVC</t>
  </si>
  <si>
    <t>SALIDA ELECTRICA PVC 120 V. INCLUYE CAJA 5800, TUBERIA DE 1/2", CABLEADO LSZH Y ACCESORIOS</t>
  </si>
  <si>
    <t>SALIDA ELECTRICA EMT 120 V. INCLUYE CAJA 5800, TUBERIA DE 1/2", CABLEADO LSZH Y ACCESORIOS</t>
  </si>
  <si>
    <t>BANDEJAS DE DISTRIBUCION</t>
  </si>
  <si>
    <t>8.2.3</t>
  </si>
  <si>
    <t>DUCTO CANALETA PLASTICA 10 x 4 CON TAPA REMOVIBLE CON DIVISION INCLUYE FIJACIONES,  ANCLAJE Y ACCESORIOS</t>
  </si>
  <si>
    <t>DUCTOS VERTICALES 30 x 8 INCLUYE ACCESORIOS CON PINTURA ELECTROSTATICA</t>
  </si>
  <si>
    <t>CABLEADO 1#12</t>
  </si>
  <si>
    <t>CABLEADO 1#10</t>
  </si>
  <si>
    <t>CABLEADO 2#12</t>
  </si>
  <si>
    <t>CABLEADO 2#10</t>
  </si>
  <si>
    <t>CABLEADO 2#8</t>
  </si>
  <si>
    <t>CABLEADO 3#10</t>
  </si>
  <si>
    <t>CABLEADO 3#8</t>
  </si>
  <si>
    <t>CABLEADO 2#8 + 1#10</t>
  </si>
  <si>
    <t>CABLEADO 4#10</t>
  </si>
  <si>
    <t>CABLEADO 5#10</t>
  </si>
  <si>
    <t>CABLEADO 4#8</t>
  </si>
  <si>
    <t>CABLEADO 2#6 + 1#10</t>
  </si>
  <si>
    <t>CABLEADO 3#8 + 1#10</t>
  </si>
  <si>
    <t>CABLEADO  1#8 + 1#10 + 1#12T</t>
  </si>
  <si>
    <t>CABLEADO 3#8 + 2#10</t>
  </si>
  <si>
    <t>CABLEADO 2#6 + 1#6</t>
  </si>
  <si>
    <t>CABLEADO 2#8 + 1#10 + 1#12T</t>
  </si>
  <si>
    <t>CABLEADO 3#6 + 1#10</t>
  </si>
  <si>
    <t>CABLEADO 1#6 + 1#8 + 1#10T</t>
  </si>
  <si>
    <t>CABLEADO 3#8 + 1#6 + 2#10</t>
  </si>
  <si>
    <t>CABLEADO 3#8 + 1#10 + 1#12T</t>
  </si>
  <si>
    <t>CABLEADO 2#6 + 1#8 + 1#10T</t>
  </si>
  <si>
    <t>CABLEADO 3#6 + 1#8 + 1#10T</t>
  </si>
  <si>
    <t>CABLEADO 3#6 + 1#8 + 2#10T</t>
  </si>
  <si>
    <t>CABLEADO 1#4 + 1#6 + 1#8T</t>
  </si>
  <si>
    <t>CABLEADO 3#8 + 1#4 + 1#8</t>
  </si>
  <si>
    <t>CABLEADO 2#4 + 1#6 + 1#8T</t>
  </si>
  <si>
    <t>CABLEADO 3#4 + 1#6 + 1#8T</t>
  </si>
  <si>
    <t>CABLEADO 3#6 + 1#4 + 2#6T</t>
  </si>
  <si>
    <t>CABLEADO 3#4 + 1#6 + 1#6T</t>
  </si>
  <si>
    <t>CABLEADO 3#2 + 1#8</t>
  </si>
  <si>
    <t>CABLEADO 3#4 + 1#2 + 2#6T</t>
  </si>
  <si>
    <t>CABLEADO 3#2 + 1#4 + 1#8</t>
  </si>
  <si>
    <t>CABLEADO 3#2 + 1#4 + 1#6T</t>
  </si>
  <si>
    <t>CABLEADO 3#4 + 1#1/0 + 1#4T</t>
  </si>
  <si>
    <t>CABLEADO 3#2 + 1#2/0 + 1#2</t>
  </si>
  <si>
    <t>CABLEADO 3#2 + 1#1/0 + 2#6T</t>
  </si>
  <si>
    <t>CABLEADO 3#1/0 + 1#2 + 1#6</t>
  </si>
  <si>
    <t>CABLEADO 3#1/0 + 1#2 + 1#4T</t>
  </si>
  <si>
    <t>CABLEADO 3#2/0 + 1#1/0 + 1#6</t>
  </si>
  <si>
    <t>SALIDA TEL 1/2" PVC Y CABLE</t>
  </si>
  <si>
    <t>PATCH CORD CATEGORIA 6 X 1 m CERTIFICADO</t>
  </si>
  <si>
    <t>PATCH CORD CATEGORIA 6 X 3 m CERTIFICADO</t>
  </si>
  <si>
    <t>8.6.4</t>
  </si>
  <si>
    <t>SALIDA DE VOZ O DATOS EN CANALETA</t>
  </si>
  <si>
    <t>SALIDA DE VOZ Y DATOS EN CANALETA</t>
  </si>
  <si>
    <t>PATCH PANEL 24 PUERTOS CATEGORIA 6</t>
  </si>
  <si>
    <t>PATCH PANEL 48 PUERTOS CATEGORIA 6</t>
  </si>
  <si>
    <t>ACCES POINT 3COM O EQUIVALENTE</t>
  </si>
  <si>
    <t>SALIDA PARA TOMACORRIENTE DOBLE MONOFASICA EN CANALETA</t>
  </si>
  <si>
    <t>TOMACORRIENTE DOBLE  POLO A TIERRA REGULADA COLOR NARANJA EN CANALETA</t>
  </si>
  <si>
    <t>8.6.11</t>
  </si>
  <si>
    <t>TOMACORRIENTE DOBLE POLO A TIERRA REGULADA</t>
  </si>
  <si>
    <t>8.7</t>
  </si>
  <si>
    <t>ELECTRODO DE PUESTA A TIERRA EN CU DE 5/8"X 8' + CONECTOR</t>
  </si>
  <si>
    <t>SUMINISTRO  DE UN KIT DE MONTAJE PARA PUNTA CAPTADORA COMPUESTO DE LOS SIGUIENTES ELEMENTOS: BASE EN BRONCE CON TORNILLOS DE FIJACIÓN A LA SUPERFICIE DE CONCRETO. PUNTA CAPTADORA FRANKLIN DE 0.6 M. DE ALTURA. EN ACERO INOXIDABLE DE Ø 3/8 “ TIPO 1 “. ABRAZADERA PARA FIJACIÓN DE CABLE</t>
  </si>
  <si>
    <t>8.7.3</t>
  </si>
  <si>
    <t>SUMINISTRO  DE UN KIT DE MONTAJE PARA PUNTA CAPTADORA COMPUESTO DE LOS SIGUIENTES ELEMENTOS: BASE EN BRONCE CON TORNILLOS DE FIJACIÓN A LA SUPERFICIE DE CONCRETO. PUNTA CAPTADORA FRANKLIN DE 0.80 M. DE ALTURA. EN ACERO INOXIDABLE DE Ø 3/8 “ TIPO 1 “. ABRA</t>
  </si>
  <si>
    <t>8.7.4</t>
  </si>
  <si>
    <t>SUMINISTRO  DE UN KIT DE MONTAJE PARA PUNTA CAPTADORA COMPUESTO DE LOS SIGUIENTES ELEMENTOS: BASE EN BRONCE CON TORNILLOS DE FIJACIÓN A LA SUPERFICIE DE CONCRETO. PUNTA CAPTADORA FRANKLIN DE 1.00 M. DE ALTURA. EN ACERO INOXIDABLE DE Ø 3/8 “ TIPO 1 “. ABRA</t>
  </si>
  <si>
    <t>8.7.5</t>
  </si>
  <si>
    <t>BAJANTE PARARRAYOS EN 3/4" X 3m GALVANIZADO Y CABLE #2 AWG  DESNUDO</t>
  </si>
  <si>
    <t>8.7.6</t>
  </si>
  <si>
    <t>TENDIDO DE CONDUCTOR DE COBRE DESNUDO # 2 AWG, DESDE LA CUBIERTA HASTA EL TERRENO POR LAS BAJANTES.</t>
  </si>
  <si>
    <t>8.7.7</t>
  </si>
  <si>
    <t>SUMINISTRO E INSTALACION DE CABLE DE COBRE DESNUDO 2/0 PARA MALLA PUESTA A TIERRA</t>
  </si>
  <si>
    <t>8.7.8</t>
  </si>
  <si>
    <t>TENDIDO DE TUBERÍA Ø 1” GALVANIZADO IMC EMBEBIDO EN LAS COLUMNAS DE CONCRETO, DESDE LA CUBIERTA HASTA EL TERRENO.</t>
  </si>
  <si>
    <t>8.7.9</t>
  </si>
  <si>
    <t>8.7.10</t>
  </si>
  <si>
    <t>8.7.11</t>
  </si>
  <si>
    <t>8.7.12</t>
  </si>
  <si>
    <t>CONEXIÓN EXOTÉRMICA VARILLA-CABLE CALIBRE #2 AWG. INCLUYE SUMINISTRO DE MOLDE FUNDENTE Y DEMÁS ACCESORIOS.</t>
  </si>
  <si>
    <t>8.7.13</t>
  </si>
  <si>
    <t>8.7.14</t>
  </si>
  <si>
    <t>8.7.15</t>
  </si>
  <si>
    <t>8.7.16</t>
  </si>
  <si>
    <t>8.7.17</t>
  </si>
  <si>
    <t>MALLA A TIERRA PARA PARARRAYOS  COMPUESTA POR TRES (3) VARILLAS DE PUESTA A TIERRA DE COBRE DE 5/8X2.44 MTS, UNIDAS ENTRE SI CON CABLE NO. 2 DE CU DESNUDO. LA UNIÓN ENTRE VARILLA Y CABLE SERA CON SOLDADURA EXOTERMICA CAD WELD O SIMILAR</t>
  </si>
  <si>
    <t>8.7.18</t>
  </si>
  <si>
    <t xml:space="preserve">CAJA DE INSPECCION PARA ELECTRODO DE PUESTA A TIERRA 30 X 30. INCLUYE MARCO Y TAPA </t>
  </si>
  <si>
    <t xml:space="preserve">SUMINISTRO, AHOYADO Y PLOMADA DE POSTE DE CONCRETO PRETENSADO DE 8 MTS- 510 KG </t>
  </si>
  <si>
    <t xml:space="preserve">SUMINISTRO, AHOYADO Y PLOMADA DE POSTE DE CONCRETO PRETENSADO DE 8 MTS- 750 KG </t>
  </si>
  <si>
    <t xml:space="preserve">SUMINISTRO, AHOYADO Y PLOMADA DE POSTE DE CONCRETO PRETENSADO DE 8 MTS-1050 KG </t>
  </si>
  <si>
    <t xml:space="preserve">SUMINISTRO, AHOYADO Y PLOMADA DE POSTE DE CONCRETO PRETENSADO DE 10 MTS- 510 KG </t>
  </si>
  <si>
    <t xml:space="preserve">SUMINISTRO, AHOYADO Y PLOMADA DE POSTE DE CONCRETO PRETENSADO DE 10 MTS- 750 KG </t>
  </si>
  <si>
    <t xml:space="preserve">SUMINISTRO, AHOYADO Y PLOMADA DE POSTE DE CONCRETO PRETENSADO DE 10 MTS-1050 KG </t>
  </si>
  <si>
    <t xml:space="preserve">SUMINISTRO, AHOYADO Y PLOMADA DE POSTE DE CONCRETO PRETENSADO DE 12 MTS- 510 KG </t>
  </si>
  <si>
    <t xml:space="preserve">SUMINISTRO, AHOYADO Y PLOMADA DE POSTE DE CONCRETO PRETENSADO DE 12 MTS- 750 KG </t>
  </si>
  <si>
    <t xml:space="preserve">SUMINISTRO, AHOYADO Y PLOMADA DE POSTE DE CONCRETO PRETENSADO DE 12 MTS-1050 KG </t>
  </si>
  <si>
    <t>SUMINISTRO E INSTALACION DE SUBESTACION ELECTRICA EN POSTE 30 KVA. INCLUYE SOPORTES, ACCESORIOS Y PROTECCIONES. NORMAS SEGÚN OPERADOR DE RED LOCAL. CERTIFICACION RETIE</t>
  </si>
  <si>
    <t>SUMINISTRO E INSTALACION DE SUBESTACION ELECTRICA EN POSTE 45 KVA. INCLUYE SOPORTES, ACCESORIOS Y PROTECCIONES. NORMAS SEGÚN OPERADOR DE RED LOCAL. CERTIFICACION RETIE</t>
  </si>
  <si>
    <t>SUMINISTRO E INSTALACION DE SUBESTACION ELECTRICA EN POSTE 75 KVA. INCLUYE SOPORTES, ACCESORIOS Y PROTECCIONES. NORMAS SEGÚN OPERADOR DE RED LOCAL. CERTIFICACION RETIE</t>
  </si>
  <si>
    <t>SUMINISTRO E INSTALACION DE SUBESTACION ELECTRICA 112,5 KVA. INCLUYE CELDA DE ENTRADA Y SALIDA M.T., CELDA DE PROTECCION DEL TRANSFORMADOR, CELDA DEL TRANSFORMADOR, CELDA DE MEDIDA BT, EQUIPOS ACCESORIOS Y CONEXIONES. NORMAS SEGÚN OPERADOR DE RED LOCAL. CERTIFICACION RETIE</t>
  </si>
  <si>
    <t>SUMINISTRO E INSTALACION DE SUBESTACION ELECTRICA 150 KVA. INCLUYE CELDA DE ENTRADA Y SALIDA M.T., CELDA DE PROTECCION DEL TRANSFORMADOR, CELDA DEL TRANSFORMADOR, CELDA DE MEDIDA BT, EQUIPOS ACCESORIOS Y CONEXIONES. NORMAS SEGÚN OPERADOR DE RED LOCAL. CERTIFICACION RETIE</t>
  </si>
  <si>
    <t>SUMINISTRO E INSTALACION DE SUBESTACION ELECTRICA 225 KVA. INCLUYE CELDA DE ENTRADA Y SALIDA M.T., CELDA DE PROTECCION DEL TRANSFORMADOR, CELDA DEL TRANSFORMADOR, CELDA DE MEDIDA BT, EQUIPOS ACCESORIOS Y CONEXIONES. NORMAS SEGÚN OPERADOR DE RED LOCAL. CERTIFICACION RETIE</t>
  </si>
  <si>
    <t>APARATOS ELÉCTRICOS
(INCLUYE SUM E INSTALACIÓN)</t>
  </si>
  <si>
    <t>8.14.26</t>
  </si>
  <si>
    <t>Marcación y codifciación de estación de trabajo y cables</t>
  </si>
  <si>
    <t>8.14.27</t>
  </si>
  <si>
    <t>Suministro, transporte, instalación de velcro para amarres de cableado.</t>
  </si>
  <si>
    <t>CABLE UTP CAT 6A TENDIDO Y CERTIFICADO. INCLUYE TERMINALES Y MARCACION</t>
  </si>
  <si>
    <t>8.14.31</t>
  </si>
  <si>
    <t>Suministro, transporte, instalación de Cable UTP Cat. 6A con rango de flamabilidad LSZH, cuatro pares, calibre 23AWG, diametro máximo de de 7.8mm, velocidad de transmisión de 10Gb para backbone vertical, color azul (Datos).</t>
  </si>
  <si>
    <t>8.14.34</t>
  </si>
  <si>
    <t>SUMINISTRO E INSTALACION SWITCH 24 PUERTOS MARCA 3COM O EQUIVALENTE</t>
  </si>
  <si>
    <t>8.14.35</t>
  </si>
  <si>
    <t>8.14.36</t>
  </si>
  <si>
    <t>Suministro, transporte e instalación de cable de cobre desnudo No.6 AWG debidamente fijado en canaletas y canastillas de energía cada 2,4m. Incluye borna terminal  AWG #6</t>
  </si>
  <si>
    <t>8.14.37</t>
  </si>
  <si>
    <t>SUMINISTRO, TRANSPORTE E INSTALACION DE CABLE DE COBRE DESNUDO No.6 AWG DEBIDAMENTE FIJADO EN CANALETAS Y CANASTILLAS DE ENERGIA CADA 2,4m.</t>
  </si>
  <si>
    <t xml:space="preserve">Suministro, transporte e instalación de cable de aluminio desnudo 1/0 AWG, para bajantes </t>
  </si>
  <si>
    <t>8.14.40</t>
  </si>
  <si>
    <t>Suministro, transporte e instalación de soporte para anillo superior en poliamida con rosca M8, RD 8-10mm, resistencia a la temperatura de -35°C a +90°C, altura 30 mm, color gris.</t>
  </si>
  <si>
    <t>8.14.41</t>
  </si>
  <si>
    <t>INTERRUPTOR DOBLE CONMUTABLE</t>
  </si>
  <si>
    <t>8.14.42</t>
  </si>
  <si>
    <t>ALAMBRÓN 8MM Y SOPORTES TIPO CLIP PARA APANTALLAMIENTO</t>
  </si>
  <si>
    <t>8.14.43</t>
  </si>
  <si>
    <t>TENDIDO DE CABLEADO  HDMI.</t>
  </si>
  <si>
    <t>8.14.51</t>
  </si>
  <si>
    <t>8.14.54</t>
  </si>
  <si>
    <t>suministro, transporte e instalacion de soldadura exotermica 115 gr, Incluye todos los elementos necesarios para su correcto funcionamiento</t>
  </si>
  <si>
    <t>CABLE DE COBRE DESNUDO 1/0 AWG PARA PUESTA A TIERRA DE
EQUIPO</t>
  </si>
  <si>
    <t>8.14.59</t>
  </si>
  <si>
    <t>Suministro, transporte e instalacion de cable de cobre desnudo # 2/0</t>
  </si>
  <si>
    <t>8.14.61</t>
  </si>
  <si>
    <t>CONECTOR DE COMPRESIÓN EN ALUMINIO</t>
  </si>
  <si>
    <t>8.14.63</t>
  </si>
  <si>
    <t xml:space="preserve">Suministro, transporte e instalación de cable desnudo cobre No. 1/0 AWG. </t>
  </si>
  <si>
    <t>Alimentador Tablero (T-N-B1), en cable de Cu AWG Cu 80°C 750V PE HF LS TC por tubería y/o canaleta 3No.8  Fase + 1No.8  Neutro +1No.10 Tierra.</t>
  </si>
  <si>
    <t>8.14.65</t>
  </si>
  <si>
    <t>CONECTOR DE COMPRESIÓN BIMETÁLICO</t>
  </si>
  <si>
    <t>8.14.68</t>
  </si>
  <si>
    <t>Suministro, transporte, instalación de pach cord categoria 6A (1m o 3ft), azul</t>
  </si>
  <si>
    <t>8.14.70</t>
  </si>
  <si>
    <t>Suministro, transporte e instalación de aviso de peligro de bajante de descargas atmosféricas.</t>
  </si>
  <si>
    <t>8.14.73</t>
  </si>
  <si>
    <t>Suministro, transporte e instalación de Alimentador en COBRE en cable AWG-Cu, 90°C, 600V, CT, SR. Incluye todos los elementos para un correcto funcionamiento. 3No.6 (F) + 1No.6 (N) + 1No.8 (T). Encauchetado</t>
  </si>
  <si>
    <t>CABLEADO 3#8F + 1#4N + 1#8T</t>
  </si>
  <si>
    <t>Suministro, transporte e instalación de canaleta metálica (12 x 5) cm con división. Incluye: tapa tornillo, elementos de fijación en pared y demás accesorios para su correcta instalación</t>
  </si>
  <si>
    <t>8.14.78</t>
  </si>
  <si>
    <t>Suministro, transporte e instalación de alimentador en COBRE en cable AWG-Cu, 80°C, 750V, PE, HF, FR, LS, CT. Incluye todos los elementos para un correcto funcionamiento. 2No.4 (F) + 1No.4 (N) + 1No.8 (T).</t>
  </si>
  <si>
    <t>8.14.79</t>
  </si>
  <si>
    <t>SUMINISTRO, TRANSPORTE E INSTALACION DE CANALETA METALICA (12 x 5)cm CON DIVISION. INCLUYE TAPA TORNILLO, ELEMENTOS DE FIJACION EN PARED Y DEMAS ACCESORIOS PARA SU CORRECTA INSTALACION</t>
  </si>
  <si>
    <t>8.14.80</t>
  </si>
  <si>
    <t>Suministro, transporte e instalación de base para punta de aluminio de 16 mm hasta 1500dx, móvil para cubiertas inclinadas.</t>
  </si>
  <si>
    <t>CABLEADO 2#4 + 1#2 +1#8 + 1#8T  "De cuarto de maquinas a cuarto de bombas"</t>
  </si>
  <si>
    <t>8.14.84</t>
  </si>
  <si>
    <t>Suministro, transporte e instalación de salida eléctrica para tomacorriente doble en canaleta, con polo a tierra monofásico 15A, 125V y según NEMA 5-15R. Incluye: toma marca levitón ref. 5320-WCP o similar color blanco con placa de nylon, encintada, conductores cobre #12 AWG, PE, HF, FR, LS, CT y demás accesorios necesarios para su correcta instalación. (Salida promedio hasta 3m)</t>
  </si>
  <si>
    <t>Interconexión en baja tensión entre Transformador de 37,5kVA - Gabinete de medida en cable 1No.250 kcmil x Fase  + 1No.250 kcmil Neutro  + 1N°4 Tierra  AWG Conductores en Aluminio, Al-THHN-Serie 8000, por Tubería TMG-IMC de 1∅4" 
RS1-00 ,  libre de halógenos chaqueta aislante 80°C 750V PE HF FR LS TC.</t>
  </si>
  <si>
    <t>8.14.86</t>
  </si>
  <si>
    <t>Suministro, transporte e instalación de salida eléctrica para tomacorriente doble sobrepuesto en pared o techo, con polo a tierra monofásico 15A, 125V y según NEMA 5-15R. Incluye: tomacorriente color blanco con placa de nylon, encintada, tubería PVC ø3/4", cajas plásticas 2400 o 5800, conductores cobre #12 AWG, PE, HF, FR, LS, CT, y demás accesorios necesarios para su correcta instalación. (Salida promedio hasta 3m).</t>
  </si>
  <si>
    <t>8.14.88</t>
  </si>
  <si>
    <t>8.14.89</t>
  </si>
  <si>
    <t>Suministro, transporte e instalación de salida eléctrica para tomacorriente doble en canaleta, SISTEMA REGULADO COLOR NARANJA con polo a tierra aislad 15A, 125V y según NEMA 5-15R. Incluye: toma marca levitón ref. 5320-WCP o similar color blanco con placa de nylon, encintada, conductores cobre #12 AWG, PE, HF, FR, LS, CT y demás accesorios necesarios para su correcta instalación. (Salida promedio hasta 3m)</t>
  </si>
  <si>
    <t>SUMINISTRO INSTALACION Y TRASNPORTE DE SALIDA ELÉCTRICA PARA LUMINARIA LED. INCLUYE TUBERÍA EMT, ACCESORIOS, CABLE HFFR-LS SEGÚN CUADRO DE CARGAS Y NOTAS EN PLANOS, UNIONES Y CAJAS. (SAL. PROM =3M)</t>
  </si>
  <si>
    <t>8.14.92</t>
  </si>
  <si>
    <t>SALIDAS PARA HDMI</t>
  </si>
  <si>
    <t>8.14.93</t>
  </si>
  <si>
    <t>Suministro, transporte e instalación de salida eléctrica para tomacorriente doble SISTEMA REGULADO COLOR NARANJA con polo a tierra aislado, empotrado en pared o piso, 15A, 125V y según  NEMA 5-15R. Incluye tomacorriente similar color naranja con placa de nylon, encintada, tubería PVC ø3/4", cajas plásticas 2400 o 5800, conductores cobre #12 AWG, PE, HF, FR, LS, CT, y demás accesorios necesarios para su correcta instalación. (Salida promedio hasta 3m).</t>
  </si>
  <si>
    <t>8.14.96</t>
  </si>
  <si>
    <t>Suministro, transporte e instalación de salida eléctrica para interruptor conmutable, 15A, 120/277V. Incluye: interruptor, tubería PVC ø 3/4", caja metálica 2X4", conductores #12 AWG, PE, HF, FR, LS, CT, TERMINAL DE OJO # 12 - 10 y demás accesorios necesarios para su correcta instalación. (Salida promedio hasta 3m).</t>
  </si>
  <si>
    <t>8.14.98</t>
  </si>
  <si>
    <t>Suministro, transporte e instalación de salida eléctrica para interruptor sencillo, 15A, 120/277V. Incluye: Interuptor, tubería PVC ø3/4", caja metálica 12x12x5, conductores #12 AWG, PE, HF, FR, LS, CT y demás accesorios necesarios para su correcta instalación. (Salida promedio hasta 3m).</t>
  </si>
  <si>
    <t>8.14.99</t>
  </si>
  <si>
    <t>8.14.100</t>
  </si>
  <si>
    <t>Suministro, transporte e instalación de salida eléctrica para interruptor doble, 15A, 120/277V. Incluye: interruptor, tubería PVC ø 3/4", caja metálica 2X4", conductores #12 AWG, PE, HF, FR, LS, CT, TERMINAL DE OJO # 12 - 10 y demás accesorios necesarios para su correcta instalación. (Salida promedio hasta 3m).</t>
  </si>
  <si>
    <t>Suministro, transporte, instalación de organizador horizontal para rack 1RU, negro, 19". Incluye soporte de montaje frontal.</t>
  </si>
  <si>
    <t>Suministro, transporte e instalación de salida lógica para datos sencillo categoria 6A. Incluye: Jack RJ-45 color azul (Autoponchable), tapa abatible para protección al polvo, faceplate sencillo, tubería PVC ø3/4" y caja plastica 12x12cm con tapa.  (Salida promedio hasta 3m).</t>
  </si>
  <si>
    <t>8.14.104</t>
  </si>
  <si>
    <t>Suministro, transporte e instalación de salida eléctrica para tomacorriente doble tipo PROKIDS para zona de preescolar sobrepuesto en pared o techo, con polo a tierra monofásico 15A, 125V y según NEMA 5-15R. Incluye: tomacorriente color blanco con placa de nylon, encintada, tubería PVC ø3/4", cajas plásticas 2400 o 5800, conductores cobre #12 AWG, PE, HF, FR, LS, CT, y demás accesorios necesarios para su correcta instalación. (Salida promedio hasta 3m).</t>
  </si>
  <si>
    <t>8.14.105</t>
  </si>
  <si>
    <t>BALASTRO DE RESPALDO (Módulo de emergencia)</t>
  </si>
  <si>
    <t>8.14.106</t>
  </si>
  <si>
    <t>Suministro, transporte e instalación de salida eléctrica para tomacorriente doble GFCI  empotrada en pared o piso, con polo a tierra monofásico 15A, 125V y según NEMA 5-15R. Incluye: tomacorriente GFCIo con placa de nylon, encintada, tubería PVC ø3/4", cajas plásticas 2400 o 5800, conductores cobre #12 AWG, PE, HF, FR, LS, CT, y demás accesorios necesarios para su correcta instalación. (Salida promedio hasta 3m).</t>
  </si>
  <si>
    <t>8.14.107</t>
  </si>
  <si>
    <t xml:space="preserve">Salida eléctrica para tomacorriente doble con polo a tierra monofásico 15A, 125V y según  NEMA 5-15R. Incluye toma color blanco con  placa de nylon, encintada, ducto metálico  tipo EMT, cajas metálicas, conductores 12 AWG Cu 80°C 750V PE HF LS TC, y demás accesorios necesarios para su correcta instalación. (Salida promedio de 3 mts). </t>
  </si>
  <si>
    <t>8.14.108</t>
  </si>
  <si>
    <t>Suministro, transporte e instalación de salida eléctrica para interruptor sencillo, 15A, 120/277V. Incluye: Interuptor, tubería EMT ø3/4", caja metálica 12x12x5, conductores #12 AWG, PE, HF, FR, LS, CT y demás accesorios necesarios para su correcta instalación. (Salida promedio hasta 3m).</t>
  </si>
  <si>
    <t>8.14.109</t>
  </si>
  <si>
    <t>Suministro, transporte e instalación de salida eléctrica para sensor de presencia, 1000W, 360º, 120V. Incluye: Sensor 360°, Tubería EMT ø3/4", caja metálica 12x12x5, conductores #12 AWG, PE, HF, FR, LS, CT y demás accesorios necesarios para su correcta instalación. (Salida promedio hasta 3m).</t>
  </si>
  <si>
    <t>8.14.110</t>
  </si>
  <si>
    <t>Suministro, transporte e instalación de Salida eléctrica para sensor de presencia, 1000W, 360º, 120V. Incluye: Sensor, Tubería EMT ø3/4", Caja metálica 12x12x5, conductores #12 AWG, PE, HF, FR, LS, CT y demás accesorios necesarios para su correcta instalación. (Salida promedio hasta 3m).</t>
  </si>
  <si>
    <t>8.14.112</t>
  </si>
  <si>
    <t>Suministro, transporte e instalación de salida eléctrica para sensor de presencia, 1000W, 360º, 120V. Incluye: Tubería EMT ø3/4", caja metálica 12x12x5, conductores #12 AWG, PE, HF, FR, LS, CT y demás accesorios necesarios para su correcta instalación. (Salida promedio hasta 3m).</t>
  </si>
  <si>
    <t>8.14.113</t>
  </si>
  <si>
    <t>Suministro, transporte e instalación de salida eléctrica para tomacorriente doble sobrepuesto en pared o techo, SISTEMA REGULADO COLOR NARANJA con polo a tierra aislado, 15A, 125V, según NEMA 5-15R. Incluye tomacorriente con placa de nylon, encintada, tubería EMT ø3/4", caja metálica 12x12x5, conductores cobre #12 AWG, 750V, PE, HF, FR, LS, CT y demás accesorios necesarios para su correcta instalación. (Salida promedio hasta 3m</t>
  </si>
  <si>
    <t>SUMINISTRO E INSTALACION BANDEJA PORTACABLES TIPO DUCTO CERRADO, EN PINTURA ELECTROSTATICA 20 x  8 CON DIVISION INCLUYE ACCESORIOS CON PINTURA ELECTROSTATICA CON DIVISION INCLUYE TAPA, SOPORTERIA, FIJACIONES Y ACCESORIOS</t>
  </si>
  <si>
    <t>8.14.115</t>
  </si>
  <si>
    <t>Suministro, transporte e instalación de salida eléctrica para interruptor conmutable sencillo, 15A, 120/277V. Incluye:tubería EMT ø3/4", caja metálica 12x12x5, conductores #12 AWG, PE, HF, FR, LS, CT y demás accesorios necesarios para su correcta instalación. (Salida promedio hasta 3m).</t>
  </si>
  <si>
    <t>Suministro, transporte e instalación de Salida lógica para datos sencillo categoria 6A. Incluye: Jack RJ-45 color azul (Autoponchable), tapa abatible para protección al polvo, faceplate sencillo, tubería EMT ø3/4" y caja metálica 12x12cm con tapa troquel. r. (Salida promedio hasta 3m).</t>
  </si>
  <si>
    <t>8.14.118</t>
  </si>
  <si>
    <t>Suministro, transporte e instalación de salida eléctrica para interruptor doble, 15A, 120/277V. Incluye: interruptor, tubería EMT ø3/4", caja metálica 12x12x5, conductores #12 AWG, PE, HF, FR, LS, CT y demás accesorios necesarios para su correcta instalación. (Salida promedio hasta 3m).</t>
  </si>
  <si>
    <t>8.14.120</t>
  </si>
  <si>
    <t>Suministro, transporte e instalación de caja de pruebas 151X117X67mm, grado de protección: IP66, T160 o similar</t>
  </si>
  <si>
    <t>8.14.121</t>
  </si>
  <si>
    <t>Suministro, transporte e instalación de salida eléctrica de iluminación, sobrepuesta o suspendida, 120V. Incluye: tomacorriente con polo a tierra, 15A, tubería EMT ø3/4", caja metálica 12x12x5, conductores #12</t>
  </si>
  <si>
    <t>Suministro, transporte e instalacion de tubo tipo IMC de 4" incluye soportes y union boquilla para alimentar acometida principal desde caja de piso en zona verde hasta ML  principal</t>
  </si>
  <si>
    <t>8.14.127</t>
  </si>
  <si>
    <t>Suministro, transporte e instalación de ducto cerrado de (20 x 8)cm, en lamina cold rolled Calibre 18 color balnco. Incluye tapa, accesorios de fijación cada 1,2m (varilla roscada de 3/8", tuercas y arandelas) y unión entre tramos, conector de puesta a tierra y demás elementos para una correcta instalación.</t>
  </si>
  <si>
    <t>8.14.128</t>
  </si>
  <si>
    <t>Suministro, transporte, instalación de organizador vertical para rack 1.04m, color negro. Incluye soporte de montaje frontal.</t>
  </si>
  <si>
    <t>CABLEADO 3#3/0 + 2#2/0 + 1#4</t>
  </si>
  <si>
    <t>CABLEADO 3X1/0F+250N+6T</t>
  </si>
  <si>
    <t>Suministro, transporte e instalacion de de caja 40 x 40 de piso, incluye material y todos los elementos necesarios para su correcto funcionamiento</t>
  </si>
  <si>
    <t>8.14.134</t>
  </si>
  <si>
    <t>PDU horizontal 120V, 15A, 8 salidas.</t>
  </si>
  <si>
    <t>8.14.135</t>
  </si>
  <si>
    <t>Sumnistro, transporte e instalacion de llave selectora de 3 posiciones</t>
  </si>
  <si>
    <t>8.14.136</t>
  </si>
  <si>
    <t>Suministro, transporte e instalación de salida eléctrica para tomacorriente de sobreponer tipo industrial 63A. Incluye: Toma de sobreponer 63A, 3P + T, 250V, azul, IP44, ref. VCP TSP63/124-9 o similar, caja metálica 20x20x15, encintada y demás accesorios necesarios para su correcta instalación.</t>
  </si>
  <si>
    <t>8.14.137</t>
  </si>
  <si>
    <t>Selector tripolar de 3 posiciones 1-0-2 de 208V, 50A cerrado para instalacion de sobreponer.</t>
  </si>
  <si>
    <t>CABLEADO 2 x 3#2/0 + 2#2/0 + 1#2T</t>
  </si>
  <si>
    <t>8.14.140</t>
  </si>
  <si>
    <t>Herraje de piso para la red de distribución en baja tensión,  Norma epm RS3-003. incluye marcaciones de cables en placas de policarbonato para identifación de fases y número de circuito.  No Incluye obra civil</t>
  </si>
  <si>
    <t>8.14.141</t>
  </si>
  <si>
    <t xml:space="preserve">SALIDA LAMPARA  DE ALUMBRADO PUBLICO  LED 60W </t>
  </si>
  <si>
    <t>Cable cobre 3x(2No.4/0)Fases + 2No.2/0 Neutro AWG, libre de halógenos chaqueta aislante 80°C 750V PE HF FR LS TC. Por tuberia IMC Ɵ4" y PVC DE Ɵ4"</t>
  </si>
  <si>
    <t>CABLE COBRE 3X(2NO.4/0)FASES + 2NO.2/0 NEUTRO AWG, LIBRE DE HALÓGENOS CHAQUETA AISLANTE 80°C 750V PE HF FR LS TC. POR TUBERIA IMC Ɵ4" Y PVC DE Ɵ4"</t>
  </si>
  <si>
    <t>8.14.144</t>
  </si>
  <si>
    <t>SUMINISTRO E INSTALACIÓN DE TUBO GALVANIZADO IMC 3" . NC – AE 238</t>
  </si>
  <si>
    <t>8.14.147</t>
  </si>
  <si>
    <t xml:space="preserve">SUMINISTRO E INSTALACIÓN PATCH PANEL 24 PUERTOS CATEGORIA 6A </t>
  </si>
  <si>
    <t>8.14.148</t>
  </si>
  <si>
    <t>8.14.149</t>
  </si>
  <si>
    <t>SUMINISTRO E INSTALACIÓN DE ORGANIZADOR DE CABLES HORIZONTAL</t>
  </si>
  <si>
    <t>8.14.150</t>
  </si>
  <si>
    <t>Chequeo y certificacion de puntos de datos</t>
  </si>
  <si>
    <t xml:space="preserve">Vestida en poste tipo terminal monofasica con neutro superior, según norma RA3-13, incluye AISLADOR SUSPENS 13,2 KV 16, Grapa terminal, tornillo espaciador y todos los elementos para su correcta fijacion e instalacion. </t>
  </si>
  <si>
    <t>MALLA A TIERRA PARA PARARAYOS COMPUESTA CON TRES (3) VARILLAS DE PUESTA A TIERRA DE COBRE DE 5/8 X 2,44 MTS, UNDAS ENTRE SI CON CABLE NO. 2 DE CU DESNUDO. LA UNÓN ENTRE VARILLA Y CABLE SERÁ CON SOLDADURA EXOTÉRMICA CAD WELD O SIMILAR</t>
  </si>
  <si>
    <t>8.14.155</t>
  </si>
  <si>
    <t>Suministro, transporte, instalación de herraje para patch panel de 24 puertos, categoria 6A, 1RU.</t>
  </si>
  <si>
    <t>8.14.156</t>
  </si>
  <si>
    <t>DPS TIPO L+LL FV 4 OB + C /4 -150 MCOV =150V LIMP 12,5K VN 120V DENTRO DE TABLERO GENERAL DE ACOMETIDAS</t>
  </si>
  <si>
    <t>8.14.158</t>
  </si>
  <si>
    <t>8.14.159</t>
  </si>
  <si>
    <t>Suministro e instalación de  aisladero trifasico  a 13,2 kV según norma EPM RA2-017. Incluye materiales y accesorios para su correcta instalacion y funcionamiento.</t>
  </si>
  <si>
    <t>8.14.160</t>
  </si>
  <si>
    <t>8.14.161</t>
  </si>
  <si>
    <t>SUMINISTRO E INSTALACION DE SUBESTACION ELECTRICA EN POSTE 37,5 KVA. INCLUYE VESTIDA, SOPORTES, ACCESORIOS Y PROTECCIONES. NORMAS SEGÚN OPERADOR DE RED LOCAL. CERTIFICACION RETIE, LEGALIZACION CON EPM</t>
  </si>
  <si>
    <t>8.14.162</t>
  </si>
  <si>
    <t>SUMINISTRO, TRANSPORTE E INSTALACION DE GABINETE TIPO ML , CON PROTECCION PPAL DE 225 AMP Y 10 PROTECCIONES ADICIONALES TIPO INDUSTRIAL, INCLUYE DPS , INCLUYE BARRAJES DE NEUTRO Y TIERRA Y TODOS LOS ELEMENTOS NECESARIOS PARA SU CORRECTO FUNCIONAMIENTO.</t>
  </si>
  <si>
    <t>8.14.163</t>
  </si>
  <si>
    <t>GABINETE DE MEDIDA Y PROTECCION, PARA USO EXTERIOR, Tipo Interperie IP45, Baja Tensión 240V para medida semidirecta, anclado al piso sobre un pedestal de altura no inferior a 50 mm, de fabricación especial según diagrama unifilar, debe cumplir Norma EPM RA8-12 , segun proyecto de Redes aprobado Por EPM, 2F, 4H, 208V montaje autosoportado, con espacio para totalizador, con barras de neutro y tierra independientes, con portasellos, puerta y chapa.</t>
  </si>
  <si>
    <t>8.14.164</t>
  </si>
  <si>
    <t>Suministro, transporte e instalación de Gabinete de medida y proteccion para uso exterior, Tipo Interperie IP55, Baja Tensión 208V para medida semidirecta, anclado al piso sobre un pedestal de altura no inferior a 50 mm, de fabricación especial según diagrama unifilar, debe cumplir Norma EPM RA8-12 , segun proyecto de Redes aprobado Por EPM, 3F, 5H, 208V montaje autosoportado, con espacio para totalizador, con barras de neutro y tierra independientes, con portasellos, puerta y chapa: Incluye Medidor electronico clase de exactitud 0,5s activa y 2 en reactiva trifasico 2,5(10A), 3 TCs 300A/5A, interruptor 3x350A MCCB.</t>
  </si>
  <si>
    <t>8.14.165</t>
  </si>
  <si>
    <t>SUMINISTRO E INSTALACIÓN TABLERO GENERAL DE ACOMETIDAS M.L PARA 8 TOTALIZADORES Y 1 TOTALIZADOR GENERAL</t>
  </si>
  <si>
    <t>8.14.166</t>
  </si>
  <si>
    <t>TABLERO GENERAL DE ACOMETIDAS TGA</t>
  </si>
  <si>
    <t>8.14.167</t>
  </si>
  <si>
    <t>8.14.168</t>
  </si>
  <si>
    <t>TABLERO ML BAJA TENSION PROTECCION PRINCIPAL  240V, según diagrama unifilar</t>
  </si>
  <si>
    <t>8.14.169</t>
  </si>
  <si>
    <t>Suministro e instalacion  de UPS 6KVA</t>
  </si>
  <si>
    <t>8.14.170</t>
  </si>
  <si>
    <t>SUMINISTRO E INSTALACION UPS 6KVA-CON SISTEMA DE BYPASS</t>
  </si>
  <si>
    <t>8.14.171</t>
  </si>
  <si>
    <t>Gabinete de medida y proteccion para uso exterior, Tipo interperie IP55, Baja Tensión 208V para medida semidirecta, anclado al piso sobre un pedestal de altura no inferior a 50 mm, de fabricación especial según diagrama unifilar, debe cumplir Norma EPM RA8-12 , segun proyecto de Redes aprobado Por EPM, 3F, 5H, 208V montaje autosoportado, con espacio para totalizador, con barras de neutro y tierra independientes, con portasellos, puerta y chapa: Incluye Medidor electronico clase de exactitud 0,5s activa y 2 en reactiva trifasico 2,5(10A), 3 TCs 300A/5A, interruptor 3x350A MCCB</t>
  </si>
  <si>
    <t>8.14.172</t>
  </si>
  <si>
    <t>Suministro, transporte, instalación de UPS 10KVA
 Potencia nominal (según se requiera): 10 kVA trifasica
 Voltaje nominal de entrada: 208VAC +/- 15% para  fases, neutro y tierra 
 Voltaje nominal de salida 208 Voltios AC para fases, neutro y tierra 
 Frecuencia de operación a la entrada 60 Hz +/-5%
 Frecuencia de operación a la salida 60 Hz +/-5%
 Factor de potencia  a la entrada: 0.98
 Distorsión armónica a plena carga &lt;3 % con carga lineal
  &lt;6 % con carga no - lineal
 Tiempo de transferencia 0ms
 Capacidad de sobrecarga 110 a 130 %  se va a bypass en 10s.
 Más del 130 %  se va a bypass en 300ms.
 Ruido audible a un metro Menor de 45 dB.
 Eficiencia a plena carga Superior al 85 %
 Tiempo mínimo de respaldo a plena carga 5 min.
 Tipo de baterías Selladas y libres de mantenimiento
 Incluye transformador de aislamiento
 Incluye panel de alarma para identificacion de problemas, y lectura de parametros del equipo
 El neutro de salida de la UPS debe generarse desde el transformador de aislamiento.</t>
  </si>
  <si>
    <t>8.14.173</t>
  </si>
  <si>
    <t>Suministro, transporte, instalación de UPS 10KVA
- Potencia nominal (según se requiera): 10 kVA trifasica
- Voltaje nominal de entrada: 208VAC +/- 15% para fases, neutro y tierra 
- Voltaje nominal de salida 208 Voltios AC para fases, neutro y tierra 
- Frecuencia de operación a la entrada 60 Hz +/-5%
- Frecuencia de operación a la salida 60 Hz +/-5%
- Factor de potencia a la entrada: 0.98
- Distorsión armónica a plena carga &lt;3 % con carga lineal
- &lt;6 % con carga no - lineal
- Tiempo de transferencia 0ms
- Capacidad de sobrecarga 110 a 130 % se va a bypass en 10s.
Más del 130 % se va a bypass en 300ms.
- Ruido audible a un metro Menor de 45 dB.
- Eficiencia a plena carga Superior al 85 %
- Tiempo mínimo de respaldo a plena carga 5 min.
- Tipo de baterías Selladas y libres de mantenimiento
- Incluye transformador de aislamiento
- Incluye panel de alarma para identificacion de problemas, y lectura de parametros del equipo
- El neutro de salida de la UPS debe generarse desde el transformador de aislamiento.</t>
  </si>
  <si>
    <t>8.14.174</t>
  </si>
  <si>
    <t>S.T.I UPS DE 10 KVA - FRECUENCIA: 60HZ - NUMERO DE FASES: TRES (3).  - TENSIÓN DE ENTRADA: 208V   - TENSIÓN DE SALIDA: 208-120 V BAJO CARGA. - FACTOR DE POTENCIA: MÍNIMO 0,9 - TIEMPO DE AUTONOMÍA: MÍNIMO 5 MINUTOS - DISTORSIÓN ARMÓNICA: 5%.    - TIPO DE SERVICIO: CONTINUO. - MONTAJE: INTERIOR. - EFICIENCIA: SUPERIOR AL 92% A PLENA CARGA</t>
  </si>
  <si>
    <t>8.14.175</t>
  </si>
  <si>
    <t>Suministro, transporte, instalación de UPS 12KVA
 Potencia nominal (según se requiera): 12 kVA trifasica
 Voltaje nominal de entrada: 208VAC +/- 15% para  fases, neutro y tierra 
 Voltaje nominal de salida 208 Voltios AC para fases, neutro y tierra 
 Frecuencia de operación a la entrada 60 Hz +/-5%
 Frecuencia de operación a la salida 60 Hz +/-5%
 Factor de potencia  a la entrada: 0.98
 Distorsión armónica a plena carga &lt;3 % con carga lineal
  &lt;6 % con carga no - lineal
 Tiempo de transferencia 0ms
 Capacidad de sobrecarga 110 a 130 %  se va a bypass en 10s.
 Más del 130 %  se va a bypass en 300ms.
 Ruido audible a un metro Menor de 45 dB.
 Eficiencia a plena carga Superior al 85 %
 Tiempo mínimo de respaldo a plena carga 5 min.
 Tipo de baterías Selladas y libres de mantenimiento
 Incluye transformador de aislamiento
 Incluye panel de alarma para identificacion de problemas, y lectura de parametros del equipo
 El neutro de salida de la UPS debe generarse desde el transformador de aislamiento.</t>
  </si>
  <si>
    <t>8.14.177</t>
  </si>
  <si>
    <t>SUMINISTRO E INSTALACION DE TRANSFORMADOR EN POSTE 112,5KVA, INCLUYE SOPORTES, ACCESORIOS Y PROTECCIONES (CAJAS PRIMARIAS 15KV, 20KA, 100A CON CORTACIRCUITO INTERCAMBIABLE Y CON FUSIBLE TIPO K, ESTRIBOS, CONECTORES DE COMPRESIÓN, CRUCETA DE 2,4M, DPS 12KV 10KA, 10.2KV MCOV ÓXIDO DE ZINC PARA MONTAJE EN POSTE SEGÚN NORMA DE EPM E.S.P). NORMAS SEGUN EL OPERADOR DE RED LOCAL. CERTIFICACION RETIE.</t>
  </si>
  <si>
    <t>8.14.180</t>
  </si>
  <si>
    <t>SUMISTRO E INSTALACION BANDEJA FIBRA OPTICA  SE INCLUYO LOS PATHCORD</t>
  </si>
  <si>
    <t>8.14.181</t>
  </si>
  <si>
    <t>8.14.182</t>
  </si>
  <si>
    <t>SUMISTRO E INSTALACION CONECTOR LC MULTIMODO-FIBRA OPTICA EPOXICO</t>
  </si>
  <si>
    <t>8.14.183</t>
  </si>
  <si>
    <t>8.14.184</t>
  </si>
  <si>
    <t>SUMINISTRO E INSTALACIÓN JACK CAT 6A COLOR AZUL</t>
  </si>
  <si>
    <t>8.14.187</t>
  </si>
  <si>
    <t>Caja tipo Rawelt 3-4pulg  4x4</t>
  </si>
  <si>
    <t>8.14.188</t>
  </si>
  <si>
    <t>Caja tipo Rawelt perforacion 3/4" 2 x 4</t>
  </si>
  <si>
    <t>8.14.189</t>
  </si>
  <si>
    <t xml:space="preserve">SUMINISTRO E INSTALACION DE RESTRICTOR HD SERIE 1000 </t>
  </si>
  <si>
    <t>8.14.190</t>
  </si>
  <si>
    <t>SUMINISTRO E INSTALACION DE RESTRICTOR HD SERIE 4000</t>
  </si>
  <si>
    <t>8.14.191</t>
  </si>
  <si>
    <t xml:space="preserve">SUMINISTRO, TRANSPORTE E INSTALACIÓN DE  SALIDA ELÉCTRICA PARA TOMA DOBLE REGULADO. INCLUYE TUBERÍA PVC, ACCESORIOS, CABLE HFFR-LS SEGÚN CUADRO DE CARGAS Y NOTAS EN PLANOS, SOLDADURA PVC, CAJA Y APARATO. (SAL. PROM =5M)   </t>
  </si>
  <si>
    <t>8.14.195</t>
  </si>
  <si>
    <t>CABLE DE INCENDI 16AWG 2/6 UNSHIELTDEDSTLR</t>
  </si>
  <si>
    <t>8.14.205</t>
  </si>
  <si>
    <t>8.14.207</t>
  </si>
  <si>
    <t>8.14.209</t>
  </si>
  <si>
    <t>SUMINISTRO, TRANSPORTE E INSTALACION DE BAJANTE EN TUBERIA TMG 2"</t>
  </si>
  <si>
    <t>8.14.210</t>
  </si>
  <si>
    <t>SUMINISTRO, TRANSPORTE E INSTALACION DE CAJA 2T (60X80CM)</t>
  </si>
  <si>
    <t>8.14.211</t>
  </si>
  <si>
    <t>SUMINISTRO, TRANSPORTE E INSTALACION DE GABINETE DE MEDIDA SEMIDIRECTA INSTALADO EN FACHADA QUE INCLUYE: BARRAS CU 327A, 3TC'S 300/5A CL0.5 5VA, 1 CONTADOR ELECTRONICO DE MEDIDA SEMIDIRECTA, 1 BREAKER TOTALIZADOR DE 3X250A. Y TODO LO NECESARIO PARA SU CORRECTO FUNCIONAMIENTO. (SEGUN DIAGRAMA UNIFILAR).</t>
  </si>
  <si>
    <t>8.14.216</t>
  </si>
  <si>
    <t>SUMINISTRO, TRANSPORTE E INSTALACION DE GABINETE GENERAL TN QUE INCLUYE: 1 BREAKER TOTALIZADOR DE 3X250A,4 BREAKER TOTALIZADOR  DE 3X30A ,3 BREAKER TOTALIZADOR  DE 3X40A,2 BREAKER TOTALIZADOR  DE 3X50A,1 BREAKER TOTALIZADOR  DE 3X70A BARRAS CU . Y TODO LO NECESARIO PARA SU CORRECTO FUNCIONAMIENTO. (SEGUN DIAGRAMA UNIFILAR).</t>
  </si>
  <si>
    <t>8.14.221</t>
  </si>
  <si>
    <t xml:space="preserve">SUMINISTRO, TRANSPORTE E INSTALACION DE CANALIZACION EN TUBERIA PVC 3" </t>
  </si>
  <si>
    <t>8.14.223</t>
  </si>
  <si>
    <t>SALIDA ELÉCTRICA PARA TOMA DOBLE P/T. INCLUYE TUBERÍA PVC, ACCESORIOS, CABLE HFFR-LS SEGÚN CUADRO DE CARGAS Y NOTAS EN PLANOS, SOLDADURA PVC, CAJA Y APARATO. (SAL. PROM =5M)</t>
  </si>
  <si>
    <t>8.14.225</t>
  </si>
  <si>
    <t>SALIDA ELÉCTRICA PARA TOMA DOBLE P/T EN CANALETA METALICA 12X5CM. INCLUYE ACCESORIOS, CABLE HFFR-LS SEGÚN CUADRO DE CARGAS Y NOTAS EN PLANOS Y TAPA TROQUEL PARA CANALETA. (SAL. PROM =3.5M)</t>
  </si>
  <si>
    <t>8.14.226</t>
  </si>
  <si>
    <t>SUMINISTRO, TRANSPORTE E INSTALACIÓN DE  SALIDA ELÉCTRICA PARA TOMA DOBLE REGULADO. INCLUYE TUBERÍA EMT, ACCESORIOS, CABLE HFFR-LS SEGÚN CUADRO DE CARGAS Y NOTAS EN PLANOS, UNIONES, CAJA Y TOMA DOBLE. (SAL. PROM =5M)</t>
  </si>
  <si>
    <t>8.14.228</t>
  </si>
  <si>
    <t>Suministro, transporte e instalación de Salida lógica para datos sencillo categoria 6A sobre ducto o canaleta. Incluye: Jack RJ-45 color azul (Autoponchable), tapa abatible para protección al polvo, faceplate sencillo.</t>
  </si>
  <si>
    <t>8.14.233</t>
  </si>
  <si>
    <t>SALIDA ELÉCTRICA PARA INTERRUPTOR DOBLE. INCLUYE TUBERÍA EMT, ACCESORIOS, CABLE HFFR-LS SEGÚN CUADRO DE CARGAS Y NOTAS EN PLANOS, UNIONES Y CAJAS. (SAL. PROM =5M)</t>
  </si>
  <si>
    <t>8.14.234</t>
  </si>
  <si>
    <t>SUMINISTRO, TRANSPORTE E INSTALACIÓN  SALIDA ELÉCTRICA PARA INTERRUPTOR CONMUTABLE SENCILLO. INCLUYE TUBERÍA EMT, ACCESORIOS, CABLE HFFR-LS SEGÚN CUADRO DE CARGAS Y NOTAS EN PLANOS, UNIONES Y CAJAS. (SAL. PROM =3M)</t>
  </si>
  <si>
    <t>8.14.236</t>
  </si>
  <si>
    <t>SALIDA ELÉCTRICA PARA INTERRUPTOR CONMUTABLE DOBLE . INCLUYE TUBERÍA EMT, ACCESORIOS, CABLE HFFR-LS SEGÚN CUADRO DE CARGAS Y NOTAS EN PLANOS, UNIONES Y CAJAS. (SAL. PROM =5M)</t>
  </si>
  <si>
    <t>8.14.237</t>
  </si>
  <si>
    <t>SUMINISTRO E INSTALACIÓN DE SALIDA ELÉCTRICA PARA SENSOR DE PRESENCIA 360°. INCLUYE TUBERÍA EMT, ACCESORIOS, CABLE HFFR-LS SEGÚN CUADRO DE CARGAS Y NOTAS EN PLANOS, UNIONES Y CAJAS. (SAL. PROM =3M)</t>
  </si>
  <si>
    <t>8.14.239</t>
  </si>
  <si>
    <t xml:space="preserve">SUMINISTRO, TRANSPORTE E INSTALACIÓN TABLERO 3F, 24 CTOS, 120/208V CON PUERTA MARCA TERCOL. INCLUYE MARCACIÓN PARA LA IDENTIFICACIÓN CLARA DE LOS CIRCUITOS. </t>
  </si>
  <si>
    <t>8.14.241</t>
  </si>
  <si>
    <t xml:space="preserve">TABLERO 3F, 30 CTOS, 120/208V CON PUERTA MARCA TERCOL. INCLUYE MARCACIÓN PARA LA IDENTIFICACIÓN CLARA DE LOS CIRCUITOS. </t>
  </si>
  <si>
    <t>8.14.242</t>
  </si>
  <si>
    <t>SUMINISTRO, TRANSPORTE E INSTALACION DE CANALETA METALICA 12X5CM CON DIVISION</t>
  </si>
  <si>
    <t>8.14.245</t>
  </si>
  <si>
    <t>SUMINISTRO, TRANSPORTE E INSTALACION DE PATCH CORD CAT.6A 0.5M</t>
  </si>
  <si>
    <t xml:space="preserve">SUMINISTRO DE  LUMINARIA HERMETICA LED 2X18W CON DRIVER DE EMEREGENCIA </t>
  </si>
  <si>
    <t>SUMINISTRO E INSTALACION DE TRANSFERENCIA MANUAL EN COFRE METALICO PARA UPS DE 18KVA TRIFASICA 120/208 V</t>
  </si>
  <si>
    <t>8.14.260</t>
  </si>
  <si>
    <t xml:space="preserve">SUMINISTRO E INSTALACIÓN DE UPS DE 20KVA TRIFASICO ONLINE </t>
  </si>
  <si>
    <t>8.14.262</t>
  </si>
  <si>
    <t xml:space="preserve">SUMINISTRO E INSTALACIÓN DE UPS DE 15KVA BIFASICO ONLINE </t>
  </si>
  <si>
    <t>8.14.265</t>
  </si>
  <si>
    <t>BREAKER TOTALIZADOR DE 2x40A</t>
  </si>
  <si>
    <t>8.14.271</t>
  </si>
  <si>
    <t>SUMINISTRO E INSTALACION DE BAJANTE EN CABLE DE COBRE No. 2 DESNUDO DESDE PUNTA CAPTORA HASTA REGISTRO.</t>
  </si>
  <si>
    <t>8.14.272</t>
  </si>
  <si>
    <t>SUMINISTRO E INSTALACION DE ELECTRODO PARA PUESTA A TIERRA TIPO VARILLA Cu - Cu DE 5/8" x 2,4 MTS.</t>
  </si>
  <si>
    <t>8.14.274</t>
  </si>
  <si>
    <t>SUMINISTRO, TRANSPORTE E INSTALACION DE TRANSFORMADOR 150 KVA TIPO PEDESTAL EN ACEITE 3F 13200-208/120V</t>
  </si>
  <si>
    <t>8.14.275</t>
  </si>
  <si>
    <t>SUMINISTRO E INSTALACIÓN DE SALIDA ELÉCTRICA PARA TOMA DOBLE P/T. INCLUYE TUBERÍA EMT, ACCESORIOS, CABLE HFFR-LS SEGÚN CUADRO DE CARGAS Y NOTAS EN PLANOS, CAJA Y APARATO. (SAL. PROM =3M)</t>
  </si>
  <si>
    <t>8.14.287</t>
  </si>
  <si>
    <t>SUMINISTRO, TRANSPORTE E INSTALACION DE BANDEJA PORTACABLE CERRADA DE 20 X 8CM CON DIVISIÓN INTERNA Y PELDAÑOS (INCLUYE CABLE DE TIERRA No 10)</t>
  </si>
  <si>
    <t>8.14.289</t>
  </si>
  <si>
    <t>SUMINISTRO INSTALACION Y TRANSPORTE DE SALIDA ELÉCTRICA PARA INTERRUPTOR DOBLE. INCLUYE TUBERÍA EMT, ACCESORIOS, CABLE HFFR-LS SEGÚN PLANOS, UNIONES Y CAJAS. (SAL. PROM =3M)</t>
  </si>
  <si>
    <t>8.14.291</t>
  </si>
  <si>
    <t>TABLERO 2F, 24 CTOS, 120/208V CON PUERTA Y ESPACIO PARA TOTALIZADOR MARCA TERCOL. INCLUYE MARCACIÓN PARA LA IDENTIFICACIÓN CLARA DE LOS CIRCUITOS.</t>
  </si>
  <si>
    <t>8.14.292</t>
  </si>
  <si>
    <t>SUMINISTRO INSTALACION Y TRASPORTE DETABLERO 2F, 12 CTOS, 120/208V CON PUERTA Y ESPACIO PARA TOTALIZADOR MARCA TERCOL. INCLUYE MARCACIÓN PARA LA IDENTIFICACIÓN CLARA DE LOS CIRCUITOS.</t>
  </si>
  <si>
    <t>8.14.303</t>
  </si>
  <si>
    <t>SUMINISTRO, TRANSPORTE E INSTALACIÓN DE  SALIDA ELÉCTRICA PARA TOMA DOBLE REGULADO EN CANALETA METALICA 12X5CM. INCLUYE ACCESORIOS, CABLE HFFR-LS SEGÚN CUADRO DE CARGAS Y NOTAS EN PLANOS Y TAPA TROQUEL PARA CANALETA. (SAL. PROM =3.5M)</t>
  </si>
  <si>
    <t>8.14.305</t>
  </si>
  <si>
    <t>SUMINISTRO E INSTALACIÓN DE SALIDA ELÉCTRICA PARA TOMA DOBLE GFCI. INCLUYE TUBERÍA PVC, ACCESORIOS, CABLE HFFR-LS SEGÚN CUADRO DE CARGAS Y NOTAS EN PLANOS, SOLDADURA PVC, CAJA Y APARATO. (SAL. PROM =5M)</t>
  </si>
  <si>
    <t>8.14.307</t>
  </si>
  <si>
    <t>SUMINISTRO, TRANSPORTE E INSTALACIÓN SALIDA PARA DATOS EN CANALETA METALICA 12X5CM. INCLUYE ACCESORIOS, 1 FACE PLATE SENCILLO, JACK CAT.6A Y  TAPA TROQUEL PARA CANALETA</t>
  </si>
  <si>
    <t>8.14.308</t>
  </si>
  <si>
    <t>SUMINISTRO, TRANSPORTE E INSTALACIÓN SALIDA PARA DATOS EN CANALETA METALICA 12X5CM. INCLUYE ACCESORIOS, 1 FACE PLATE SENCILLO, JACK CAT.6A Y TAPA TROQUEL PARA CANALETA</t>
  </si>
  <si>
    <t>8.14.313</t>
  </si>
  <si>
    <t>SUMINISTRO, TRANSPORTE E INSTALACION DE PATCH PANEL 24 PUERTOS CAT. 6A</t>
  </si>
  <si>
    <t>8.14.314</t>
  </si>
  <si>
    <t>8.14.316</t>
  </si>
  <si>
    <t>SUMINISTRO E INSTALACION GRAPA UNIVERSAL CRUZ PARALELA PARA ALAMBRÓN</t>
  </si>
  <si>
    <t>8.14.317</t>
  </si>
  <si>
    <t>SUMINISTRO, TRANSPORTE E INSTALACIÓN  SALIDA ELÉCTRICA PARA INTERRUPTOR SENCILLO. INCLUYE TUBERÍA PVC, ACCESORIOS, CABLE HFFR-LS SEGÚN CUADRO DE CARGAS Y NOTAS EN PLANOS, UNIONES Y CAJAS. (SAL. PROM =3M)</t>
  </si>
  <si>
    <t>8.14.320</t>
  </si>
  <si>
    <t>SUMINISTRO, TRANSPORTE E INSTALACIÓN  SALIDA ELÉCTRICA PARA INTERRUPTOR SENCILLO. INCLUYE TUBERÍA EMT, ACCESORIOS, CABLE HFFR-LS SEGÚN CUADRO DE CARGAS Y NOTAS EN PLANOS, UNIONES Y CAJAS. (SAL. PROM =3M)</t>
  </si>
  <si>
    <t>8.14.321</t>
  </si>
  <si>
    <t>SUMINISTRO, TRANSPORTE E INSTALACIÓN SALIDA DE DATOS. INCLUYE: 1 FACE PLATE SENCILLO, 1 JACK CAT.6A, CAJA Y TUBERIA PVC</t>
  </si>
  <si>
    <t>8.14.326</t>
  </si>
  <si>
    <t xml:space="preserve">SUMINISTRO E INSTALACIÓN DE UPS DE 10KVA BIFASICO ONLINE </t>
  </si>
  <si>
    <t>8.14.328</t>
  </si>
  <si>
    <t>SUMINISTRO, TRANSPORTE E INSTALACIÓN  SALIDA ELÉCTRICA PARA INTERRUPTOR SENCILLO CONMUTABLE. INCLUYE TUBERÍA PVC, ACCESORIOS, CABLE HFFR-LS SEGÚN CUADRO DE CARGAS Y NOTAS EN PLANOS, UNIONES Y CAJAS. (SAL. PROM =3M)</t>
  </si>
  <si>
    <t>8.14.331</t>
  </si>
  <si>
    <t>8.14.333</t>
  </si>
  <si>
    <t>SALIDA ELECTRICA PARA CONEXIÓN DE UPS DE 20 \KVA TRIFASICA 120/208 V EN EMT 1" INCLUYE CABLE 4#8AWG ACCESORIOS,SEGÚN CUADRO DE CARGAS Y NOTAS EN PLANOS,  (SAL. PROM =5M)</t>
  </si>
  <si>
    <t>8.14.334</t>
  </si>
  <si>
    <t>Suministro e Instalacion de Subestación en Poste de 150KVA  208/120v -13200 (incluye Transformador de 150KVA, DPS 10,4KV, Estructura de soporte, caja primaria 13.2KV, crucetas, cables, tirantas, varilla de puesta a tierra, elementos de fijación y todo lo necesario para su correcta instalación de acuerdo con la Norma EPM RA2-026</t>
  </si>
  <si>
    <t>8.14.335</t>
  </si>
  <si>
    <t>Suministro e  Instalacion de Subestacion en Poste de  de 150kva , 208/120v -13200 , Norma EPM</t>
  </si>
  <si>
    <t>8.14.336</t>
  </si>
  <si>
    <t>8.14.337</t>
  </si>
  <si>
    <t>SENSOR DE MOVIMIENTO INFRARROJO DE MURO 20 METROS DE COBERTURA</t>
  </si>
  <si>
    <t>8.14.338</t>
  </si>
  <si>
    <t>SUMINISTRO E INSTALACIÓN DE SENSOR DE MOVIMIENTO 360°. INCLUYE ELEMENTOS DE FIJACION</t>
  </si>
  <si>
    <t>8.14.339</t>
  </si>
  <si>
    <t>8.14.342</t>
  </si>
  <si>
    <t>SUMINISTRO E  INSTALACIÓN DE SENSOR DE MOVIMIENTO  (Incluye herramienta, cable encauchetado y conectores)</t>
  </si>
  <si>
    <t>8.14.350</t>
  </si>
  <si>
    <t>OBTENCION DE LA CERTIFICACION RETIE CORRESPONDIENE AL I.E. FELIPE DE RESTREPO, INCLUYE REVISION DE LAS INSTALACIONES ELECTRICAS, MEJORAS, COMPEMENTOS, INSTALACION DE APARATOS (SI ES EL CASO) Y TODAS LAS ACTIVIDADES TECNICAS Y PROFESIONALES NECESARIAS PARA EXPEDICION DE LA CERTIFICACION.</t>
  </si>
  <si>
    <t>8.14.351</t>
  </si>
  <si>
    <t>OBTENCION DE LA CERTIFICACION RETIE, INCLUYE REVISION DE LAS INSTALACIONES ELECTRICAS, MEJORAS, COMPLEMENTOS, INSTALACION DE APARATOS (SI ES EL CASO) Y TODAS LAS ACTIVIDADES TECNICAS Y PROFESIONALES NECESARIAS PARA EXPEDICION DE LA CERTIFICACION.</t>
  </si>
  <si>
    <t>8.14.352</t>
  </si>
  <si>
    <t>OBTENCION DE LA CERTIFICACION RETIE CORRESPONDIENE AL I.E., INCLUYE REVISION DE LAS INSTALACIONES ELECTRICAS, MEJORAS, COMPEMENTOS, INSTALACION DE APARATOS (SI ES EL CASO) Y TODAS LAS ACTIVIDADES TECNICAS Y PROFESIONALES NECESARIAS PARA EXPEDICION DE LA CERTIFICACION.</t>
  </si>
  <si>
    <t>8.14.353</t>
  </si>
  <si>
    <t>OBTENCION DE LA CERTIFICACION RETIE CORRESPONDIENE AL I.E. INCLUYE REVISION DE LAS INSTALACIONES ELECTRICAS, MEJORAS, COMPEMENTOS, INSTALACION DE APARATOS (SI ES EL CASO) Y TODAS LAS ACTIVIDADES TECNICAS Y PROFESIONALES NECESARIAS PARA EXPEDICION DE LA CERTIFICACION.</t>
  </si>
  <si>
    <t>8.14.354</t>
  </si>
  <si>
    <t>8.14.355</t>
  </si>
  <si>
    <t>OBTENCION DE LA CERTIFICACION RETILAP CORRESPONDIENE AL I.E. FELIPE DE RESTREPO, INCLUYE REVISION DE LAS INSTALACIONES ELECTRICAS, MEJORAS, COMPEMENTOS, INSTALACION DE APARATOS (SI ES EL CASO) Y TODAS LAS ACTIVIDADES TECNICAS Y PROFESIONALES NECESARIAS PARA EXPEDICION DE LA CERTIFICACION.</t>
  </si>
  <si>
    <t>8.14.357</t>
  </si>
  <si>
    <t>OBTENCION DE LA CERTIFICACION RETILAP CORRESPONDIENE AL I.E. , INCLUYE REVISION DE LAS INSTALACIONES ELECTRICAS, MEJORAS, COMPEMENTOS, INSTALACION DE APARATOS (SI ES EL CASO) Y TODAS LAS ACTIVIDADES TECNICAS Y PROFESIONALES NECESARIAS PARA EXPEDICION DE LA CERTIFICACION.</t>
  </si>
  <si>
    <t>8.14.358</t>
  </si>
  <si>
    <t>OBTENCION DE LA CERTIFICACION RETILAP CORRESPONDIENE AL I.E., INCLUYE REVISION DE LAS INSTALACIONES ELECTRICAS, MEJORAS, COMPEMENTOS, INSTALACION DE APARATOS (SI ES EL CASO) Y TODAS LAS ACTIVIDADES TECNICAS Y PROFESIONALES NECESARIAS PARA EXPEDICION DE LA CERTIFICACION.</t>
  </si>
  <si>
    <t>8.14.359</t>
  </si>
  <si>
    <t>8.14.361</t>
  </si>
  <si>
    <t>VARILLAS DE COBRE DE 2,4 M, 5/8 DE DIAMETRO</t>
  </si>
  <si>
    <t>8.14.366</t>
  </si>
  <si>
    <t>CABLE DE COBRE 1/0 AWG DESNUDO (SPT ENTERRADO EN TERRENO NATURAL)</t>
  </si>
  <si>
    <t>8.14.368</t>
  </si>
  <si>
    <t>8.14.369</t>
  </si>
  <si>
    <t>Servicio tecnico para traslado de  equipos existentes en sitio  ,. Transformador de 50kva ,cargas asociadas y red primaria monofasica existente</t>
  </si>
  <si>
    <t>8.14.370</t>
  </si>
  <si>
    <t>10.2.1</t>
  </si>
  <si>
    <t>ADOQUIN NATURAL 15 X 15 MOORE O EQUIVALENTE</t>
  </si>
  <si>
    <t>10.2.10</t>
  </si>
  <si>
    <t>BALDOSIN GRANITO L-1 DE 33x33 MORTERO 1:4 - (INCLUYE JUNTA DE DILATACION, DESTRONQUE, PULIDA Y BRILLADA)</t>
  </si>
  <si>
    <t>10.2.11</t>
  </si>
  <si>
    <t>BALDOSIN GRANITO P-5 DE 33x33 MORTERO 1:4 - (INCLUYE JUNTA DE DILATACION, DESTRONQUE, PULIDA Y BRILLADA)</t>
  </si>
  <si>
    <t>10.2.13</t>
  </si>
  <si>
    <t>PISO EN GRANITO PULIDO</t>
  </si>
  <si>
    <t>10.2.17</t>
  </si>
  <si>
    <t>10.2.19</t>
  </si>
  <si>
    <t>PARKET GUAYACAN</t>
  </si>
  <si>
    <t>10.2.28</t>
  </si>
  <si>
    <t>TABLON 1/2-26 NATURAL MOORE O EQUIVALENTE</t>
  </si>
  <si>
    <t>10.2.30</t>
  </si>
  <si>
    <t>VINISOL RESIDENCIAL 1.6 mm</t>
  </si>
  <si>
    <t>SUMINISTRO E INSTALACION DE BALDOSA CERAMICA ANTIDESLIZANTE EN DUROPISO 30X30.</t>
  </si>
  <si>
    <t>10.3.1</t>
  </si>
  <si>
    <t xml:space="preserve">GUARDAESCOBA GRANO MARMOL PRENSADO </t>
  </si>
  <si>
    <t>10.3.2</t>
  </si>
  <si>
    <t>GUARDAESCOBA CEDRO 6 CM</t>
  </si>
  <si>
    <t>GUARDAESCOBA EN GRANITO H = 0.065</t>
  </si>
  <si>
    <t>GUARDAESCOBA VIROLA 6 CM</t>
  </si>
  <si>
    <t>10.3.10</t>
  </si>
  <si>
    <t>GUARDAESCOBA VIROLA 8 CM</t>
  </si>
  <si>
    <t>MEDIACAÑA EN GRANITO H = 0.10 m</t>
  </si>
  <si>
    <t>10.3.13</t>
  </si>
  <si>
    <t>MEDIA CAÑA EN GRANITO H = 0.065</t>
  </si>
  <si>
    <t>AFINADO ENDURECIDO P´PASOS ESCALERA MORTERO 1:3</t>
  </si>
  <si>
    <t>MEDIACAÑA EN PVC</t>
  </si>
  <si>
    <t>CONCRETO ENDURECIDO H = 0.10. 3000 PSI</t>
  </si>
  <si>
    <t>10.5.9</t>
  </si>
  <si>
    <t>10.5.10</t>
  </si>
  <si>
    <t>CONCRETO ESCOBEADO h=0,06 DE 2500 P.S.I</t>
  </si>
  <si>
    <t>MEDIA CAÑA MORTERO DE PENDIENTE</t>
  </si>
  <si>
    <t>SUMINISTRO E INSTALACION DE CUBIERTA EN PANEL METALICO GALVANIZADO PREPINTADO CAL. 26 TIPO SANDWICH, INYECTADO EN LINEA CONTINUA CON POLIURETANO EXPANDIDO DE ALTA DENSIDAD 38 KG/M3 E=30 A 50 MM INCLUYE TAPAS DE BORDE DE CUBIERTA Y LOS ACCESORIOS NECESARIOS PARA SU CORRECTA INSTALACION Y FUNCIONAMIENTO.</t>
  </si>
  <si>
    <t>SUMINISTRO E INSTALACION DE CUBIERTA EN PANEL METALICO GALVANIZADO PREPINTADO CAL. 26 TIPO SANDWICH, CON AISLANTE EN FIBRA DE VIDRIO E=30 A 50 MM INCLUYE TAPAS DE BORDE DE CUBIERTA Y LOS ACCESORIOS NECESARIOS PARA SU CORRECTA INSTALACION Y FUNCIONAMIENTO.</t>
  </si>
  <si>
    <t>DESMONTE CANALETA 43/90</t>
  </si>
  <si>
    <t>11.2.15</t>
  </si>
  <si>
    <t>TEJA ACRÍLICA CRISTACRY Ó EQUIVALENTE INCLUYE ESTRUCTURA METALICA - ANTICORROSIVO Y ESMALTE</t>
  </si>
  <si>
    <t>BAJANTE PVC DE 3" (RAINGO)</t>
  </si>
  <si>
    <t>CANAL PVC DE 3" (RAINGO)</t>
  </si>
  <si>
    <t xml:space="preserve">FLANCHE LAMINA GALVANIZADA CL. 20  -  DS=20 cm. </t>
  </si>
  <si>
    <t xml:space="preserve">FLANCHE LAMINA GALVANIZADA CL. 20  -  DS=30 cm. </t>
  </si>
  <si>
    <t>TRAGANTES Ø 3"</t>
  </si>
  <si>
    <t>TRAGANTES Ø 4"</t>
  </si>
  <si>
    <t>TRAGANTES Ø 6"</t>
  </si>
  <si>
    <t xml:space="preserve">FLANCHE LAMINA GALVANIZADA CL. 20  -  DS=50 cm. </t>
  </si>
  <si>
    <t xml:space="preserve">FLANCHE LAMINA GALVANIZADA CL. 20  -  DS=80 cm. </t>
  </si>
  <si>
    <t>BAJANTE A.LL. PVC Ø 4" (INC. ACCESORIOS)</t>
  </si>
  <si>
    <t>CABALLETE EN LAMINA PINTADA CALIBRE 26 DS ENTRE 45-80CM</t>
  </si>
  <si>
    <t>11.3.17</t>
  </si>
  <si>
    <t>Preparación de superficie, retiro de partes sueltas, morteros mal especificados, y/o impermeabilizaciones anteriores. Retiro de todas las sustancias bituminosas existentes por medios mecánicos, para garantizar una buena adherencia,  (INC. RETIRO DE SOBR.)</t>
  </si>
  <si>
    <t>SUMINISTRO E INSTALACION DE VENTANERIA DE ALUMINIO, TIPO CORREDIZA, PERFIL EXTRUIDO, ACABADO ANODIZADO, VIDRIO DE SEGURIDAD, NORMA NSR10 K.4.2 Y K.4.3. INCLUYE EMPAQUES, SELLOS, ANCLAJES Y ACCESORIOS</t>
  </si>
  <si>
    <t>SUMINISTRO E INSTALACION DE VENTANERIA DE ALUMINIO, TIPO BATIENTE, PERFIL EXTRUIDO, ACABADO ANODIZADO, VIDRIO DE SEGURIDAD, NORMA NSR10 K.4.2 Y K.4.3. INCLUYE EMPAQUES, SELLOS, ANCLAJES Y ACCESORIOS</t>
  </si>
  <si>
    <t>SUMINISTRO E INSTALACION DE VENTANERIA DE ALUMINIO, TIPO FIJO, PERFIL EXTRUIDO, ACABADO ANODIZADO, VIDRIO DE SEGURIDAD, NORMA NSR10 K.4.2 Y K.4.3. INCLUYE EMPAQUES, SELLOS, ANCLAJES Y ACCESORIOS</t>
  </si>
  <si>
    <t>SUMINISTRO E INSTALACION DE VENTANERIA DE ALUMINIO, TIPO CELOSIA, PERFIL EXTRUIDO, ACABADO ANODIZADO, VIDRIO DE SEGURIDAD, NORMA NSR10 K.4.2 Y K.4.3. INCLUYE EMPAQUES, SELLOS, ANCLAJES Y ACCESORIOS</t>
  </si>
  <si>
    <t>SUMINISTRO E INSTALACION DE PUERTA METALICA ENTAMBORADA LAMINA C.R. C18 (ANTIC - ESMALTE)</t>
  </si>
  <si>
    <t>PUERTAS VENTANAS LAMINA (ANTIC - ESMALTE)</t>
  </si>
  <si>
    <t>REJA BANCARIA (ANTIC - ESMALTE)</t>
  </si>
  <si>
    <t>REJAS LAMINA (ANTIC - ESMALTE)</t>
  </si>
  <si>
    <t>REJILLAS PISO Ø 30 cm</t>
  </si>
  <si>
    <t>VENTANAS LAMINA C.R. CAL 18. (ANTIC - ESMALTE)</t>
  </si>
  <si>
    <t>VENTANA EN LÁMINA C.R. CAL. 20 TIPO PERSIANA PARA VENTILACIÓN (ANTIC - ESMALTE)</t>
  </si>
  <si>
    <t>BARANDA METALICA CORREDORES DE CIRCULACION, TUBO CIRCULAR EN ACERO GALVANIZADO DE 2" INCLINADO HACIA EL INTERIOR ANCLADA A BORDILLO DE CONCRETO CON PLATINAS DE 0,17 CM X 0,20 CM DE ACERO DE 1/4" Y CHAZO DE ANCLAJE DE 3/8" X 3" CON PLATINAS DE HIERRO LATERALES DE 3/8" X 2" Y PLATINAS INTERNAS DE 1/4" X 1 1/2"  TUBO INTERNO EN ACERO DE 1 1/2" DOS MANOS DE ANTICORROSIVO Y ACABADO EN PINTURA ESMALTE</t>
  </si>
  <si>
    <t>PASAMANOS METALICO TUBO ESTRUCTURAL 1 1/2" 2.5 MM. INCLUYE ANCLAJES Y ACCESORIOS</t>
  </si>
  <si>
    <t xml:space="preserve">BARRA FIJA DE SEGURIDAD PARA DISCAPACITADOS </t>
  </si>
  <si>
    <t>12.2.18</t>
  </si>
  <si>
    <t>BARANDA SEGÚN DISEÑO</t>
  </si>
  <si>
    <t>SUMINISTRO E INSTALACIÓN DE PUERTA METALICA TIPO PERSIANA C.R. C18 (ANTIC - ESMALTE).</t>
  </si>
  <si>
    <t>SUMINISTRO E INSTALACION DE COMPUERTA DE ACCESO ABATIBLE , EN LAMINA ALFAJOR E=1/8". INCLUYE MARCO, ESTRUCTURA, REFUERZOS ACCESORIOS, PROTECCION ANTICORROSIVA.</t>
  </si>
  <si>
    <t>12.2.21</t>
  </si>
  <si>
    <t>SUMINISTRO E INSTALACIÓN DE PUERTA METALICA TIPO PERSIANA ABATIBLE C.R. C18 (ANTIC - ESMALTE).</t>
  </si>
  <si>
    <t>12.2.22</t>
  </si>
  <si>
    <t>BARRA PEGABLE DE SEGURIDAD PARA DISCAPACITADOS</t>
  </si>
  <si>
    <t>12.2.23</t>
  </si>
  <si>
    <t>Suministro e instalacion de alfajias en aluminio</t>
  </si>
  <si>
    <t>12.2.25</t>
  </si>
  <si>
    <t>SUMINISTRO E INSTALACION DE PUERTA  Y MARCO METÁLICO EN LAMINA C.R. C18 (ANTIC - ESMALTE). MEDIDAS DE 0.90X 2,75  INC. MIRILLA EN VIDRIO TEMPLADO 3+3 O LAMINADO 6MM, MANIJA, CERRADURA Y BISAGRAS.</t>
  </si>
  <si>
    <t>12.2.26</t>
  </si>
  <si>
    <t>SUMINISTRO E INSTALACION DE PUERTA  Y MARCO METÁLICO EN LAMINA C.R. C18 (ANTIC - ESMALTE). MEDIDAS DE 1.80X 2,75  INC. MIRILLA EN VIDRIO TEMPLADO 3+3 O LAMINADO 6MM, MANIJA, CERRADURA CON CHAPA ANTIPANICO PUSH TIPO  QUICK DE SOBREPONER Y BISAGRAS.</t>
  </si>
  <si>
    <t>Suministro, transporte e instalacion de puerta con chapa  antipanico , con rejillas de ventilacion y apertura hacia afuera, minimo 90 cm de ancho</t>
  </si>
  <si>
    <t>HOJA PUERTA ECONOMICA  -  B =  0.60</t>
  </si>
  <si>
    <t>HOJA PUERTA ECONOMICA  -  B =  0.80</t>
  </si>
  <si>
    <t>HOJA PUERTA ECONOMICA  -  B =  0.90</t>
  </si>
  <si>
    <t>HOJA PUERTA FORTEC PROVIDENZA -  B =  0.61</t>
  </si>
  <si>
    <t>HOJA PUERTA FORTEC PROVIDENZA -  B =  0.81</t>
  </si>
  <si>
    <t>HOJA PUERTA FORTEC PROVIDENZA -  B =  1.0</t>
  </si>
  <si>
    <t>HOJA PUERTA FLORMORADO  -  B = 060</t>
  </si>
  <si>
    <t>HOJA PUERTA FLORMORADO  -  B = 080</t>
  </si>
  <si>
    <t>HOJA PUERTA FLORMORADO  -  B = 090</t>
  </si>
  <si>
    <t>13.3.1</t>
  </si>
  <si>
    <t>ENCHAPES MUROS EN TRIPLEX</t>
  </si>
  <si>
    <t>13.3.2</t>
  </si>
  <si>
    <t>ENCHAPES MUROS FLORMORADO</t>
  </si>
  <si>
    <t>13.3.3</t>
  </si>
  <si>
    <t>PASAMANOS FLORMORADO 15x.02</t>
  </si>
  <si>
    <t>13.3.4</t>
  </si>
  <si>
    <t>PASAMANOS CEDRO CAQUETA 15x.02</t>
  </si>
  <si>
    <t>13.3.5</t>
  </si>
  <si>
    <t xml:space="preserve">CLOSET FLORMORADO </t>
  </si>
  <si>
    <t>ENCHAPE PARED EGEO 20.5 X 20.5(inc win y remate en aluminio)</t>
  </si>
  <si>
    <t>14.1.2</t>
  </si>
  <si>
    <t>ENCHAPE PARED 20 x 20 - ALFA LISO Ó EQUIVALENTE</t>
  </si>
  <si>
    <t>ENCHAPE PARED 20 x 25 - ANALFI  ITALIA Ó EQUIVALENTE</t>
  </si>
  <si>
    <t>ENCHAPE PARED 25 x 25 - MACEDONIA CORONA Ó EQUIVALENTE</t>
  </si>
  <si>
    <t>ENCHAPE PARED 20 x 30 - CLASICA BARCELONA CORONA Ó EQUIVALENTE</t>
  </si>
  <si>
    <t>ENCHAPE PARED 25 x 35 - MACEDONIA CORONA Ó EQUIVALENTE</t>
  </si>
  <si>
    <t>JUEGO DE INCRUSTACIONES - LINEA ASTRO CORONA Ó EQUIVALENTE</t>
  </si>
  <si>
    <t>14.1.8</t>
  </si>
  <si>
    <t>JUEGO DE INCRUSTACIONES - LINEA TEMPO CORONA Ó EQUIVALENTE</t>
  </si>
  <si>
    <t>14.1.9</t>
  </si>
  <si>
    <t>JUEGO DE INCRUSTACIONES - LINEA ESPACIO CORONA Ó EQUIVALENTE</t>
  </si>
  <si>
    <t>14.1.10</t>
  </si>
  <si>
    <t>ENCHAPE PARED 60 X 60 - PORCELANATO</t>
  </si>
  <si>
    <t xml:space="preserve">ENCHAPE PARED EGEO 20.5 x 20.5 MESONES  </t>
  </si>
  <si>
    <t>14.2.2</t>
  </si>
  <si>
    <t xml:space="preserve">ENCHAPE MESONES B =  60 cm.  -  CERAMICA 20 x 20  </t>
  </si>
  <si>
    <t>14.3.1</t>
  </si>
  <si>
    <t>ENCHAPES EN PIEDRA BLANCA</t>
  </si>
  <si>
    <t>14.3.2</t>
  </si>
  <si>
    <t>ENCHAPES EN PIEDRA MUÑECA</t>
  </si>
  <si>
    <t>14.3.3</t>
  </si>
  <si>
    <t>PIRLAN DUCHA ACUACER - MACEDONIA CORONA 25 x 35 Ó EQUIVALENTE</t>
  </si>
  <si>
    <t>14.3.4</t>
  </si>
  <si>
    <t>PIRLAN DUCHA ACUACER - MACEDONIA CORONA 20 x 30 Ó EQUIVALENTE</t>
  </si>
  <si>
    <t>14.3.5</t>
  </si>
  <si>
    <t>ENCHAPE EN MARMOL NEGRO CARACOL (PLACAS)</t>
  </si>
  <si>
    <t>14.3.6</t>
  </si>
  <si>
    <t>ENCHAPE EN MARMOL NEGRO SAN GIL 30 x 15 ALFA Ó EQUIVALENTE</t>
  </si>
  <si>
    <t>14.3.7</t>
  </si>
  <si>
    <t>WIN DE ALUMINIO</t>
  </si>
  <si>
    <t>SUMINISTRO E INSTALACIÓN DE CENEFA EN ENCHAPE REF. ARCOIRIS MARCA CORONA O SIMILAR DE DIMENSIONES 25X43 CMS</t>
  </si>
  <si>
    <t>14.3.10</t>
  </si>
  <si>
    <t>ENCHAPE DE PARED EGEO 20.5X20.5 REF. CORONA O SIMILAR COLOR BLANCO</t>
  </si>
  <si>
    <t>ALUMBRADO ORNAMENTAL P´EXTERIORES</t>
  </si>
  <si>
    <t xml:space="preserve">SALIDA PARA LAMPARA SODIO 250W ALUMBRADO EXTERIOR </t>
  </si>
  <si>
    <t>15.4.2</t>
  </si>
  <si>
    <t xml:space="preserve">SALIDA LAMPARA  ORNAMENTAL 150W SODIO TIPO DJK CON POSTE REDONDO O SIMILAR </t>
  </si>
  <si>
    <t>15.4.3</t>
  </si>
  <si>
    <t xml:space="preserve">LAMPARA P´ALUMBRADO PUBLICO SODIO  250W - 208V  TIPO CALIMA II, ALUMBRADO PERIMETRAL POSTE METALICO 9 m.   </t>
  </si>
  <si>
    <t>15.4.4</t>
  </si>
  <si>
    <t xml:space="preserve">FAROL ORNAMENTAL 150 W SODIO EN POSTE METALICO, 6 m X 3", SIMILAR A LA DJK DE ROY ALPHA (ZONAS VERDES) </t>
  </si>
  <si>
    <t>15.4.5</t>
  </si>
  <si>
    <t>LÁMPARA FLUORESCENTE SAVIO TCS 760C 2 X TLS – 2 X 28W PHILIPS</t>
  </si>
  <si>
    <t>SUM E INSTAL LAMPARA HERMETICA LED  2X18W  15X120  LUZ BLANCA POLICARBONATO  Y VIDRIO DESCOLGADA  (INCLUYE LOS MATERIALES NECESARIOS PARA LA INSTALACIÓN)</t>
  </si>
  <si>
    <t>Suministro, transporte e instalación de luminaria de emergencia, sobreponer, LEDR1W5, 120/277V, 90min autonomía. Incluye: Incluye: clavija CODELCA, cable encauchetado 3x14, cable acerado y demás elementos para una correcta instalación. Segun diseño realizado.  (Altura de instalación hasta 4m).</t>
  </si>
  <si>
    <t>15.4.11</t>
  </si>
  <si>
    <t>SUMINISTRO E INSTALACIÓN DE LUMINARIA HERMÉTICA  LED DE 50W, 6500 K, 100-240 V, FLUJO LUMINOSO MAYOR A 4000 LM, IRC 80, VIDA ÚTIL MAYOR A 45,000 H. INCLUYE CONECTORES DE RESORTE, CINTA , ACCESORIOS DE FIJACIÓN Y SOPORTE. MATERIAL CERTIFICADO, GARANTIZADO E INSTALADO SEGÚN REGLAMENTACIÓN NTC 2050.</t>
  </si>
  <si>
    <t>16.1.1</t>
  </si>
  <si>
    <t xml:space="preserve">DESMONTE APARATOS SANITARIOS </t>
  </si>
  <si>
    <t>DUCHA CALYPSO MEZCLADOR (SUM E INSTALACION)</t>
  </si>
  <si>
    <t>GRIFERIA ANTIVANDALICA PARA LAVAMANOS PICO LARGO TIPO PUSH, CONEXION Ø 3/4" Ó 1/2", 24-AA-142006 DOCOL Ó SIMILAR.</t>
  </si>
  <si>
    <t>16.1.4</t>
  </si>
  <si>
    <t>KIT VÁLVULA DE DESCARGA ANTIVANDÁLICA  ALTA PRESIÓN P´ORINAL, CONEXIÓN Ø 3/4" Ó 1/2", 21-AA-950 DOCOL Ó SIMILAR</t>
  </si>
  <si>
    <t>16.1.5</t>
  </si>
  <si>
    <t>GRIFERIA LAVAMANOS TIPO GRIVAL Ó SIMIL. (SUM E INSTALACION)</t>
  </si>
  <si>
    <t>16.1.6</t>
  </si>
  <si>
    <t>GRIFERIA LAVAMANOS PRISMA 8" (SUM E INSTALACION)</t>
  </si>
  <si>
    <t>16.1.7</t>
  </si>
  <si>
    <t>GRIFERIA LAVAMANOS URANO 8" CR (SUM E INSTALACION)</t>
  </si>
  <si>
    <t>16.1.8</t>
  </si>
  <si>
    <t>GRIFERIA LAVAPLATOS IRIS HALCON (SUM E INSTALACION)</t>
  </si>
  <si>
    <t>16.1.9</t>
  </si>
  <si>
    <t>GRIFERIA LAVAPLATOS FLAMINGO SOBREPONER (SUM E INSTALACION)</t>
  </si>
  <si>
    <t>GRIFERIA LAVAPLATOS PRISMA SOBREPONER (SUM E INSTALACION)</t>
  </si>
  <si>
    <t>16.1.11</t>
  </si>
  <si>
    <t>INSTALACION DE FLOTADOR PARA SANITARIOS</t>
  </si>
  <si>
    <t>16.1.12</t>
  </si>
  <si>
    <t>INSTALACION DE GRIFERIA LAVAMANOS</t>
  </si>
  <si>
    <t>16.1.13</t>
  </si>
  <si>
    <t>INSTALACION DE GRIFERIA LAVAPLATOS</t>
  </si>
  <si>
    <t>16.1.14</t>
  </si>
  <si>
    <t>INSTALACION DE GRIFERIA ORINAL</t>
  </si>
  <si>
    <t>16.1.15</t>
  </si>
  <si>
    <t>INSTALACION DE GRIFERIA SANITARIOS</t>
  </si>
  <si>
    <t>16.1.16</t>
  </si>
  <si>
    <t>INSTALACION DE LLAVES INDIVIDUALES</t>
  </si>
  <si>
    <t>16.1.17</t>
  </si>
  <si>
    <t>INSTALACIÓN APARATOS SANITARIOS (SÓLO PARA ATENCIÓN DE EMERGENCIAS CON DESMONTE DEL MISMO APARATO SANITARIO)</t>
  </si>
  <si>
    <t>LAVAMANOS BLANCO ACUACER CON GRIFERIA (SUM E INSTALACION)</t>
  </si>
  <si>
    <t>16.1.19</t>
  </si>
  <si>
    <t>LAVAMANOS BLANCO ACUACER  (SUM E INSTALACION)</t>
  </si>
  <si>
    <t>16.1.20</t>
  </si>
  <si>
    <t>LAVAMANOS NOVA 734 + GRIF. 47110 (SUM E INSTALACION)</t>
  </si>
  <si>
    <t>16.1.21</t>
  </si>
  <si>
    <t>LAVAMANOS NOVA 734. (SUM E INSTALACION)</t>
  </si>
  <si>
    <t>16.1.22</t>
  </si>
  <si>
    <t>LAVAMANOS NOVA 738 + GRIF. 47110 (SUM E INSTALACION)</t>
  </si>
  <si>
    <t>16.1.23</t>
  </si>
  <si>
    <t>LAVAMANOS NOVA 738 (SUM E INSTALACION)</t>
  </si>
  <si>
    <t>16.1.24</t>
  </si>
  <si>
    <t>SUMINISTRO E INSTALACIÓN DE LAVAMANOS DE SOBREPONER.</t>
  </si>
  <si>
    <t>ORINAL MEDIANO DE COLGAR INSTITUCIONAL COLOR BLANCO P´CONEXIÓN Ø 5/8" REF 21-AA-8860 MANCESA Ó SIMILAR.</t>
  </si>
  <si>
    <t>16.1.26</t>
  </si>
  <si>
    <t>16.1.27</t>
  </si>
  <si>
    <t>ORINAL MEDIANO DE COLGAR INSTITUCIONAL COLOR BLANCO PARA CONEXION Ø 5/8" REF 21-AA-8860 MANCESA Ó SIMILAR + KIT VÁLVULA DE DESCARGA ANTIVANDÁLICA ALTA PRESIÓN PARA ORINAL, CONEXION Ø 3/4" Ó 1/2", 21-AA-950 DOCOL Ó SIMILAR.</t>
  </si>
  <si>
    <t>SANITARIO INSTITUCIONAL PARA DISCAPACITADOS COLOR BLANCO PARA CONEXION POSTERIOR DE ALTA PRESION TIPO MANCESA Ó SIMILAR CON GRIFERIA ANTIVANDALICA (SUM E INSTALACION).</t>
  </si>
  <si>
    <t>16.1.29</t>
  </si>
  <si>
    <t>SANITARIO DE TANQUE ACUARIO + ACCESORIOS (SUMINISTRO E INSTALACION).</t>
  </si>
  <si>
    <t>16.1.30</t>
  </si>
  <si>
    <t>SANITARIO ACUACER BLANCO CORONA (SUM E INSTALACION)</t>
  </si>
  <si>
    <t>16.1.31</t>
  </si>
  <si>
    <t xml:space="preserve">SUMINISTRO E INSTALACIÓN SANITARIO DE TANQUE AVANTI </t>
  </si>
  <si>
    <t>SANITARIO INFANTIL MANCESA O SIMILAR + GRIFERIA (SUMINISTRO E INSTALACION).</t>
  </si>
  <si>
    <t>16.1.33</t>
  </si>
  <si>
    <t>ORINAL 06102 CON GRIFERIA 70700 (SUM E INSTALACION)</t>
  </si>
  <si>
    <t>POCETA ACERO INOX. 35x40 + GRIFERIA (SUM E INSTALACION)</t>
  </si>
  <si>
    <t>16.1.36</t>
  </si>
  <si>
    <t>POCETA ACERO INOX. 35x40 (SUM E INSTALACION)</t>
  </si>
  <si>
    <t>16.1.37</t>
  </si>
  <si>
    <t>SANITARIO CON GRIFERIA ANTIVANDALICA (SUM E INSTALACION)</t>
  </si>
  <si>
    <t>16.1.38</t>
  </si>
  <si>
    <t>SANITARIO INFANTIL MANCESA 2634 (SUM E INSTALACION)</t>
  </si>
  <si>
    <t>16.1.39</t>
  </si>
  <si>
    <t>SANITARIO INSTITUCIONAL FLUXÓMETRO (SUM E INSTALACION)</t>
  </si>
  <si>
    <t>16.1.40</t>
  </si>
  <si>
    <t>SANITARIO MINUSV. FLUXÓMETRO (SUM E INSTALACION)</t>
  </si>
  <si>
    <t>16.1.41</t>
  </si>
  <si>
    <t>SANITARIO NOVA 30351 BLANCO (SUM E INSTALACION)</t>
  </si>
  <si>
    <t>16.1.42</t>
  </si>
  <si>
    <t xml:space="preserve">SANITARIO INSTITUCIONAL COLOR BLANCO PARA CONEXIÓN SUPERIOR + KIT VÁLVULA DE DESCARGA ANTIVANDÁLICA DE ALTA PRESIÓN </t>
  </si>
  <si>
    <t>16.1.45</t>
  </si>
  <si>
    <t xml:space="preserve">SUMINISTRO E INSTALACIÓN SANITARIO INFANTIL MANCESA O SIMILAR </t>
  </si>
  <si>
    <t>16.1.46</t>
  </si>
  <si>
    <t>SANITARIO INSTITUCIONAL P´DISCAPACITADOS COLOR BLANCO P´CONEXIÓN SUPERIOR REF 21-AA-2640 MANCESA Ó SIMILAR y KIT VÁLVULA DE DESCARGA ANTIVANDÁLICA  ALTA PRESIÓN P´SANITARIO DE CONEXIÓN SUPERIOR, BOTÓN DE ACCIONAMIENTO CON PALANCA PARA DISCAPACITADOS, SIN TORNILLOS A LA VISTA, METÁLICO CROMADO IMPORTADO, REF 4-AA-880 DOCOL Ó  SIMILAR</t>
  </si>
  <si>
    <t>BARRAS AYUDA MINUSVALIDOS (SUM E INSTALACION)</t>
  </si>
  <si>
    <t>16.2.2</t>
  </si>
  <si>
    <t>DISPENSADOR DE PAPEL A. INOXIDABLE.</t>
  </si>
  <si>
    <t>16.2.3</t>
  </si>
  <si>
    <t xml:space="preserve">DISPENSADOR JABON DE 36 ONZ ACERO INOX  </t>
  </si>
  <si>
    <t>16.2.4</t>
  </si>
  <si>
    <t>DISPENSADOR TOALLAS ACERO INOX. (SUM E INSTALACION)</t>
  </si>
  <si>
    <t>16.2.5</t>
  </si>
  <si>
    <t>JUEGO DE INCRUSTAR ACUACER (SUM E INSTALACION)</t>
  </si>
  <si>
    <t>16.2.6</t>
  </si>
  <si>
    <t>JUEGO DE INCRUSTAR NOVA (SUM E INSTALACION)</t>
  </si>
  <si>
    <t>16.2.7</t>
  </si>
  <si>
    <t>JUEGO DE INCRUSTAR ROYAL (SUM E INSTALACION)</t>
  </si>
  <si>
    <t>PAPELERA ACERO INOX. 400 MS (SUM E INSTALACION)</t>
  </si>
  <si>
    <t>16.2.18</t>
  </si>
  <si>
    <t>SECADOR ELÉCTRICO P´MANOS (SUM E INSTALACION)</t>
  </si>
  <si>
    <t>16.3.2</t>
  </si>
  <si>
    <t>LLAVE MANGUERA 1/2" (SUM E INSTALACION)</t>
  </si>
  <si>
    <t>16.4.1</t>
  </si>
  <si>
    <t>SANITARIO INSTITUCIONAL COLOR BLANCO PARA CONEXIÓN POSTERIOR DE ALTA PRESIÓN TIPO MANCESA Ó SIMILAR</t>
  </si>
  <si>
    <t>16.4.2</t>
  </si>
  <si>
    <t>SISTEMA DE ACCIONAMIENTO ANTIVANDALICO ALTA PRESION P´SANITARIO DE CONEXIÓN POSTERIOR, DOCOL Ó  SIMILAR (INC. VÁLVULA DE DESCARGA, BOTON DE ACCIONAMIENTO ANTIVANDALICO Y ACCESORIOS PARA CONEXIÓN POSTERIOR)</t>
  </si>
  <si>
    <t>16.4.3</t>
  </si>
  <si>
    <t>SANITARIO INSTITUCIONAL COLOR BLANCO PARA CONEXIÓN SUPERIOR DE ALTA PRESIÓN TIPO MANCESA Ó SIMILAR</t>
  </si>
  <si>
    <t>16.4.4</t>
  </si>
  <si>
    <t>KIT VÁLVULA DE DESCARGA ANTIVANDÁLICA  ALTA PRESIÓN PARA SANITARIO DE CONEXIÓN SUPERIOR, DOCOL Ó  SIMILAR</t>
  </si>
  <si>
    <t>16.4.5</t>
  </si>
  <si>
    <t>ORINAL MEDIANO DE COLGAR INSTITUCIONAL COLOR BLANCO P´CONEXIÓN Ø 5/8" REF 21-AA-8860 MANCESA Ó SIMILAR</t>
  </si>
  <si>
    <t>16.4.6</t>
  </si>
  <si>
    <t>SISTEMA DE ACCIONAMIENTO ANTIVANDALICO ALTA PRESION P/ORINAL DE COLGAR, DOCOL Ó  SIMILAR (INC. VÁLVULA DE DESCARGA, BOTON DE ACCIONAMIENTO ANTIVANDALICO Y ACCESORIOS PARA CONEXIÓN POSTERIOR)</t>
  </si>
  <si>
    <t>16.4.7</t>
  </si>
  <si>
    <t>LAVAMANOS REDONDO EN ACERO INOX 304 PULIDO, INT 34 CM - EXT 38 CM - H 15 CM, 43-AA-94106  TRAMONTINA Ó SIMILAR.</t>
  </si>
  <si>
    <t>16.4.8</t>
  </si>
  <si>
    <t>GRIFERÍA ANTIVANDÁLICA PARA LAVAMANOS PICO LARGO TIPO PUSH, CONEXIÓN Ø 3/4" Ó 1/2", 24-AA-142006 DOCOL Ó SIMILAR</t>
  </si>
  <si>
    <t>16.4.9</t>
  </si>
  <si>
    <t>DUCHA ANTIVANDÁLICA DE ACCIÓN HIDROMECÁNICA, CONEXIÓN Ø 3/4" Ó 1/2", 24-AA-17125106 DOCOL Ó SIMILAR</t>
  </si>
  <si>
    <t>16.4.10</t>
  </si>
  <si>
    <t>SANITARIO INSTITUCIONAL PARA DISCAPACITADOS COLOR BLANCO P´CONEXIÓN SUPERIOR REF 21-AA-2640 MANCESA Ó SIMILAR</t>
  </si>
  <si>
    <t>16.4.11</t>
  </si>
  <si>
    <t>KIT VÁLVULA DE DESCARGA ANTIVANDÁLICA  ALTA PRESIÓN PARA SANITARIO DE CONEXIÓN SUPERIOR, BOTÓN DE ACCIONAMIENTO CON PALANCA PARA DISCAPACITADOS, SIN TORNILLOS A LA VISTA, METÁLICO CROMADO IMPORTADO, REF 4-AA-880 DOCOL Ó  SIMILAR.</t>
  </si>
  <si>
    <t>16.4.12</t>
  </si>
  <si>
    <t>LAVAMANOS DE SOBREPONER MARSELLA BLANCO TIPO CORONA Ó SIMILAR</t>
  </si>
  <si>
    <t>LAVAOJOS DE EMERGENCIA DE SOBREPONER EN LA PARED, RECIPIENTE A.B.S. DE INGENIERÍA RESISTENTE A QUÍMICOS, DE ACCIONAMIENTO MANUAL CON DESAGUE Y SIFÓN CROMADOS , SUMINISTRO Ø 1/2", PRESIÓN ENTRE 40 y 60 PSI  - REF 12-AA-7260-BT DOCOL Ó  SIMILAR.</t>
  </si>
  <si>
    <t>16.4.15</t>
  </si>
  <si>
    <t>SUMINISTRO E INSTALACION DE ENTRADA SUPERIOR PARA ORINAL PETITTE</t>
  </si>
  <si>
    <t>ORINAL INFANTIL DE COLGAR INSTITUCIONAL COLOR BLANCO</t>
  </si>
  <si>
    <t>GRIFERIA PARA LAVAMANOS INSTITUCIONAL TIPO PUSH</t>
  </si>
  <si>
    <t>16.4.23</t>
  </si>
  <si>
    <t>SUMINISTRO E INSTALACION DE GRIFERIA TIPO PUSH INSTITUCIONAL ANTIVALDALICO (LAVAMANOS DE MESA)GRIVAL O EQUIVALENTE. INCLUYE TODOS LOS ELEMENTOS NECESARIOS PARA SU CORRECTA INSTALACION</t>
  </si>
  <si>
    <t>16.4.25</t>
  </si>
  <si>
    <t>SUMINISTRO E INSTALACION DE SANITARIO LAGUNA BLANCO CORONA</t>
  </si>
  <si>
    <t>LAVAMANOS DE COLGAR BLANCO PARA MINUSVALIDOS HANDYCAP REF. GR-01291 O EQUIVALENTE.</t>
  </si>
  <si>
    <t>16.4.31</t>
  </si>
  <si>
    <t>SUMINISTRO E INSTALACIÓN DE ORINAL MEDIANO DE COLGAR INSTITUCIONAL COLOR BLANCO REF. ARRECIFE MARCA CORONA O SIMILAR. (Incluye entrada superior y escudo válvula para push orinal).</t>
  </si>
  <si>
    <t>17.1.2</t>
  </si>
  <si>
    <t>CIELO RASO BOVEDAS DRYWALL</t>
  </si>
  <si>
    <t>CIELO RASO PLANO DRYWALL</t>
  </si>
  <si>
    <t>17.1.4</t>
  </si>
  <si>
    <t>CIELO RASO YESO (OCULTO Y/O SEMIOCULTO)</t>
  </si>
  <si>
    <t>CIELO RASO EN LAMINA PLANA ETERNIT 122 X 122 X 4</t>
  </si>
  <si>
    <t>LAMINA PLANA ETERNIT 122 x 61 x 4</t>
  </si>
  <si>
    <t>17.1.9</t>
  </si>
  <si>
    <t>LISTON M.H. PINO ROMERON</t>
  </si>
  <si>
    <t>17.1.11</t>
  </si>
  <si>
    <t>17.1.12</t>
  </si>
  <si>
    <t>LUXALON ACERO ACUSTICO 80B</t>
  </si>
  <si>
    <t>17.1.13</t>
  </si>
  <si>
    <t>LUXALON ACERO 130B LISO DECOR</t>
  </si>
  <si>
    <t>17.1.14</t>
  </si>
  <si>
    <t>LUXALON ACERO 84R COBR V5 DECOR</t>
  </si>
  <si>
    <t>17.1.15</t>
  </si>
  <si>
    <t>LUXALON MADERALUM 84R  V5 ACUSTIC</t>
  </si>
  <si>
    <t>17.1.17</t>
  </si>
  <si>
    <t>TABLEX 19 mm</t>
  </si>
  <si>
    <t>17.1.18</t>
  </si>
  <si>
    <t>TRIPLEX PIZANO RH  2.44 x 1.53 - 9 mm</t>
  </si>
  <si>
    <t>DIVISIONES PARA BAÑOS EN ACERO INOXIDABLE</t>
  </si>
  <si>
    <t>GRAMA SINTETICA MONOFILAMENTO 50 MM FILTRO UV. INCLUYE RELLENO EN CAUCHO GRANULAR Y ARENA SILICE</t>
  </si>
  <si>
    <t>20.5.8</t>
  </si>
  <si>
    <t>SUMINISTRO E INSTALACION DE MEDIA CAÑA PLASTICA - PVC</t>
  </si>
  <si>
    <t xml:space="preserve">SUMINISTRO E INSTALACION LAVAPLATOS </t>
  </si>
  <si>
    <t>CALENTADOR DE PASO ELECTRICO</t>
  </si>
  <si>
    <t xml:space="preserve">DINTEL EN LAMINA DE FIBROCEMENTO 6MM. INCLUYE ENCINTADO, MASILLADO Y DOS MANOS DE PINTURA, H&lt;0,50 </t>
  </si>
  <si>
    <t xml:space="preserve">DINTEL EN LAMINA DE YESO CARTON 6MM. INCLUYE ENCINTADO, MASILLADO Y DOS MANOS DE PINTURA, H&lt;0,50 </t>
  </si>
  <si>
    <t>VIGA Y/O COLUMNETA DE CONFINAMIENTO DE CONCRETO DE 3000 PSI DE .12 X .20 .(INCLUYE ACERO)</t>
  </si>
  <si>
    <t>ANCLAJE PARA REFORZAMIENTO EN CONCRETO Y EPOXICO PARA Ø 3/8" (PERFORACIÓN - LIMPIEZA - EPÓXICO)</t>
  </si>
  <si>
    <t>ANCLAJE PARA REFORZAMIENTO EN CONCRETO Y EPOXICO PARA Ø 1/2" (PERFORACIÓN - LIMPIEZA - EPÓXICO)</t>
  </si>
  <si>
    <t>ANCLAJE PARA REFORZAMIENTO EN CONCRETO Y EPOXICO PARA Ø 5/8" (PERFORACIÓN - LIMPIEZA - EPÓXICO)</t>
  </si>
  <si>
    <t>ANCLAJE PARA REFORZAMIENTO EN CONCRETO Y EPOXICO PARA Ø 3/4" (PERFORACIÓN - LIMPIEZA - EPÓXICO)</t>
  </si>
  <si>
    <t>ANCLAJE PARA REFORZAMIENTO EN CONCRETO Y EPOXICO PARA Ø 7/8" (PERFORACIÓN - LIMPIEZA - EPÓXICO)</t>
  </si>
  <si>
    <t>ANCLAJE PARA REFORZAMIENTO EN CONCRETO Y EPOXICO PARA Ø 1" (PERFORACIÓN - LIMPIEZA - EPÓXICO)</t>
  </si>
  <si>
    <t>DOVELA EN CONCRETO GROUTING. INCLUYE ACERO DE REFUERZO</t>
  </si>
  <si>
    <t>CIELO RASO PLANO BLANCO EN PVC E=6MM. INCLUYE ARMADURA DE SOPORTE, REMATES Y BOCELES</t>
  </si>
  <si>
    <t>SUMINISTRO E INSTALACION DE ESTUCO SOBRE PAÑETE</t>
  </si>
  <si>
    <t>SUMINISTRO E INSTALACION DE PINTURA EN VINILO TIPO 1 MUROS INTERIORES 3 MANOS</t>
  </si>
  <si>
    <t>SUMINISTRO E INSTALACION DE PINTURA EN VINILO TIPO 1 S/PAÑETE - 2 MANOS</t>
  </si>
  <si>
    <t>SUMINISTRO E INSTALACION DE VINILO BAJO PLACA  -  2 MANOS</t>
  </si>
  <si>
    <t>SUMINISTRO E INSTALACION DE PINTURA MAGNETICA NEGRA</t>
  </si>
  <si>
    <t>SUMINISTRO E INSTALACION DE ANTICORROSIVO S/LAMINA  LLENA</t>
  </si>
  <si>
    <t>SUMINISTRO E INSTALACION DE ANTICORROSIVO S/LAMINA LINEAL</t>
  </si>
  <si>
    <t>SUMINISTRO E INSTALACION DE ESMALTE  S/ LAMINA  LLENA</t>
  </si>
  <si>
    <t>SUMINISTRO E INSTALACION DE ESMALTE  S/ LAMINA LINEAL</t>
  </si>
  <si>
    <t>SUMINISTRO E INSTALACION DE ESMALTE  S/ MARCOS LAMINA</t>
  </si>
  <si>
    <t>SUMINISTRO E INSTALACION DE WASH-PRIMER S/ALUMINIO</t>
  </si>
  <si>
    <t xml:space="preserve">SUMINISTRO E INSTALACION DE RECUBRIMIENTO PINTURA INTUMESCENTE </t>
  </si>
  <si>
    <t>SUMINISTRO E INSTALACION DE ESMALTE S/ MADERA  LLENA</t>
  </si>
  <si>
    <t>SUMINISTRO E INSTALACION DE ESMALTE S/ MADERA LINEAL</t>
  </si>
  <si>
    <t>SUMINISTRO E INSTALACION DE ESMALTE S/ MARCOS MADERA</t>
  </si>
  <si>
    <t>SUMINISTRO E INSTALACION DE LACA PISOS MADERA</t>
  </si>
  <si>
    <t>SUMINISTRO E INSTALACION DE TINTILLA S/ MADERA LLENA</t>
  </si>
  <si>
    <t xml:space="preserve">SUMINISTRO E INSTALACION DE PINTURA KORAZA PARA FACHADAS </t>
  </si>
  <si>
    <t>SUMINISTRO E INSTALACION DE PINTURA EN VINILO TIPO 1 MUROS INTERIORES 1 MANO</t>
  </si>
  <si>
    <t>SUMINISTRO Y APLICACIÓN DE PINTURA TUBERIAS PVC SANITARIA 1/2"- 1 1/2"</t>
  </si>
  <si>
    <t>SUMINISTRO Y APLICACIÓN DE PINTURA POLIURETANO</t>
  </si>
  <si>
    <t>SUMINISTRO Y APLICACIÓN DE PINTURA TUBERIAS PVC SANITARIA 2"- 3"</t>
  </si>
  <si>
    <t>SUMINISTRO Y APLICACIÓN DE PINTURA TUBERIAS PVC SANITARIA 4"- 6"</t>
  </si>
  <si>
    <t>SUMINISTRO E INSTALACION CERRADURA DE INGRESO PRINCIPAL LLAVE MULTIPUNTO YALE 987 O EQUIVALENTE</t>
  </si>
  <si>
    <t>SUMINISTRO E INSTALACION CERROJO LLAVE - MARIPOSA PARA AULAS REF. KENT DE YALE O EQUIVALENTE</t>
  </si>
  <si>
    <t>SUMINISTRO E INSTALACION CERRADURA PARA OFICINA POMO ENTRADA REF. SATURNO DE SCHLAGE O EQUIVALENTE</t>
  </si>
  <si>
    <t>SUMINISTRO E INSTALACION CERRADURA PARA BAÑO POMO ENTRADA REF. SATURNO DE SCHLAGE O EQUIVALENTE</t>
  </si>
  <si>
    <t>SUMINISTRO E INSTALACION ESPEJO CRISTAL 4 mm - BISELADO 2 cm</t>
  </si>
  <si>
    <t>SUMINISTRO E INSTALACION VIDRIO CRUDO INCOLORO 4 mm -  TIPO PELDAR Ó SIMILAR</t>
  </si>
  <si>
    <t>SUMINISTRO E INSTALACION VIDRIO CRUDO INCOLORO 5 mm -  TIPO PELDAR Ó SIMILAR</t>
  </si>
  <si>
    <t>INSTALACION ESPEJOS</t>
  </si>
  <si>
    <t>SUMINISTRO E INSTALACION VIDRIO CRUDO INCOLORO 6 mm -  TIPO PELDAR Ó SIMILAR</t>
  </si>
  <si>
    <t xml:space="preserve">SUMINISTRO E INSTALACION VIDRIO CRISTAL TEMPLADO INCOLORO - 6 mm </t>
  </si>
  <si>
    <t xml:space="preserve">SUMINISTRO E INSTALACION VIDRIO CRISTAL TEMPLADO INCOLORO - 10 mm </t>
  </si>
  <si>
    <t>CONCRETO ESCOBEADO PARA ANDENES O RAMPAS H= 5 CMS - 3000 PSI</t>
  </si>
  <si>
    <t>CUNETA EN CONCRETO de 3,000 PSI DESARROLLO 80 CM e=8 cm</t>
  </si>
  <si>
    <t>ENTIBADO CONTINUO DE MADERA CON PERFILES DE MADERA Y PARALES TELESCOPICOS PARA ZANJA DE REDES EXTERNAS</t>
  </si>
  <si>
    <t>ENTIBADO DISCONTINUO DE MADERA CON PERFILES DE MADERA Y PARALES TELESCOPICOS PARA ZANJA DE REDES EXTERNAS</t>
  </si>
  <si>
    <t>SUMINISTRO Y APLICACIÓN DE HIDROFUGO FACHADAS</t>
  </si>
  <si>
    <t>DESMONTE CANALETA 43/90, INCLUYE DISPOSICION DE MATERIALES SEGÚN NORMA</t>
  </si>
  <si>
    <t>RETIRO DE SOBRANTES: CARGUE TRANSPORTE Y DISPOSICION FINAL DE ESCOMBROS A SITIO AUTORIZADO (APLICA PARA SOBRANTES QUE NO PERTENECEN A LAS ACTIVIDADES DE LA OBRA).</t>
  </si>
  <si>
    <t>SUMINISTRO Y COLOCACIÓN DE SIKADUR 32 PRIMER O SIMILAR COMO PUENTE DE ADHERENCIA EPÓXICO CON PROLONGADO TIEMPO ABIERTO. INCLUYE APLICACIÓN Y ANDAMIOS PARA TRABAJO EN ALTURA</t>
  </si>
  <si>
    <t>Suministro e instalacion de grifería Llave Para Lavaplatos, de Uso Institucional con Mango Extraible</t>
  </si>
  <si>
    <t>Suministro, transporte e instalación de canaleta plastica (12 x 5) cm con división. Incluye: pintura electrostatica, puesta a tierra, tapa tornillo, elementos de fijación en pared y demás accesorios para su correcta instalación</t>
  </si>
  <si>
    <t>Suministro, transporte e instalación de canaleta plastica (20 x 5) cm con división. Incluye: pintura electrostatica, puesta a tierra, tapa tornillo, elementos de fijación en pared y demás accesorios para su correcta instalación</t>
  </si>
  <si>
    <t>Suministro, transporte e instalación de canaleta plastica (20 x 8) cm con división. Incluye: pintura electrostatica, puesta a tierra, tapa tornillo, elementos de fijación en pared y demás accesorios para su correcta instalación</t>
  </si>
  <si>
    <t>Suministro e instalacion de Ventana guillotina en acrilico de 60 x 60 cm</t>
  </si>
  <si>
    <t>Suministro e instalacion de Rejilla de polipropileno resistente a deterioro ambiental, agentes quimicos, sales, solventes, acidos, alcoholes, detergentes, aceites al agua, impermeable y no absorbente de humedad, resitente a ataques de microorganismos y resistente a temperaturas de -4ºC hasta 85ºC, ancho 30 cm</t>
  </si>
  <si>
    <t>SUMINISTRO E INSTALACION ESTACION MANUAL DOBLE ACCION, SWITCH ROTATIVO MARCA LEXAN, BOSCH O EQUIVALENTE</t>
  </si>
  <si>
    <t>SUMINISTRO E INSTALACION SIRENA ESTROBO DE MURO CON BASE, 12-110 CD, COLOR ROJO, MARCADA "FUEGO", MARCA LEXAN, BOSCH O EQUIVALENTE</t>
  </si>
  <si>
    <t>SUMINISTRO E INSTALACION DE CABLE 2X16 BLINDADO FPL (ENTERRADO DIRECTO) COLOR NEGRO</t>
  </si>
  <si>
    <t>SUMINISTRO E INSTALACION DETECTOR DE GAS MARCA LEXAN, BOSCH O EQUIVALENTE</t>
  </si>
  <si>
    <t>SUMINISTRO E INSTALACION DE PANEL DE CONTROL DE ALARMA DE INCENDIOS (FACP), MAX 4 LAZOS, CON UN LAZO DE 250 INSTALADO DE FABRICA, CAP MAX 1000 PT, 4 NACs, ROJO, BATERÍA 12V, INCLUYE PROGRAMACIÓN. MARCA LEXAN, BOSCH O EQUIVALENTE</t>
  </si>
  <si>
    <t>SUMINISTRO E INSTALACION DETECTOR DE HUMO INTELIGENTE OPTICO, INCLUYE BASE. MARCA LEXAN, BOSCH O EQUIVALENTE</t>
  </si>
  <si>
    <t>SUMINISTRO E INSTALACION DE CORTINA METALICA ENROLLABLE, INCLUYE MARCO, RIEL GUIA, TAMBOR/EJE, FLEJE LAMINA,  PINTURA, CERRADURA</t>
  </si>
  <si>
    <t>SUMINISTRO E INSTALACION TUBERIA IMC 2" ADOSADA A FACHADA PARA BAJANTE PUESTA A TIERRA, INCLUYE ACCESORIOS Y FIJACION</t>
  </si>
  <si>
    <t>CHEQUE CORTINA HIERRO 4"</t>
  </si>
  <si>
    <t>PULGADA</t>
  </si>
  <si>
    <t>PERFORACIÓN Y VOLADURA DE ROCA CON CUÑA MECÁNICA Y/O CEMENTO EXPANSIVO (INCL COMPRESOR CON STANBY INCLUYE MARTILLO, TRAMO DE MANGUERA)</t>
  </si>
  <si>
    <t>PERFORACIÓN Y VOLADURA DE ROCA CON CUÑA MECÁNICA Y/O CEMENTO EXPANSIVO (INCL SUM E INSTAL DE PERFORACIÓN Y VOLADURA DE ROCA CON CUÑA MECANICA/ HIDRÁULICA Y/O CEMENTO EXPANSIVO + PERFORACIÓN DE ROCA CON AIRE, SUMINISTRO DE DE COMPRESOR 185, COMBUSTIBLE, EQUIPOS DE PERFORACIÓN, BARRENOS, EQUIPOS DE DEMOLICIÓN + TRANSPORTE DE EQUIPOS + PERSONAL CALIFICADO Y CERTIFICADO CON PAGOS DE SEGURIDAD AL DÍA, PERMISOS DE ALTURAS Y  EPP"  + MARTILLO + MANILA Y MOLINETE + DESEMBOMBE)</t>
  </si>
  <si>
    <t>SUMINISTRO E INSTALACION DE LUMINARIA HERMETICA 1X18W T8 LED PC POTENCIA 18W FLUJO LUMINOSO LUZ BLANCA FUENTE 1800, 6500K, VIDA UTIL 40,000h. REFERENCIA P37651 DE SYLVANIA O EQUIVALENTE. MEDIDAS 15X120 MATERIALES POLICARBONATO Y VIDRIO, INSTALACION DESCOLGADA  (INCLUYE CABLE ENCAUCHETADO, GUAYAS DE SOPORTE Y CLAVIJAS DE CONEXION)</t>
  </si>
  <si>
    <t>1.3.5</t>
  </si>
  <si>
    <t>1.3.7</t>
  </si>
  <si>
    <t>1.3.27</t>
  </si>
  <si>
    <t>1.3.29</t>
  </si>
  <si>
    <t>1.3.30</t>
  </si>
  <si>
    <t>1.3.37</t>
  </si>
  <si>
    <t>1.3.38</t>
  </si>
  <si>
    <t>1.3.40</t>
  </si>
  <si>
    <t>1.3.41</t>
  </si>
  <si>
    <t>1.3.44</t>
  </si>
  <si>
    <t>2.1.3</t>
  </si>
  <si>
    <t>2.1.8</t>
  </si>
  <si>
    <t>2.1.15</t>
  </si>
  <si>
    <t>2.2.8</t>
  </si>
  <si>
    <t>2.5.8</t>
  </si>
  <si>
    <t>2.5.9</t>
  </si>
  <si>
    <t>2.5.10</t>
  </si>
  <si>
    <t>2.5.12</t>
  </si>
  <si>
    <t>2.5.14</t>
  </si>
  <si>
    <t>2.5.16</t>
  </si>
  <si>
    <t>2.5.17</t>
  </si>
  <si>
    <t>2.5.18</t>
  </si>
  <si>
    <t>2.5.19</t>
  </si>
  <si>
    <t>2.5.20</t>
  </si>
  <si>
    <t>2.5.23</t>
  </si>
  <si>
    <t>2.5.24</t>
  </si>
  <si>
    <t>3.6.3</t>
  </si>
  <si>
    <t>4.1.3</t>
  </si>
  <si>
    <t>4.4.3</t>
  </si>
  <si>
    <t>4.4.51</t>
  </si>
  <si>
    <t>4.4.52</t>
  </si>
  <si>
    <t>4.4.53</t>
  </si>
  <si>
    <t>4.4.54</t>
  </si>
  <si>
    <t>4.4.55</t>
  </si>
  <si>
    <t>4.4.56</t>
  </si>
  <si>
    <t>4.4.57</t>
  </si>
  <si>
    <t>5.2.3</t>
  </si>
  <si>
    <t>5.2.5</t>
  </si>
  <si>
    <t>5.2.6</t>
  </si>
  <si>
    <t>5.2.11</t>
  </si>
  <si>
    <t>5.2.12</t>
  </si>
  <si>
    <t>5.4.7</t>
  </si>
  <si>
    <t>5.6.5</t>
  </si>
  <si>
    <t>5.6.7</t>
  </si>
  <si>
    <t>5.6.8</t>
  </si>
  <si>
    <t>5.6.10</t>
  </si>
  <si>
    <t>5.6.11</t>
  </si>
  <si>
    <t>6.1.1</t>
  </si>
  <si>
    <t>7.13.34</t>
  </si>
  <si>
    <t>7.13.35</t>
  </si>
  <si>
    <t>7.13.36</t>
  </si>
  <si>
    <t>7.13.42</t>
  </si>
  <si>
    <t>7.13.44</t>
  </si>
  <si>
    <t>7.13.46</t>
  </si>
  <si>
    <t>7.13.49</t>
  </si>
  <si>
    <t>7.13.51</t>
  </si>
  <si>
    <t>7.13.52</t>
  </si>
  <si>
    <t>7.13.53</t>
  </si>
  <si>
    <t>7.13.54</t>
  </si>
  <si>
    <t>7.13.56</t>
  </si>
  <si>
    <t>7.13.58</t>
  </si>
  <si>
    <t>7.13.60</t>
  </si>
  <si>
    <t>7.13.61</t>
  </si>
  <si>
    <t>7.13.62</t>
  </si>
  <si>
    <t>7.13.68</t>
  </si>
  <si>
    <t>7.13.86</t>
  </si>
  <si>
    <t>7.13.87</t>
  </si>
  <si>
    <t>7.13.90</t>
  </si>
  <si>
    <t>7.13.91</t>
  </si>
  <si>
    <t>7.13.94</t>
  </si>
  <si>
    <t>7.13.97</t>
  </si>
  <si>
    <t>7.13.107</t>
  </si>
  <si>
    <t>8.1.24</t>
  </si>
  <si>
    <t>8.1.28</t>
  </si>
  <si>
    <t>8.2.5</t>
  </si>
  <si>
    <t>8.2.6</t>
  </si>
  <si>
    <t>8.2.7</t>
  </si>
  <si>
    <t>8.2.8</t>
  </si>
  <si>
    <t>8.2.9</t>
  </si>
  <si>
    <t>8.3.7</t>
  </si>
  <si>
    <t>8.3.54</t>
  </si>
  <si>
    <t>8.3.55</t>
  </si>
  <si>
    <t>8.3.56</t>
  </si>
  <si>
    <t>8.3.57</t>
  </si>
  <si>
    <t>8.3.58</t>
  </si>
  <si>
    <t>8.3.59</t>
  </si>
  <si>
    <t>8.8.6</t>
  </si>
  <si>
    <t>8.8.7</t>
  </si>
  <si>
    <t>8.8.8</t>
  </si>
  <si>
    <t>8.8.9</t>
  </si>
  <si>
    <t>8.8.10</t>
  </si>
  <si>
    <t>8.8.11</t>
  </si>
  <si>
    <t>8.8.12</t>
  </si>
  <si>
    <t>8.8.13</t>
  </si>
  <si>
    <t>8.8.14</t>
  </si>
  <si>
    <t>8.8.15</t>
  </si>
  <si>
    <t>8.8.16</t>
  </si>
  <si>
    <t>8.9.1</t>
  </si>
  <si>
    <t>8.9.5</t>
  </si>
  <si>
    <t>8.9.6</t>
  </si>
  <si>
    <t>8.9.7</t>
  </si>
  <si>
    <t>8.12.2</t>
  </si>
  <si>
    <t>8.12.3</t>
  </si>
  <si>
    <t>8.12.4</t>
  </si>
  <si>
    <t>8.12.5</t>
  </si>
  <si>
    <t>8.12.6</t>
  </si>
  <si>
    <t>8.15.2</t>
  </si>
  <si>
    <t>8.15.3</t>
  </si>
  <si>
    <t>8.15.4</t>
  </si>
  <si>
    <t>8.15.5</t>
  </si>
  <si>
    <t>8.15.6</t>
  </si>
  <si>
    <t>8.15.7</t>
  </si>
  <si>
    <t>8.15.8</t>
  </si>
  <si>
    <t>8.15.9</t>
  </si>
  <si>
    <t>8.15.10</t>
  </si>
  <si>
    <t>8.15.11</t>
  </si>
  <si>
    <t>8.15.12</t>
  </si>
  <si>
    <t>8.15.13</t>
  </si>
  <si>
    <t>8.15.14</t>
  </si>
  <si>
    <t>8.15.15</t>
  </si>
  <si>
    <t>8.15.16</t>
  </si>
  <si>
    <t>8.15.17</t>
  </si>
  <si>
    <t>8.15.18</t>
  </si>
  <si>
    <t>8.15.19</t>
  </si>
  <si>
    <t>8.15.20</t>
  </si>
  <si>
    <t>8.15.21</t>
  </si>
  <si>
    <t>8.15.22</t>
  </si>
  <si>
    <t>8.15.23</t>
  </si>
  <si>
    <t>8.15.24</t>
  </si>
  <si>
    <t>8.15.25</t>
  </si>
  <si>
    <t>8.15.26</t>
  </si>
  <si>
    <t>8.15.27</t>
  </si>
  <si>
    <t>8.15.28</t>
  </si>
  <si>
    <t>8.15.29</t>
  </si>
  <si>
    <t>8.15.30</t>
  </si>
  <si>
    <t>8.15.31</t>
  </si>
  <si>
    <t>8.15.32</t>
  </si>
  <si>
    <t>8.15.33</t>
  </si>
  <si>
    <t>8.15.34</t>
  </si>
  <si>
    <t>8.15.35</t>
  </si>
  <si>
    <t>8.15.36</t>
  </si>
  <si>
    <t>8.15.37</t>
  </si>
  <si>
    <t>8.15.38</t>
  </si>
  <si>
    <t>8.15.39</t>
  </si>
  <si>
    <t>8.15.40</t>
  </si>
  <si>
    <t>8.15.41</t>
  </si>
  <si>
    <t>8.15.42</t>
  </si>
  <si>
    <t>8.15.43</t>
  </si>
  <si>
    <t>8.15.44</t>
  </si>
  <si>
    <t>8.15.45</t>
  </si>
  <si>
    <t>8.15.46</t>
  </si>
  <si>
    <t>8.15.47</t>
  </si>
  <si>
    <t>8.15.48</t>
  </si>
  <si>
    <t>8.15.49</t>
  </si>
  <si>
    <t>8.15.50</t>
  </si>
  <si>
    <t>8.15.51</t>
  </si>
  <si>
    <t>8.15.52</t>
  </si>
  <si>
    <t>8.15.53</t>
  </si>
  <si>
    <t>8.15.54</t>
  </si>
  <si>
    <t>8.15.55</t>
  </si>
  <si>
    <t>8.15.56</t>
  </si>
  <si>
    <t>8.15.57</t>
  </si>
  <si>
    <t>8.15.58</t>
  </si>
  <si>
    <t>8.15.59</t>
  </si>
  <si>
    <t>8.15.60</t>
  </si>
  <si>
    <t>8.15.61</t>
  </si>
  <si>
    <t>8.15.62</t>
  </si>
  <si>
    <t>8.15.63</t>
  </si>
  <si>
    <t>8.15.64</t>
  </si>
  <si>
    <t>8.15.65</t>
  </si>
  <si>
    <t>8.15.66</t>
  </si>
  <si>
    <t>8.15.67</t>
  </si>
  <si>
    <t>8.15.68</t>
  </si>
  <si>
    <t>8.15.69</t>
  </si>
  <si>
    <t>8.15.70</t>
  </si>
  <si>
    <t>8.15.71</t>
  </si>
  <si>
    <t>8.15.72</t>
  </si>
  <si>
    <t>8.15.73</t>
  </si>
  <si>
    <t>8.15.74</t>
  </si>
  <si>
    <t>8.15.75</t>
  </si>
  <si>
    <t>8.15.76</t>
  </si>
  <si>
    <t>8.15.77</t>
  </si>
  <si>
    <t>8.15.78</t>
  </si>
  <si>
    <t>8.15.79</t>
  </si>
  <si>
    <t>8.15.80</t>
  </si>
  <si>
    <t>8.15.81</t>
  </si>
  <si>
    <t>8.15.82</t>
  </si>
  <si>
    <t>8.15.83</t>
  </si>
  <si>
    <t>8.15.84</t>
  </si>
  <si>
    <t>8.15.85</t>
  </si>
  <si>
    <t>8.15.86</t>
  </si>
  <si>
    <t>8.15.87</t>
  </si>
  <si>
    <t>8.15.88</t>
  </si>
  <si>
    <t>8.15.89</t>
  </si>
  <si>
    <t>8.15.90</t>
  </si>
  <si>
    <t>8.15.91</t>
  </si>
  <si>
    <t>8.15.92</t>
  </si>
  <si>
    <t>8.15.93</t>
  </si>
  <si>
    <t>8.15.94</t>
  </si>
  <si>
    <t>8.16</t>
  </si>
  <si>
    <t>8.16.1</t>
  </si>
  <si>
    <t>8.17</t>
  </si>
  <si>
    <t>8.17.1</t>
  </si>
  <si>
    <t>8.17.2</t>
  </si>
  <si>
    <t>8.17.3</t>
  </si>
  <si>
    <t>8.17.4</t>
  </si>
  <si>
    <t>8.17.5</t>
  </si>
  <si>
    <t>8.17.6</t>
  </si>
  <si>
    <t>8.17.8</t>
  </si>
  <si>
    <t>8.17.9</t>
  </si>
  <si>
    <t>8.17.10</t>
  </si>
  <si>
    <t>8.17.11</t>
  </si>
  <si>
    <t>8.17.12</t>
  </si>
  <si>
    <t>15.1.16</t>
  </si>
  <si>
    <t>15.1.17</t>
  </si>
  <si>
    <t>15.1.18</t>
  </si>
  <si>
    <t>15.1.19</t>
  </si>
  <si>
    <t>15.1.20</t>
  </si>
  <si>
    <t>17.1.7</t>
  </si>
  <si>
    <t>18.4.6</t>
  </si>
  <si>
    <t>20.3.9</t>
  </si>
  <si>
    <t>20.5.1</t>
  </si>
  <si>
    <t>20.5.2</t>
  </si>
  <si>
    <t>20.5.3</t>
  </si>
  <si>
    <t>21.1.11</t>
  </si>
  <si>
    <t xml:space="preserve">SUMINISTRO E INSTALACION DE CINTA ANTIDESLIZANTE  PISOS ANCHO 5 CMS  INCLUYE MATERIALES Y MANO DE OBRA </t>
  </si>
  <si>
    <t>FILOS Y DILATACIONES EN PINTURA</t>
  </si>
  <si>
    <t>FILOS Y DILATACIONES EN PAÑETE</t>
  </si>
  <si>
    <t>NOMBRE DEL PROPONENTE:___________________________________________________________________________</t>
  </si>
  <si>
    <t>PRECIO OFERTADO - CALDAS</t>
  </si>
  <si>
    <t>SUMATORIA TOTAL</t>
  </si>
  <si>
    <t>__________________________________________________________________</t>
  </si>
  <si>
    <t>Nombre y firma del proponente</t>
  </si>
  <si>
    <t>Nota 1: los valores ofertados por el proponente no podran superar los valores tope del FFIE</t>
  </si>
  <si>
    <t>Nota 2: los valores ofertados por el proponente no podran ser inferiores al 90% del valor tope determinado por el FFIE</t>
  </si>
  <si>
    <t>Nota 3: El valor del insumo del acero de refuerzo, malla electrosoldada y grafil, se determinarán de acuerdo al procedimiento establecido en los CPC</t>
  </si>
  <si>
    <t>Nota 4: El presente formato debera ser allegado por el proponente en medio digital en formato excel </t>
  </si>
  <si>
    <t>FORMATO PROPUESTA ECONOMICA - CALDAS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</si>
</sst>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4" formatCode="_-&quot;$&quot;\ * #,##0.00_-;\-&quot;$&quot;\ * #,##0.00_-;_-&quot;$&quot;\ * &quot;-&quot;??_-;_-@_-"/>
    <numFmt numFmtId="43" formatCode="_-* #,##0.00_-;\-* #,##0.00_-;_-* &quot;-&quot;??_-;_-@_-"/>
    <numFmt numFmtId="164" formatCode="_(* #,##0.00_);_(* \(#,##0.00\);_(* &quot;-&quot;??_);_(@_)"/>
    <numFmt numFmtId="165" formatCode="_(&quot;$&quot;\ * #,##0.00_);_(&quot;$&quot;\ * \(#,##0.00\);_(&quot;$&quot;\ * &quot;-&quot;??_);_(@_)"/>
    <numFmt numFmtId="166" formatCode="_ * #,##0.00_ ;_ * \-#,##0.00_ ;_ * &quot;-&quot;??_ ;_ @_ "/>
    <numFmt numFmtId="167" formatCode="General_)"/>
    <numFmt numFmtId="168" formatCode="&quot;$&quot;\ #,##0.00"/>
    <numFmt numFmtId="169" formatCode="_-[$$-2C0A]\ * #,##0.00_-;\-[$$-2C0A]\ * #,##0.00_-;_-[$$-2C0A]\ * &quot;-&quot;??_-;_-@"/>
  </numFmts>
  <fonts count="43">
    <font>
      <sz val="10"/>
      <name val="Arial"/>
    </font>
    <font>
      <sz val="11"/>
      <color theme="1"/>
      <name val="Calibri"/>
      <family val="2"/>
      <scheme val="minor"/>
    </font>
    <font>
      <sz val="11"/>
      <color theme="1"/>
      <name val="Calibri"/>
      <family val="2"/>
      <scheme val="minor"/>
    </font>
    <font>
      <sz val="10"/>
      <name val="Arial"/>
      <family val="2"/>
    </font>
    <font>
      <sz val="10"/>
      <name val="Arial"/>
      <family val="2"/>
    </font>
    <font>
      <b/>
      <sz val="12"/>
      <name val="Arial"/>
      <family val="2"/>
    </font>
    <font>
      <b/>
      <sz val="9"/>
      <name val="Arial"/>
      <family val="2"/>
    </font>
    <font>
      <b/>
      <sz val="10"/>
      <name val="Arial"/>
      <family val="2"/>
    </font>
    <font>
      <b/>
      <sz val="10"/>
      <color indexed="10"/>
      <name val="Arial"/>
      <family val="2"/>
    </font>
    <font>
      <sz val="8"/>
      <name val="Arial"/>
      <family val="2"/>
    </font>
    <font>
      <sz val="10"/>
      <color indexed="8"/>
      <name val="MS Sans Serif"/>
      <family val="2"/>
    </font>
    <font>
      <sz val="10"/>
      <color indexed="12"/>
      <name val="Arial"/>
      <family val="2"/>
    </font>
    <font>
      <b/>
      <sz val="10"/>
      <color indexed="12"/>
      <name val="Arial"/>
      <family val="2"/>
    </font>
    <font>
      <sz val="9"/>
      <name val="Arial"/>
      <family val="2"/>
    </font>
    <font>
      <sz val="8"/>
      <name val="Arial"/>
      <family val="2"/>
    </font>
    <font>
      <b/>
      <sz val="7"/>
      <name val="Arial"/>
      <family val="2"/>
    </font>
    <font>
      <b/>
      <sz val="7"/>
      <color indexed="12"/>
      <name val="Arial"/>
      <family val="2"/>
    </font>
    <font>
      <b/>
      <sz val="11"/>
      <name val="Arial"/>
      <family val="2"/>
    </font>
    <font>
      <sz val="10"/>
      <name val="Zurich BT"/>
    </font>
    <font>
      <sz val="13"/>
      <name val="Arial"/>
      <family val="2"/>
    </font>
    <font>
      <b/>
      <sz val="9"/>
      <name val="Tahoma"/>
      <family val="2"/>
    </font>
    <font>
      <sz val="9"/>
      <name val="Tahoma"/>
      <family val="2"/>
    </font>
    <font>
      <sz val="11"/>
      <color indexed="8"/>
      <name val="Calibri"/>
      <family val="2"/>
    </font>
    <font>
      <sz val="9"/>
      <color indexed="8"/>
      <name val="Tahoma"/>
      <family val="2"/>
    </font>
    <font>
      <b/>
      <sz val="9"/>
      <color indexed="8"/>
      <name val="Arial"/>
      <family val="2"/>
    </font>
    <font>
      <sz val="20"/>
      <color indexed="81"/>
      <name val="Tahoma"/>
      <family val="2"/>
    </font>
    <font>
      <sz val="11"/>
      <color theme="1"/>
      <name val="Calibri"/>
      <family val="2"/>
      <scheme val="minor"/>
    </font>
    <font>
      <sz val="10"/>
      <color theme="1"/>
      <name val="Verdana"/>
      <family val="2"/>
    </font>
    <font>
      <sz val="11"/>
      <color theme="1"/>
      <name val="Arial"/>
      <family val="2"/>
    </font>
    <font>
      <b/>
      <sz val="18"/>
      <color theme="1"/>
      <name val="Arial"/>
      <family val="2"/>
    </font>
    <font>
      <b/>
      <sz val="9"/>
      <color rgb="FFFF0000"/>
      <name val="Arial"/>
      <family val="2"/>
    </font>
    <font>
      <sz val="9"/>
      <color theme="1"/>
      <name val="Tahoma"/>
      <family val="2"/>
    </font>
    <font>
      <b/>
      <sz val="9"/>
      <color theme="1"/>
      <name val="Tahoma"/>
      <family val="2"/>
    </font>
    <font>
      <sz val="9"/>
      <color rgb="FFFF0000"/>
      <name val="Tahoma"/>
      <family val="2"/>
    </font>
    <font>
      <sz val="9"/>
      <color theme="1"/>
      <name val="Arial"/>
      <family val="2"/>
    </font>
    <font>
      <sz val="9"/>
      <color rgb="FF000000"/>
      <name val="Tahoma"/>
      <family val="2"/>
    </font>
    <font>
      <sz val="13"/>
      <color theme="1"/>
      <name val="Arial"/>
      <family val="2"/>
    </font>
    <font>
      <sz val="10"/>
      <color theme="1"/>
      <name val="Arial"/>
      <family val="2"/>
    </font>
    <font>
      <sz val="10"/>
      <color rgb="FF000000"/>
      <name val="Arial"/>
      <family val="2"/>
    </font>
    <font>
      <sz val="9"/>
      <color indexed="81"/>
      <name val="Tahoma"/>
      <family val="2"/>
    </font>
    <font>
      <b/>
      <sz val="9"/>
      <color indexed="81"/>
      <name val="Tahoma"/>
      <family val="2"/>
    </font>
    <font>
      <sz val="10"/>
      <color rgb="FF000000"/>
      <name val="Times New Roman"/>
      <family val="1"/>
    </font>
    <font>
      <b/>
      <sz val="9"/>
      <color theme="1"/>
      <name val="Arial"/>
      <family val="2"/>
    </font>
  </fonts>
  <fills count="23">
    <fill>
      <patternFill patternType="none"/>
    </fill>
    <fill>
      <patternFill patternType="gray125"/>
    </fill>
    <fill>
      <patternFill patternType="solid">
        <fgColor indexed="43"/>
        <bgColor indexed="64"/>
      </patternFill>
    </fill>
    <fill>
      <patternFill patternType="solid">
        <fgColor indexed="42"/>
        <bgColor indexed="0"/>
      </patternFill>
    </fill>
    <fill>
      <patternFill patternType="solid">
        <fgColor indexed="42"/>
        <bgColor indexed="64"/>
      </patternFill>
    </fill>
    <fill>
      <patternFill patternType="solid">
        <fgColor theme="0"/>
        <bgColor indexed="64"/>
      </patternFill>
    </fill>
    <fill>
      <patternFill patternType="solid">
        <fgColor theme="3" tint="0.79998168889431442"/>
        <bgColor indexed="64"/>
      </patternFill>
    </fill>
    <fill>
      <patternFill patternType="solid">
        <fgColor theme="3" tint="0.39997558519241921"/>
        <bgColor indexed="64"/>
      </patternFill>
    </fill>
    <fill>
      <patternFill patternType="solid">
        <fgColor rgb="FF92D050"/>
        <bgColor indexed="64"/>
      </patternFill>
    </fill>
    <fill>
      <patternFill patternType="solid">
        <fgColor rgb="FFCCECFF"/>
        <bgColor indexed="64"/>
      </patternFill>
    </fill>
    <fill>
      <patternFill patternType="solid">
        <fgColor theme="9"/>
        <bgColor indexed="64"/>
      </patternFill>
    </fill>
    <fill>
      <patternFill patternType="solid">
        <fgColor theme="4" tint="0.59999389629810485"/>
        <bgColor indexed="64"/>
      </patternFill>
    </fill>
    <fill>
      <patternFill patternType="solid">
        <fgColor rgb="FF92D050"/>
        <bgColor indexed="0"/>
      </patternFill>
    </fill>
    <fill>
      <patternFill patternType="solid">
        <fgColor theme="9" tint="0.59999389629810485"/>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6" tint="0.39997558519241921"/>
        <bgColor indexed="64"/>
      </patternFill>
    </fill>
    <fill>
      <patternFill patternType="solid">
        <fgColor rgb="FF00B0F0"/>
        <bgColor indexed="64"/>
      </patternFill>
    </fill>
    <fill>
      <patternFill patternType="solid">
        <fgColor rgb="FFFF0000"/>
        <bgColor indexed="64"/>
      </patternFill>
    </fill>
    <fill>
      <patternFill patternType="solid">
        <fgColor theme="9" tint="-0.249977111117893"/>
        <bgColor indexed="64"/>
      </patternFill>
    </fill>
    <fill>
      <patternFill patternType="solid">
        <fgColor rgb="FFFFFFFF"/>
        <bgColor indexed="64"/>
      </patternFill>
    </fill>
    <fill>
      <patternFill patternType="solid">
        <fgColor theme="9"/>
        <bgColor indexed="0"/>
      </patternFill>
    </fill>
    <fill>
      <patternFill patternType="solid">
        <fgColor theme="4" tint="0.59999389629810485"/>
        <bgColor indexed="0"/>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s>
  <cellStyleXfs count="32">
    <xf numFmtId="0" fontId="0" fillId="0" borderId="0"/>
    <xf numFmtId="49" fontId="27" fillId="0" borderId="0" applyFill="0" applyBorder="0" applyProtection="0">
      <alignment horizontal="left" vertical="center"/>
    </xf>
    <xf numFmtId="164" fontId="3" fillId="0" borderId="0" applyFont="0" applyFill="0" applyBorder="0" applyAlignment="0" applyProtection="0"/>
    <xf numFmtId="164" fontId="28" fillId="0" borderId="0" applyFont="0" applyFill="0" applyBorder="0" applyAlignment="0" applyProtection="0"/>
    <xf numFmtId="165" fontId="3" fillId="0" borderId="0" applyFont="0" applyFill="0" applyBorder="0" applyAlignment="0" applyProtection="0"/>
    <xf numFmtId="44" fontId="26" fillId="0" borderId="0" applyFont="0" applyFill="0" applyBorder="0" applyAlignment="0" applyProtection="0"/>
    <xf numFmtId="165" fontId="28" fillId="0" borderId="0" applyFont="0" applyFill="0" applyBorder="0" applyAlignment="0" applyProtection="0"/>
    <xf numFmtId="0" fontId="4" fillId="0" borderId="0"/>
    <xf numFmtId="0" fontId="26" fillId="0" borderId="0"/>
    <xf numFmtId="0" fontId="28" fillId="0" borderId="0"/>
    <xf numFmtId="0" fontId="4" fillId="0" borderId="0"/>
    <xf numFmtId="0" fontId="4" fillId="0" borderId="0"/>
    <xf numFmtId="0" fontId="4" fillId="0" borderId="0"/>
    <xf numFmtId="0" fontId="28" fillId="0" borderId="0"/>
    <xf numFmtId="0" fontId="22" fillId="0" borderId="0"/>
    <xf numFmtId="0" fontId="4" fillId="0" borderId="0"/>
    <xf numFmtId="0" fontId="18" fillId="0" borderId="0"/>
    <xf numFmtId="0" fontId="28" fillId="0" borderId="0"/>
    <xf numFmtId="0" fontId="26" fillId="0" borderId="0"/>
    <xf numFmtId="0" fontId="10" fillId="0" borderId="0"/>
    <xf numFmtId="9" fontId="3" fillId="0" borderId="0" applyFont="0" applyFill="0" applyBorder="0" applyAlignment="0" applyProtection="0"/>
    <xf numFmtId="9" fontId="18" fillId="0" borderId="0" applyFont="0" applyFill="0" applyBorder="0" applyAlignment="0" applyProtection="0"/>
    <xf numFmtId="0" fontId="2" fillId="0" borderId="0"/>
    <xf numFmtId="0" fontId="41" fillId="0" borderId="0"/>
    <xf numFmtId="43" fontId="2" fillId="0" borderId="0" applyFont="0" applyFill="0" applyBorder="0" applyAlignment="0" applyProtection="0"/>
    <xf numFmtId="44" fontId="2" fillId="0" borderId="0" applyFont="0" applyFill="0" applyBorder="0" applyAlignment="0" applyProtection="0"/>
    <xf numFmtId="0" fontId="2" fillId="0" borderId="0"/>
    <xf numFmtId="0" fontId="1" fillId="0" borderId="0"/>
    <xf numFmtId="0" fontId="41" fillId="0" borderId="0"/>
    <xf numFmtId="43" fontId="1" fillId="0" borderId="0" applyFont="0" applyFill="0" applyBorder="0" applyAlignment="0" applyProtection="0"/>
    <xf numFmtId="44" fontId="1" fillId="0" borderId="0" applyFont="0" applyFill="0" applyBorder="0" applyAlignment="0" applyProtection="0"/>
    <xf numFmtId="0" fontId="1" fillId="0" borderId="0"/>
  </cellStyleXfs>
  <cellXfs count="297">
    <xf numFmtId="0" fontId="0" fillId="0" borderId="0" xfId="0"/>
    <xf numFmtId="0" fontId="4" fillId="0" borderId="1" xfId="19" applyFont="1" applyBorder="1" applyAlignment="1">
      <alignment horizontal="justify" vertical="center" wrapText="1"/>
    </xf>
    <xf numFmtId="0" fontId="7" fillId="0" borderId="1" xfId="19" applyFont="1" applyBorder="1" applyAlignment="1">
      <alignment horizontal="justify" vertical="center" wrapText="1"/>
    </xf>
    <xf numFmtId="0" fontId="7" fillId="0" borderId="1" xfId="19" applyFont="1" applyBorder="1" applyAlignment="1">
      <alignment horizontal="center" vertical="center" wrapText="1"/>
    </xf>
    <xf numFmtId="165" fontId="7" fillId="0" borderId="1" xfId="4" applyFont="1" applyFill="1" applyBorder="1" applyAlignment="1" applyProtection="1">
      <alignment horizontal="justify" vertical="center" wrapText="1"/>
    </xf>
    <xf numFmtId="0" fontId="4" fillId="0" borderId="1" xfId="19" applyFont="1" applyBorder="1" applyAlignment="1">
      <alignment horizontal="center" vertical="center" wrapText="1"/>
    </xf>
    <xf numFmtId="165" fontId="4" fillId="0" borderId="1" xfId="4" applyFont="1" applyFill="1" applyBorder="1" applyAlignment="1" applyProtection="1">
      <alignment horizontal="justify" vertical="center" wrapText="1"/>
    </xf>
    <xf numFmtId="0" fontId="15" fillId="0" borderId="1" xfId="19" applyFont="1" applyBorder="1" applyAlignment="1" applyProtection="1">
      <alignment horizontal="center" vertical="center" wrapText="1"/>
      <protection locked="0"/>
    </xf>
    <xf numFmtId="0" fontId="4" fillId="0" borderId="0" xfId="19" applyFont="1" applyAlignment="1" applyProtection="1">
      <alignment horizontal="justify" vertical="center"/>
      <protection locked="0"/>
    </xf>
    <xf numFmtId="0" fontId="7" fillId="0" borderId="1" xfId="19" applyFont="1" applyBorder="1" applyAlignment="1" applyProtection="1">
      <alignment horizontal="justify" vertical="center"/>
      <protection locked="0"/>
    </xf>
    <xf numFmtId="0" fontId="7" fillId="0" borderId="1" xfId="19" applyFont="1" applyBorder="1" applyAlignment="1" applyProtection="1">
      <alignment horizontal="left" vertical="center"/>
      <protection locked="0"/>
    </xf>
    <xf numFmtId="0" fontId="4" fillId="0" borderId="1" xfId="19" applyFont="1" applyBorder="1" applyAlignment="1" applyProtection="1">
      <alignment horizontal="left" vertical="center"/>
      <protection locked="0"/>
    </xf>
    <xf numFmtId="0" fontId="4" fillId="0" borderId="1" xfId="19" applyFont="1" applyBorder="1" applyAlignment="1" applyProtection="1">
      <alignment horizontal="justify" vertical="center"/>
      <protection locked="0"/>
    </xf>
    <xf numFmtId="4" fontId="7" fillId="0" borderId="1" xfId="19" applyNumberFormat="1" applyFont="1" applyBorder="1" applyAlignment="1" applyProtection="1">
      <alignment horizontal="right" vertical="center" wrapText="1"/>
      <protection locked="0"/>
    </xf>
    <xf numFmtId="4" fontId="4" fillId="0" borderId="1" xfId="19" applyNumberFormat="1" applyFont="1" applyBorder="1" applyAlignment="1" applyProtection="1">
      <alignment horizontal="right" vertical="center" wrapText="1"/>
      <protection locked="0"/>
    </xf>
    <xf numFmtId="0" fontId="7" fillId="0" borderId="1" xfId="0" applyFont="1" applyBorder="1" applyAlignment="1" applyProtection="1">
      <alignment vertical="center"/>
      <protection locked="0"/>
    </xf>
    <xf numFmtId="165" fontId="7" fillId="0" borderId="1" xfId="4" applyFont="1" applyFill="1" applyBorder="1" applyAlignment="1" applyProtection="1">
      <alignment horizontal="justify" vertical="center" wrapText="1"/>
      <protection locked="0"/>
    </xf>
    <xf numFmtId="165" fontId="4" fillId="0" borderId="1" xfId="4" applyFont="1" applyFill="1" applyBorder="1" applyAlignment="1" applyProtection="1">
      <alignment horizontal="justify" vertical="center" wrapText="1"/>
      <protection locked="0"/>
    </xf>
    <xf numFmtId="0" fontId="4" fillId="0" borderId="0" xfId="0" applyFont="1" applyAlignment="1" applyProtection="1">
      <alignment vertical="center"/>
      <protection locked="0"/>
    </xf>
    <xf numFmtId="0" fontId="4" fillId="0" borderId="0" xfId="19" applyFont="1" applyAlignment="1" applyProtection="1">
      <alignment horizontal="justify" vertical="center" wrapText="1"/>
      <protection locked="0"/>
    </xf>
    <xf numFmtId="0" fontId="4" fillId="0" borderId="0" xfId="19" applyFont="1" applyAlignment="1" applyProtection="1">
      <alignment horizontal="center" vertical="center"/>
      <protection locked="0"/>
    </xf>
    <xf numFmtId="4" fontId="4" fillId="0" borderId="0" xfId="19" applyNumberFormat="1" applyFont="1" applyAlignment="1" applyProtection="1">
      <alignment horizontal="justify" vertical="center"/>
      <protection locked="0"/>
    </xf>
    <xf numFmtId="165" fontId="12" fillId="0" borderId="0" xfId="4" applyFont="1" applyAlignment="1" applyProtection="1">
      <alignment horizontal="center" vertical="center"/>
      <protection locked="0"/>
    </xf>
    <xf numFmtId="0" fontId="8" fillId="0" borderId="1" xfId="19" applyFont="1" applyBorder="1" applyAlignment="1" applyProtection="1">
      <alignment horizontal="center" vertical="center"/>
      <protection locked="0"/>
    </xf>
    <xf numFmtId="0" fontId="7" fillId="0" borderId="1" xfId="19" applyFont="1" applyBorder="1" applyAlignment="1" applyProtection="1">
      <alignment horizontal="center" vertical="center" wrapText="1"/>
      <protection locked="0"/>
    </xf>
    <xf numFmtId="0" fontId="7" fillId="0" borderId="1" xfId="19" applyFont="1" applyBorder="1" applyAlignment="1" applyProtection="1">
      <alignment horizontal="center" vertical="center"/>
      <protection locked="0"/>
    </xf>
    <xf numFmtId="4" fontId="7" fillId="0" borderId="1" xfId="19" applyNumberFormat="1" applyFont="1" applyBorder="1" applyAlignment="1" applyProtection="1">
      <alignment horizontal="center" vertical="center"/>
      <protection locked="0"/>
    </xf>
    <xf numFmtId="165" fontId="8" fillId="2" borderId="1" xfId="4" applyFont="1" applyFill="1" applyBorder="1" applyAlignment="1" applyProtection="1">
      <alignment horizontal="center" vertical="center"/>
      <protection locked="0"/>
    </xf>
    <xf numFmtId="4" fontId="15" fillId="0" borderId="1" xfId="19" applyNumberFormat="1" applyFont="1" applyBorder="1" applyAlignment="1" applyProtection="1">
      <alignment horizontal="center" vertical="center" wrapText="1"/>
      <protection locked="0"/>
    </xf>
    <xf numFmtId="165" fontId="16" fillId="3" borderId="1" xfId="4" applyFont="1" applyFill="1" applyBorder="1" applyAlignment="1" applyProtection="1">
      <alignment horizontal="center" vertical="center" wrapText="1"/>
      <protection locked="0"/>
    </xf>
    <xf numFmtId="0" fontId="9" fillId="0" borderId="0" xfId="0" applyFont="1" applyAlignment="1" applyProtection="1">
      <alignment vertical="center"/>
      <protection locked="0"/>
    </xf>
    <xf numFmtId="4" fontId="4" fillId="0" borderId="0" xfId="19" applyNumberFormat="1" applyFont="1" applyAlignment="1" applyProtection="1">
      <alignment horizontal="center" vertical="center"/>
      <protection locked="0"/>
    </xf>
    <xf numFmtId="165" fontId="11" fillId="0" borderId="0" xfId="4" applyFont="1" applyFill="1" applyAlignment="1" applyProtection="1">
      <alignment vertical="center"/>
      <protection locked="0"/>
    </xf>
    <xf numFmtId="0" fontId="7" fillId="0" borderId="1" xfId="19" applyFont="1" applyBorder="1" applyAlignment="1" applyProtection="1">
      <alignment horizontal="justify" vertical="center" wrapText="1"/>
      <protection locked="0"/>
    </xf>
    <xf numFmtId="165" fontId="12" fillId="0" borderId="1" xfId="4" applyFont="1" applyFill="1" applyBorder="1" applyAlignment="1" applyProtection="1">
      <alignment vertical="center"/>
      <protection locked="0"/>
    </xf>
    <xf numFmtId="0" fontId="7" fillId="0" borderId="0" xfId="0" applyFont="1" applyAlignment="1" applyProtection="1">
      <alignment vertical="center"/>
      <protection locked="0"/>
    </xf>
    <xf numFmtId="165" fontId="11" fillId="0" borderId="1" xfId="4" applyFont="1" applyFill="1" applyBorder="1" applyAlignment="1" applyProtection="1">
      <alignment vertical="center"/>
      <protection locked="0"/>
    </xf>
    <xf numFmtId="10" fontId="7" fillId="0" borderId="1" xfId="20" applyNumberFormat="1" applyFont="1" applyFill="1" applyBorder="1" applyAlignment="1" applyProtection="1">
      <alignment horizontal="center" vertical="center"/>
      <protection locked="0"/>
    </xf>
    <xf numFmtId="165" fontId="11" fillId="4" borderId="0" xfId="4" applyFont="1" applyFill="1" applyAlignment="1" applyProtection="1">
      <alignment vertical="center"/>
      <protection locked="0"/>
    </xf>
    <xf numFmtId="0" fontId="13" fillId="0" borderId="0" xfId="0" applyFont="1" applyAlignment="1" applyProtection="1">
      <alignment vertical="center"/>
      <protection hidden="1"/>
    </xf>
    <xf numFmtId="0" fontId="13" fillId="0" borderId="0" xfId="19" applyFont="1" applyAlignment="1" applyProtection="1">
      <alignment horizontal="center" vertical="center"/>
      <protection hidden="1"/>
    </xf>
    <xf numFmtId="0" fontId="13" fillId="0" borderId="0" xfId="19" applyFont="1" applyAlignment="1" applyProtection="1">
      <alignment horizontal="justify" vertical="center"/>
      <protection hidden="1"/>
    </xf>
    <xf numFmtId="0" fontId="13" fillId="0" borderId="0" xfId="19" applyFont="1" applyAlignment="1" applyProtection="1">
      <alignment horizontal="justify" vertical="center" wrapText="1"/>
      <protection hidden="1"/>
    </xf>
    <xf numFmtId="0" fontId="4" fillId="0" borderId="0" xfId="0" applyFont="1"/>
    <xf numFmtId="0" fontId="29" fillId="0" borderId="0" xfId="18" applyFont="1"/>
    <xf numFmtId="49" fontId="6" fillId="0" borderId="0" xfId="0" applyNumberFormat="1" applyFont="1" applyAlignment="1">
      <alignment vertical="center" wrapText="1"/>
    </xf>
    <xf numFmtId="0" fontId="6" fillId="0" borderId="0" xfId="0" applyFont="1" applyAlignment="1" applyProtection="1">
      <alignment vertical="center"/>
      <protection hidden="1"/>
    </xf>
    <xf numFmtId="0" fontId="30" fillId="0" borderId="0" xfId="0" applyFont="1" applyAlignment="1" applyProtection="1">
      <alignment vertical="center"/>
      <protection hidden="1"/>
    </xf>
    <xf numFmtId="0" fontId="30" fillId="5" borderId="0" xfId="0" applyFont="1" applyFill="1" applyAlignment="1" applyProtection="1">
      <alignment vertical="center"/>
      <protection hidden="1"/>
    </xf>
    <xf numFmtId="0" fontId="7" fillId="0" borderId="1" xfId="0" applyFont="1" applyBorder="1" applyAlignment="1">
      <alignment horizontal="center" vertical="center" wrapText="1"/>
    </xf>
    <xf numFmtId="0" fontId="20" fillId="6" borderId="1" xfId="19" applyFont="1" applyFill="1" applyBorder="1" applyAlignment="1" applyProtection="1">
      <alignment horizontal="left" vertical="center" wrapText="1"/>
      <protection hidden="1"/>
    </xf>
    <xf numFmtId="1" fontId="21" fillId="6" borderId="2" xfId="19" applyNumberFormat="1" applyFont="1" applyFill="1" applyBorder="1" applyAlignment="1" applyProtection="1">
      <alignment horizontal="center" vertical="center" wrapText="1"/>
      <protection hidden="1"/>
    </xf>
    <xf numFmtId="0" fontId="20" fillId="5" borderId="1" xfId="19" applyFont="1" applyFill="1" applyBorder="1" applyAlignment="1" applyProtection="1">
      <alignment horizontal="left" vertical="center" wrapText="1"/>
      <protection hidden="1"/>
    </xf>
    <xf numFmtId="0" fontId="21" fillId="5" borderId="1" xfId="19" applyFont="1" applyFill="1" applyBorder="1" applyAlignment="1" applyProtection="1">
      <alignment horizontal="center" vertical="center" wrapText="1"/>
      <protection hidden="1"/>
    </xf>
    <xf numFmtId="0" fontId="31" fillId="0" borderId="1" xfId="0" applyFont="1" applyBorder="1" applyAlignment="1" applyProtection="1">
      <alignment horizontal="left" vertical="center" wrapText="1"/>
      <protection locked="0"/>
    </xf>
    <xf numFmtId="0" fontId="21" fillId="0" borderId="1" xfId="19" applyFont="1" applyBorder="1" applyAlignment="1" applyProtection="1">
      <alignment horizontal="justify" vertical="center" wrapText="1"/>
      <protection hidden="1"/>
    </xf>
    <xf numFmtId="0" fontId="31" fillId="0" borderId="1" xfId="0" applyFont="1" applyBorder="1" applyAlignment="1" applyProtection="1">
      <alignment horizontal="center" vertical="center" wrapText="1"/>
      <protection locked="0"/>
    </xf>
    <xf numFmtId="0" fontId="32" fillId="0" borderId="1" xfId="0" applyFont="1" applyBorder="1" applyAlignment="1" applyProtection="1">
      <alignment horizontal="left" vertical="center" wrapText="1"/>
      <protection locked="0"/>
    </xf>
    <xf numFmtId="1" fontId="20" fillId="0" borderId="1" xfId="19" applyNumberFormat="1" applyFont="1" applyBorder="1" applyAlignment="1" applyProtection="1">
      <alignment horizontal="justify" vertical="center" wrapText="1"/>
      <protection hidden="1"/>
    </xf>
    <xf numFmtId="49" fontId="33" fillId="0" borderId="1" xfId="1" applyFont="1" applyBorder="1" applyAlignment="1">
      <alignment horizontal="center" vertical="center" wrapText="1"/>
    </xf>
    <xf numFmtId="0" fontId="21" fillId="0" borderId="1" xfId="10" applyFont="1" applyBorder="1" applyAlignment="1" applyProtection="1">
      <alignment horizontal="justify" vertical="center" wrapText="1"/>
      <protection hidden="1"/>
    </xf>
    <xf numFmtId="0" fontId="20" fillId="0" borderId="1" xfId="0" applyFont="1" applyBorder="1" applyAlignment="1" applyProtection="1">
      <alignment horizontal="left" vertical="center" wrapText="1"/>
      <protection locked="0"/>
    </xf>
    <xf numFmtId="49" fontId="21" fillId="0" borderId="1" xfId="1" applyFont="1" applyBorder="1" applyAlignment="1">
      <alignment horizontal="center" vertical="center" wrapText="1"/>
    </xf>
    <xf numFmtId="0" fontId="21" fillId="5" borderId="1" xfId="19" applyFont="1" applyFill="1" applyBorder="1" applyAlignment="1" applyProtection="1">
      <alignment horizontal="left" vertical="center" wrapText="1"/>
      <protection hidden="1"/>
    </xf>
    <xf numFmtId="0" fontId="21" fillId="5" borderId="1" xfId="19" applyFont="1" applyFill="1" applyBorder="1" applyAlignment="1" applyProtection="1">
      <alignment horizontal="center" vertical="center"/>
      <protection hidden="1"/>
    </xf>
    <xf numFmtId="0" fontId="20" fillId="6" borderId="2" xfId="19" applyFont="1" applyFill="1" applyBorder="1" applyAlignment="1" applyProtection="1">
      <alignment horizontal="center" vertical="center" wrapText="1"/>
      <protection hidden="1"/>
    </xf>
    <xf numFmtId="0" fontId="20" fillId="5" borderId="1" xfId="19" applyFont="1" applyFill="1" applyBorder="1" applyAlignment="1" applyProtection="1">
      <alignment horizontal="center" vertical="center" wrapText="1"/>
      <protection hidden="1"/>
    </xf>
    <xf numFmtId="0" fontId="31" fillId="0" borderId="1" xfId="0" applyFont="1" applyBorder="1" applyAlignment="1" applyProtection="1">
      <alignment horizontal="left" vertical="center"/>
      <protection locked="0"/>
    </xf>
    <xf numFmtId="0" fontId="31" fillId="0" borderId="1" xfId="0" applyFont="1" applyBorder="1" applyAlignment="1" applyProtection="1">
      <alignment horizontal="center" vertical="center"/>
      <protection locked="0"/>
    </xf>
    <xf numFmtId="0" fontId="21" fillId="0" borderId="1" xfId="0" applyFont="1" applyBorder="1" applyAlignment="1" applyProtection="1">
      <alignment horizontal="left" vertical="center" wrapText="1"/>
      <protection hidden="1"/>
    </xf>
    <xf numFmtId="0" fontId="32" fillId="0" borderId="1" xfId="0" applyFont="1" applyBorder="1" applyAlignment="1" applyProtection="1">
      <alignment horizontal="left" vertical="center"/>
      <protection locked="0"/>
    </xf>
    <xf numFmtId="49" fontId="33" fillId="0" borderId="1" xfId="1" applyFont="1" applyBorder="1" applyAlignment="1">
      <alignment horizontal="center" vertical="center"/>
    </xf>
    <xf numFmtId="1" fontId="20" fillId="5" borderId="1" xfId="19" applyNumberFormat="1" applyFont="1" applyFill="1" applyBorder="1" applyAlignment="1" applyProtection="1">
      <alignment horizontal="left" vertical="center" wrapText="1"/>
      <protection hidden="1"/>
    </xf>
    <xf numFmtId="1" fontId="20" fillId="6" borderId="2" xfId="19" applyNumberFormat="1" applyFont="1" applyFill="1" applyBorder="1" applyAlignment="1" applyProtection="1">
      <alignment horizontal="left" vertical="center" wrapText="1"/>
      <protection hidden="1"/>
    </xf>
    <xf numFmtId="167" fontId="21" fillId="0" borderId="1" xfId="0" applyNumberFormat="1" applyFont="1" applyBorder="1" applyAlignment="1" applyProtection="1">
      <alignment horizontal="left" vertical="center" wrapText="1"/>
      <protection hidden="1"/>
    </xf>
    <xf numFmtId="0" fontId="21" fillId="0" borderId="1" xfId="0" applyFont="1" applyBorder="1" applyAlignment="1" applyProtection="1">
      <alignment horizontal="justify" vertical="center" wrapText="1"/>
      <protection hidden="1"/>
    </xf>
    <xf numFmtId="1" fontId="21" fillId="0" borderId="1" xfId="19" applyNumberFormat="1" applyFont="1" applyBorder="1" applyAlignment="1" applyProtection="1">
      <alignment horizontal="justify" vertical="center" wrapText="1"/>
      <protection hidden="1"/>
    </xf>
    <xf numFmtId="0" fontId="21" fillId="5" borderId="3" xfId="19" applyFont="1" applyFill="1" applyBorder="1" applyAlignment="1" applyProtection="1">
      <alignment horizontal="left" vertical="center" wrapText="1"/>
      <protection hidden="1"/>
    </xf>
    <xf numFmtId="0" fontId="20" fillId="5" borderId="4" xfId="19" applyFont="1" applyFill="1" applyBorder="1" applyAlignment="1" applyProtection="1">
      <alignment horizontal="left" vertical="center" wrapText="1"/>
      <protection hidden="1"/>
    </xf>
    <xf numFmtId="0" fontId="20" fillId="0" borderId="1" xfId="19" applyFont="1" applyBorder="1" applyAlignment="1" applyProtection="1">
      <alignment horizontal="justify" vertical="center" wrapText="1"/>
      <protection hidden="1"/>
    </xf>
    <xf numFmtId="0" fontId="20" fillId="0" borderId="1" xfId="10" applyFont="1" applyBorder="1" applyAlignment="1" applyProtection="1">
      <alignment horizontal="justify" vertical="center" wrapText="1"/>
      <protection hidden="1"/>
    </xf>
    <xf numFmtId="0" fontId="20" fillId="6" borderId="1" xfId="0" applyFont="1" applyFill="1" applyBorder="1" applyAlignment="1" applyProtection="1">
      <alignment horizontal="left" vertical="center" wrapText="1"/>
      <protection hidden="1"/>
    </xf>
    <xf numFmtId="166" fontId="20" fillId="6" borderId="2" xfId="0" applyNumberFormat="1" applyFont="1" applyFill="1" applyBorder="1" applyAlignment="1" applyProtection="1">
      <alignment horizontal="center" vertical="center" wrapText="1"/>
      <protection hidden="1"/>
    </xf>
    <xf numFmtId="0" fontId="20" fillId="5" borderId="3" xfId="0" applyFont="1" applyFill="1" applyBorder="1" applyAlignment="1" applyProtection="1">
      <alignment horizontal="left" vertical="center" wrapText="1"/>
      <protection hidden="1"/>
    </xf>
    <xf numFmtId="166" fontId="20" fillId="5" borderId="3" xfId="0" applyNumberFormat="1" applyFont="1" applyFill="1" applyBorder="1" applyAlignment="1" applyProtection="1">
      <alignment horizontal="center" vertical="center" wrapText="1"/>
      <protection hidden="1"/>
    </xf>
    <xf numFmtId="0" fontId="21" fillId="5" borderId="4" xfId="19" applyFont="1" applyFill="1" applyBorder="1" applyAlignment="1" applyProtection="1">
      <alignment horizontal="left" vertical="center" wrapText="1"/>
      <protection hidden="1"/>
    </xf>
    <xf numFmtId="0" fontId="20" fillId="5" borderId="3" xfId="19" applyFont="1" applyFill="1" applyBorder="1" applyAlignment="1" applyProtection="1">
      <alignment horizontal="left" vertical="center" wrapText="1"/>
      <protection hidden="1"/>
    </xf>
    <xf numFmtId="0" fontId="21" fillId="5" borderId="3" xfId="19" applyFont="1" applyFill="1" applyBorder="1" applyAlignment="1" applyProtection="1">
      <alignment horizontal="center" vertical="center" wrapText="1"/>
      <protection hidden="1"/>
    </xf>
    <xf numFmtId="0" fontId="21" fillId="5" borderId="5" xfId="19" applyFont="1" applyFill="1" applyBorder="1" applyAlignment="1" applyProtection="1">
      <alignment horizontal="left" vertical="center" wrapText="1"/>
      <protection hidden="1"/>
    </xf>
    <xf numFmtId="0" fontId="21" fillId="5" borderId="4" xfId="19" applyFont="1" applyFill="1" applyBorder="1" applyAlignment="1" applyProtection="1">
      <alignment horizontal="center" vertical="center"/>
      <protection hidden="1"/>
    </xf>
    <xf numFmtId="0" fontId="21" fillId="6" borderId="2" xfId="0" applyFont="1" applyFill="1" applyBorder="1" applyAlignment="1" applyProtection="1">
      <alignment horizontal="center" vertical="center" wrapText="1"/>
      <protection hidden="1"/>
    </xf>
    <xf numFmtId="0" fontId="20" fillId="5" borderId="3" xfId="0" applyFont="1" applyFill="1" applyBorder="1" applyAlignment="1" applyProtection="1">
      <alignment horizontal="center" vertical="center" wrapText="1"/>
      <protection hidden="1"/>
    </xf>
    <xf numFmtId="0" fontId="20" fillId="6" borderId="2" xfId="19" applyFont="1" applyFill="1" applyBorder="1" applyAlignment="1" applyProtection="1">
      <alignment horizontal="justify" vertical="center" wrapText="1"/>
      <protection hidden="1"/>
    </xf>
    <xf numFmtId="0" fontId="20" fillId="6" borderId="3" xfId="19" applyFont="1" applyFill="1" applyBorder="1" applyAlignment="1" applyProtection="1">
      <alignment horizontal="left" vertical="center" wrapText="1"/>
      <protection hidden="1"/>
    </xf>
    <xf numFmtId="0" fontId="6" fillId="7" borderId="1" xfId="19" applyFont="1" applyFill="1" applyBorder="1" applyAlignment="1" applyProtection="1">
      <alignment horizontal="center" vertical="center" wrapText="1"/>
      <protection hidden="1"/>
    </xf>
    <xf numFmtId="0" fontId="6" fillId="7" borderId="3" xfId="19" applyFont="1" applyFill="1" applyBorder="1" applyAlignment="1" applyProtection="1">
      <alignment horizontal="center" vertical="center" wrapText="1"/>
      <protection hidden="1"/>
    </xf>
    <xf numFmtId="0" fontId="23" fillId="0" borderId="1" xfId="0" applyFont="1" applyBorder="1" applyAlignment="1">
      <alignment vertical="center" wrapText="1"/>
    </xf>
    <xf numFmtId="0" fontId="23" fillId="0" borderId="0" xfId="0" applyFont="1" applyAlignment="1">
      <alignment vertical="center" wrapText="1"/>
    </xf>
    <xf numFmtId="164" fontId="13" fillId="0" borderId="0" xfId="2" applyFont="1" applyFill="1" applyAlignment="1" applyProtection="1">
      <alignment vertical="center"/>
      <protection hidden="1"/>
    </xf>
    <xf numFmtId="4" fontId="13" fillId="0" borderId="0" xfId="0" applyNumberFormat="1" applyFont="1" applyAlignment="1" applyProtection="1">
      <alignment vertical="center"/>
      <protection hidden="1"/>
    </xf>
    <xf numFmtId="168" fontId="34" fillId="0" borderId="0" xfId="0" applyNumberFormat="1" applyFont="1" applyAlignment="1" applyProtection="1">
      <alignment vertical="center" wrapText="1"/>
      <protection locked="0"/>
    </xf>
    <xf numFmtId="0" fontId="21" fillId="0" borderId="1" xfId="19" applyFont="1" applyBorder="1" applyAlignment="1">
      <alignment horizontal="justify" vertical="center" wrapText="1"/>
    </xf>
    <xf numFmtId="0" fontId="31" fillId="0" borderId="4" xfId="0" applyFont="1" applyBorder="1" applyAlignment="1" applyProtection="1">
      <alignment horizontal="center" vertical="center" wrapText="1"/>
      <protection locked="0"/>
    </xf>
    <xf numFmtId="0" fontId="21" fillId="0" borderId="4" xfId="19" applyFont="1" applyBorder="1" applyAlignment="1" applyProtection="1">
      <alignment horizontal="justify" vertical="center" wrapText="1"/>
      <protection hidden="1"/>
    </xf>
    <xf numFmtId="0" fontId="35" fillId="0" borderId="1" xfId="0" applyFont="1" applyBorder="1" applyAlignment="1">
      <alignment vertical="center" wrapText="1"/>
    </xf>
    <xf numFmtId="0" fontId="35" fillId="0" borderId="1" xfId="0" applyFont="1" applyBorder="1" applyAlignment="1">
      <alignment horizontal="justify" vertical="center"/>
    </xf>
    <xf numFmtId="0" fontId="21" fillId="5" borderId="1" xfId="0" applyFont="1" applyFill="1" applyBorder="1" applyAlignment="1">
      <alignment horizontal="center" vertical="center" wrapText="1"/>
    </xf>
    <xf numFmtId="0" fontId="21" fillId="0" borderId="1" xfId="0" applyFont="1" applyBorder="1" applyAlignment="1" applyProtection="1">
      <alignment vertical="center" wrapText="1"/>
      <protection hidden="1"/>
    </xf>
    <xf numFmtId="0" fontId="21" fillId="0" borderId="1" xfId="10" applyFont="1" applyBorder="1" applyAlignment="1">
      <alignment horizontal="justify" vertical="center" wrapText="1"/>
    </xf>
    <xf numFmtId="0" fontId="21" fillId="0" borderId="1" xfId="0" applyFont="1" applyBorder="1" applyAlignment="1">
      <alignment vertical="center"/>
    </xf>
    <xf numFmtId="0" fontId="21" fillId="0" borderId="1" xfId="15" applyFont="1" applyBorder="1" applyAlignment="1">
      <alignment horizontal="justify" vertical="center" wrapText="1"/>
    </xf>
    <xf numFmtId="0" fontId="21" fillId="0" borderId="2" xfId="19" applyFont="1" applyBorder="1" applyAlignment="1" applyProtection="1">
      <alignment horizontal="justify" vertical="center" wrapText="1"/>
      <protection hidden="1"/>
    </xf>
    <xf numFmtId="0" fontId="31" fillId="0" borderId="2" xfId="0" applyFont="1" applyBorder="1" applyAlignment="1" applyProtection="1">
      <alignment horizontal="center" vertical="center"/>
      <protection locked="0"/>
    </xf>
    <xf numFmtId="4" fontId="21" fillId="5" borderId="1" xfId="19" applyNumberFormat="1" applyFont="1" applyFill="1" applyBorder="1" applyAlignment="1" applyProtection="1">
      <alignment horizontal="center" vertical="center" wrapText="1"/>
      <protection hidden="1"/>
    </xf>
    <xf numFmtId="0" fontId="6" fillId="8" borderId="2" xfId="0" applyFont="1" applyFill="1" applyBorder="1" applyAlignment="1">
      <alignment horizontal="center" vertical="center" wrapText="1"/>
    </xf>
    <xf numFmtId="0" fontId="6" fillId="9" borderId="6" xfId="0" applyFont="1" applyFill="1" applyBorder="1" applyAlignment="1">
      <alignment horizontal="center" vertical="center"/>
    </xf>
    <xf numFmtId="0" fontId="6" fillId="10" borderId="2" xfId="0" applyFont="1" applyFill="1" applyBorder="1" applyAlignment="1">
      <alignment horizontal="center" vertical="center"/>
    </xf>
    <xf numFmtId="0" fontId="6" fillId="11" borderId="1" xfId="0" applyFont="1" applyFill="1" applyBorder="1" applyAlignment="1">
      <alignment horizontal="center" vertical="center"/>
    </xf>
    <xf numFmtId="0" fontId="24" fillId="12" borderId="3" xfId="0" applyFont="1" applyFill="1" applyBorder="1" applyAlignment="1" applyProtection="1">
      <alignment horizontal="center" vertical="center" wrapText="1" readingOrder="1"/>
      <protection locked="0"/>
    </xf>
    <xf numFmtId="1" fontId="20" fillId="6" borderId="1" xfId="19" applyNumberFormat="1" applyFont="1" applyFill="1" applyBorder="1" applyAlignment="1" applyProtection="1">
      <alignment horizontal="justify" vertical="center" wrapText="1"/>
      <protection hidden="1"/>
    </xf>
    <xf numFmtId="1" fontId="20" fillId="5" borderId="1" xfId="19" applyNumberFormat="1" applyFont="1" applyFill="1" applyBorder="1" applyAlignment="1" applyProtection="1">
      <alignment horizontal="justify" vertical="center" wrapText="1"/>
      <protection hidden="1"/>
    </xf>
    <xf numFmtId="0" fontId="21" fillId="5" borderId="1" xfId="19" applyFont="1" applyFill="1" applyBorder="1" applyAlignment="1" applyProtection="1">
      <alignment horizontal="justify" vertical="center" wrapText="1"/>
      <protection hidden="1"/>
    </xf>
    <xf numFmtId="0" fontId="20" fillId="6" borderId="1" xfId="19" applyFont="1" applyFill="1" applyBorder="1" applyAlignment="1" applyProtection="1">
      <alignment horizontal="justify" vertical="center" wrapText="1"/>
      <protection hidden="1"/>
    </xf>
    <xf numFmtId="0" fontId="20" fillId="5" borderId="1" xfId="19" applyFont="1" applyFill="1" applyBorder="1" applyAlignment="1" applyProtection="1">
      <alignment horizontal="justify" vertical="center" wrapText="1"/>
      <protection hidden="1"/>
    </xf>
    <xf numFmtId="1" fontId="20" fillId="5" borderId="4" xfId="19" applyNumberFormat="1" applyFont="1" applyFill="1" applyBorder="1" applyAlignment="1" applyProtection="1">
      <alignment horizontal="justify" vertical="center" wrapText="1"/>
      <protection hidden="1"/>
    </xf>
    <xf numFmtId="0" fontId="20" fillId="6" borderId="1" xfId="10" applyFont="1" applyFill="1" applyBorder="1" applyAlignment="1" applyProtection="1">
      <alignment horizontal="justify" vertical="center" wrapText="1"/>
      <protection hidden="1"/>
    </xf>
    <xf numFmtId="0" fontId="20" fillId="5" borderId="3" xfId="10" applyFont="1" applyFill="1" applyBorder="1" applyAlignment="1" applyProtection="1">
      <alignment horizontal="justify" vertical="center" wrapText="1"/>
      <protection hidden="1"/>
    </xf>
    <xf numFmtId="0" fontId="21" fillId="5" borderId="4" xfId="19" applyFont="1" applyFill="1" applyBorder="1" applyAlignment="1" applyProtection="1">
      <alignment horizontal="justify" vertical="center" wrapText="1"/>
      <protection hidden="1"/>
    </xf>
    <xf numFmtId="1" fontId="20" fillId="5" borderId="3" xfId="19" applyNumberFormat="1" applyFont="1" applyFill="1" applyBorder="1" applyAlignment="1" applyProtection="1">
      <alignment horizontal="justify" vertical="center" wrapText="1"/>
      <protection hidden="1"/>
    </xf>
    <xf numFmtId="0" fontId="21" fillId="5" borderId="5" xfId="19" applyFont="1" applyFill="1" applyBorder="1" applyAlignment="1" applyProtection="1">
      <alignment horizontal="justify" vertical="center" wrapText="1"/>
      <protection hidden="1"/>
    </xf>
    <xf numFmtId="0" fontId="21" fillId="5" borderId="4" xfId="19" applyFont="1" applyFill="1" applyBorder="1" applyAlignment="1">
      <alignment horizontal="justify" vertical="center" wrapText="1"/>
    </xf>
    <xf numFmtId="0" fontId="20" fillId="5" borderId="3" xfId="19" applyFont="1" applyFill="1" applyBorder="1" applyAlignment="1" applyProtection="1">
      <alignment horizontal="justify" vertical="center" wrapText="1"/>
      <protection hidden="1"/>
    </xf>
    <xf numFmtId="0" fontId="20" fillId="6" borderId="3" xfId="19" applyFont="1" applyFill="1" applyBorder="1" applyAlignment="1" applyProtection="1">
      <alignment horizontal="justify" vertical="center" wrapText="1"/>
      <protection hidden="1"/>
    </xf>
    <xf numFmtId="0" fontId="21" fillId="5" borderId="1" xfId="0" applyFont="1" applyFill="1" applyBorder="1" applyAlignment="1">
      <alignment horizontal="left" vertical="center" wrapText="1"/>
    </xf>
    <xf numFmtId="0" fontId="31" fillId="0" borderId="3" xfId="0" applyFont="1" applyBorder="1" applyAlignment="1" applyProtection="1">
      <alignment horizontal="center" vertical="center"/>
      <protection locked="0"/>
    </xf>
    <xf numFmtId="0" fontId="21" fillId="0" borderId="7" xfId="19" applyFont="1" applyBorder="1" applyAlignment="1" applyProtection="1">
      <alignment horizontal="justify" vertical="center" wrapText="1"/>
      <protection hidden="1"/>
    </xf>
    <xf numFmtId="0" fontId="31" fillId="0" borderId="4" xfId="0" applyFont="1" applyBorder="1" applyAlignment="1" applyProtection="1">
      <alignment horizontal="center" vertical="center"/>
      <protection locked="0"/>
    </xf>
    <xf numFmtId="0" fontId="21" fillId="0" borderId="1" xfId="19" applyFont="1" applyBorder="1" applyAlignment="1" applyProtection="1">
      <alignment horizontal="center" vertical="center" wrapText="1"/>
      <protection hidden="1"/>
    </xf>
    <xf numFmtId="0" fontId="32" fillId="6" borderId="1" xfId="0" applyFont="1" applyFill="1" applyBorder="1" applyAlignment="1" applyProtection="1">
      <alignment horizontal="left" vertical="center"/>
      <protection locked="0"/>
    </xf>
    <xf numFmtId="0" fontId="20" fillId="6" borderId="8" xfId="19" applyFont="1" applyFill="1" applyBorder="1" applyAlignment="1" applyProtection="1">
      <alignment horizontal="justify" vertical="center" wrapText="1"/>
      <protection hidden="1"/>
    </xf>
    <xf numFmtId="0" fontId="31" fillId="6" borderId="1" xfId="0" applyFont="1" applyFill="1" applyBorder="1" applyAlignment="1" applyProtection="1">
      <alignment horizontal="center" vertical="center"/>
      <protection locked="0"/>
    </xf>
    <xf numFmtId="168" fontId="36" fillId="0" borderId="1" xfId="0" applyNumberFormat="1" applyFont="1" applyBorder="1" applyAlignment="1" applyProtection="1">
      <alignment vertical="center" wrapText="1"/>
      <protection locked="0"/>
    </xf>
    <xf numFmtId="168" fontId="19" fillId="0" borderId="1" xfId="7" applyNumberFormat="1" applyFont="1" applyBorder="1" applyAlignment="1" applyProtection="1">
      <alignment vertical="center"/>
      <protection hidden="1"/>
    </xf>
    <xf numFmtId="168" fontId="20" fillId="6" borderId="2" xfId="19" applyNumberFormat="1" applyFont="1" applyFill="1" applyBorder="1" applyAlignment="1" applyProtection="1">
      <alignment horizontal="center" vertical="center" wrapText="1"/>
      <protection hidden="1"/>
    </xf>
    <xf numFmtId="168" fontId="20" fillId="6" borderId="2" xfId="19" applyNumberFormat="1" applyFont="1" applyFill="1" applyBorder="1" applyAlignment="1" applyProtection="1">
      <alignment horizontal="left" vertical="center" wrapText="1"/>
      <protection hidden="1"/>
    </xf>
    <xf numFmtId="168" fontId="21" fillId="6" borderId="2" xfId="19" applyNumberFormat="1" applyFont="1" applyFill="1" applyBorder="1" applyAlignment="1" applyProtection="1">
      <alignment horizontal="center" vertical="center" wrapText="1"/>
      <protection hidden="1"/>
    </xf>
    <xf numFmtId="168" fontId="20" fillId="6" borderId="2" xfId="0" applyNumberFormat="1" applyFont="1" applyFill="1" applyBorder="1" applyAlignment="1" applyProtection="1">
      <alignment horizontal="center" vertical="center" wrapText="1"/>
      <protection hidden="1"/>
    </xf>
    <xf numFmtId="168" fontId="21" fillId="6" borderId="2" xfId="0" applyNumberFormat="1" applyFont="1" applyFill="1" applyBorder="1" applyAlignment="1" applyProtection="1">
      <alignment horizontal="center" vertical="center" wrapText="1"/>
      <protection hidden="1"/>
    </xf>
    <xf numFmtId="168" fontId="20" fillId="6" borderId="2" xfId="19" applyNumberFormat="1" applyFont="1" applyFill="1" applyBorder="1" applyAlignment="1" applyProtection="1">
      <alignment horizontal="justify" vertical="center" wrapText="1"/>
      <protection hidden="1"/>
    </xf>
    <xf numFmtId="168" fontId="36" fillId="0" borderId="2" xfId="0" applyNumberFormat="1" applyFont="1" applyBorder="1" applyAlignment="1" applyProtection="1">
      <alignment vertical="center" wrapText="1"/>
      <protection locked="0"/>
    </xf>
    <xf numFmtId="168" fontId="19" fillId="0" borderId="2" xfId="7" applyNumberFormat="1" applyFont="1" applyBorder="1" applyAlignment="1" applyProtection="1">
      <alignment vertical="center"/>
      <protection hidden="1"/>
    </xf>
    <xf numFmtId="168" fontId="36" fillId="6" borderId="1" xfId="0" applyNumberFormat="1" applyFont="1" applyFill="1" applyBorder="1" applyAlignment="1" applyProtection="1">
      <alignment vertical="center" wrapText="1"/>
      <protection locked="0"/>
    </xf>
    <xf numFmtId="168" fontId="19" fillId="6" borderId="1" xfId="7" applyNumberFormat="1" applyFont="1" applyFill="1" applyBorder="1" applyAlignment="1" applyProtection="1">
      <alignment vertical="center"/>
      <protection hidden="1"/>
    </xf>
    <xf numFmtId="1" fontId="20" fillId="5" borderId="2" xfId="19" applyNumberFormat="1" applyFont="1" applyFill="1" applyBorder="1" applyAlignment="1" applyProtection="1">
      <alignment horizontal="left" vertical="center" wrapText="1"/>
      <protection hidden="1"/>
    </xf>
    <xf numFmtId="164" fontId="4" fillId="0" borderId="0" xfId="2" applyFont="1" applyFill="1" applyBorder="1" applyAlignment="1">
      <alignment vertical="center"/>
    </xf>
    <xf numFmtId="164" fontId="37" fillId="0" borderId="0" xfId="2" applyFont="1" applyFill="1" applyBorder="1" applyAlignment="1">
      <alignment vertical="center"/>
    </xf>
    <xf numFmtId="164" fontId="4" fillId="0" borderId="0" xfId="2" applyFont="1" applyFill="1" applyBorder="1" applyAlignment="1" applyProtection="1">
      <alignment horizontal="center" vertical="center"/>
      <protection locked="0"/>
    </xf>
    <xf numFmtId="0" fontId="20" fillId="5" borderId="2" xfId="19" applyFont="1" applyFill="1" applyBorder="1" applyAlignment="1" applyProtection="1">
      <alignment horizontal="center" vertical="center" wrapText="1"/>
      <protection hidden="1"/>
    </xf>
    <xf numFmtId="0" fontId="21" fillId="0" borderId="1" xfId="19" applyFont="1" applyBorder="1" applyAlignment="1" applyProtection="1">
      <alignment horizontal="left" vertical="center" wrapText="1"/>
      <protection hidden="1"/>
    </xf>
    <xf numFmtId="0" fontId="20" fillId="0" borderId="2" xfId="19" applyFont="1" applyBorder="1" applyAlignment="1" applyProtection="1">
      <alignment horizontal="center" vertical="center" wrapText="1"/>
      <protection hidden="1"/>
    </xf>
    <xf numFmtId="164" fontId="4" fillId="0" borderId="0" xfId="2" applyFont="1" applyFill="1" applyBorder="1" applyAlignment="1">
      <alignment horizontal="center" vertical="center"/>
    </xf>
    <xf numFmtId="164" fontId="37" fillId="0" borderId="0" xfId="2" applyFont="1" applyFill="1" applyBorder="1" applyAlignment="1">
      <alignment horizontal="center" vertical="center"/>
    </xf>
    <xf numFmtId="0" fontId="21" fillId="5" borderId="2" xfId="19" applyFont="1" applyFill="1" applyBorder="1" applyAlignment="1" applyProtection="1">
      <alignment horizontal="center" vertical="center"/>
      <protection hidden="1"/>
    </xf>
    <xf numFmtId="0" fontId="21" fillId="5" borderId="2" xfId="19" applyFont="1" applyFill="1" applyBorder="1" applyAlignment="1" applyProtection="1">
      <alignment horizontal="center" vertical="center" wrapText="1"/>
      <protection hidden="1"/>
    </xf>
    <xf numFmtId="164" fontId="4" fillId="0" borderId="1" xfId="2" applyFont="1" applyFill="1" applyBorder="1" applyAlignment="1">
      <alignment vertical="center"/>
    </xf>
    <xf numFmtId="164" fontId="37" fillId="0" borderId="1" xfId="2" applyFont="1" applyBorder="1" applyAlignment="1">
      <alignment vertical="center"/>
    </xf>
    <xf numFmtId="164" fontId="37" fillId="13" borderId="1" xfId="2" applyFont="1" applyFill="1" applyBorder="1" applyAlignment="1">
      <alignment vertical="center"/>
    </xf>
    <xf numFmtId="164" fontId="4" fillId="14" borderId="1" xfId="2" applyFont="1" applyFill="1" applyBorder="1" applyAlignment="1" applyProtection="1">
      <alignment horizontal="center" vertical="center"/>
      <protection locked="0"/>
    </xf>
    <xf numFmtId="164" fontId="37" fillId="14" borderId="1" xfId="2" applyFont="1" applyFill="1" applyBorder="1" applyAlignment="1">
      <alignment horizontal="center" vertical="center"/>
    </xf>
    <xf numFmtId="164" fontId="4" fillId="15" borderId="1" xfId="2" applyFont="1" applyFill="1" applyBorder="1" applyAlignment="1">
      <alignment vertical="center"/>
    </xf>
    <xf numFmtId="164" fontId="37" fillId="16" borderId="1" xfId="2" applyFont="1" applyFill="1" applyBorder="1" applyAlignment="1">
      <alignment vertical="center"/>
    </xf>
    <xf numFmtId="164" fontId="38" fillId="14" borderId="1" xfId="2" applyFont="1" applyFill="1" applyBorder="1" applyAlignment="1">
      <alignment horizontal="center" vertical="center"/>
    </xf>
    <xf numFmtId="164" fontId="37" fillId="14" borderId="1" xfId="2" applyFont="1" applyFill="1" applyBorder="1" applyAlignment="1">
      <alignment horizontal="center" vertical="center" wrapText="1"/>
    </xf>
    <xf numFmtId="0" fontId="21" fillId="0" borderId="1" xfId="0" applyFont="1" applyBorder="1" applyAlignment="1">
      <alignment vertical="center" wrapText="1"/>
    </xf>
    <xf numFmtId="0" fontId="21" fillId="0" borderId="1" xfId="0" applyFont="1" applyBorder="1" applyAlignment="1" applyProtection="1">
      <alignment horizontal="center" vertical="center"/>
      <protection locked="0"/>
    </xf>
    <xf numFmtId="0" fontId="21" fillId="5" borderId="7" xfId="19" applyFont="1" applyFill="1" applyBorder="1" applyAlignment="1" applyProtection="1">
      <alignment horizontal="center" vertical="center" wrapText="1"/>
      <protection hidden="1"/>
    </xf>
    <xf numFmtId="164" fontId="4" fillId="0" borderId="0" xfId="2" applyFont="1" applyFill="1" applyBorder="1" applyAlignment="1" applyProtection="1">
      <alignment vertical="center"/>
    </xf>
    <xf numFmtId="164" fontId="37" fillId="0" borderId="0" xfId="2" applyFont="1" applyBorder="1" applyAlignment="1">
      <alignment vertical="center"/>
    </xf>
    <xf numFmtId="164" fontId="37" fillId="14" borderId="0" xfId="2" applyFont="1" applyFill="1" applyBorder="1" applyAlignment="1">
      <alignment horizontal="center" vertical="center"/>
    </xf>
    <xf numFmtId="164" fontId="4" fillId="14" borderId="0" xfId="2" applyFont="1" applyFill="1" applyBorder="1" applyAlignment="1">
      <alignment horizontal="center" vertical="center"/>
    </xf>
    <xf numFmtId="164" fontId="4" fillId="14" borderId="0" xfId="2" applyFont="1" applyFill="1" applyBorder="1" applyAlignment="1" applyProtection="1">
      <alignment horizontal="center" vertical="center"/>
      <protection locked="0"/>
    </xf>
    <xf numFmtId="0" fontId="21" fillId="5" borderId="7" xfId="19" applyFont="1" applyFill="1" applyBorder="1" applyAlignment="1" applyProtection="1">
      <alignment horizontal="center" vertical="center"/>
      <protection hidden="1"/>
    </xf>
    <xf numFmtId="164" fontId="4" fillId="15" borderId="0" xfId="2" applyFont="1" applyFill="1" applyBorder="1" applyAlignment="1">
      <alignment vertical="center"/>
    </xf>
    <xf numFmtId="164" fontId="37" fillId="16" borderId="0" xfId="2" applyFont="1" applyFill="1" applyBorder="1" applyAlignment="1">
      <alignment vertical="center"/>
    </xf>
    <xf numFmtId="0" fontId="20" fillId="0" borderId="3" xfId="19" applyFont="1" applyBorder="1" applyAlignment="1" applyProtection="1">
      <alignment horizontal="justify" vertical="center" wrapText="1"/>
      <protection hidden="1"/>
    </xf>
    <xf numFmtId="0" fontId="31" fillId="17" borderId="1" xfId="0" applyFont="1" applyFill="1" applyBorder="1" applyAlignment="1" applyProtection="1">
      <alignment horizontal="left" vertical="center"/>
      <protection locked="0"/>
    </xf>
    <xf numFmtId="0" fontId="4" fillId="17" borderId="1" xfId="9" applyFont="1" applyFill="1" applyBorder="1" applyAlignment="1">
      <alignment horizontal="left" vertical="center" wrapText="1"/>
    </xf>
    <xf numFmtId="0" fontId="4" fillId="17" borderId="1" xfId="9" applyFont="1" applyFill="1" applyBorder="1" applyAlignment="1">
      <alignment horizontal="center" vertical="center"/>
    </xf>
    <xf numFmtId="0" fontId="37" fillId="17" borderId="1" xfId="0" applyFont="1" applyFill="1" applyBorder="1" applyAlignment="1">
      <alignment vertical="center" wrapText="1"/>
    </xf>
    <xf numFmtId="0" fontId="37" fillId="17" borderId="1" xfId="0" applyFont="1" applyFill="1" applyBorder="1" applyAlignment="1">
      <alignment horizontal="center" vertical="center"/>
    </xf>
    <xf numFmtId="0" fontId="4" fillId="17" borderId="1" xfId="0" quotePrefix="1" applyFont="1" applyFill="1" applyBorder="1" applyAlignment="1">
      <alignment vertical="center" wrapText="1"/>
    </xf>
    <xf numFmtId="0" fontId="4" fillId="17" borderId="1" xfId="0" quotePrefix="1" applyFont="1" applyFill="1" applyBorder="1" applyAlignment="1">
      <alignment horizontal="center" vertical="center"/>
    </xf>
    <xf numFmtId="0" fontId="4" fillId="17" borderId="1" xfId="19" applyFont="1" applyFill="1" applyBorder="1" applyAlignment="1" applyProtection="1">
      <alignment vertical="center" wrapText="1"/>
      <protection hidden="1"/>
    </xf>
    <xf numFmtId="169" fontId="37" fillId="17" borderId="1" xfId="0" applyNumberFormat="1" applyFont="1" applyFill="1" applyBorder="1" applyAlignment="1">
      <alignment horizontal="center" vertical="center"/>
    </xf>
    <xf numFmtId="0" fontId="37" fillId="17" borderId="1" xfId="9" applyFont="1" applyFill="1" applyBorder="1" applyAlignment="1">
      <alignment horizontal="center" vertical="center"/>
    </xf>
    <xf numFmtId="0" fontId="38" fillId="17" borderId="1" xfId="0" applyFont="1" applyFill="1" applyBorder="1" applyAlignment="1">
      <alignment vertical="center" wrapText="1"/>
    </xf>
    <xf numFmtId="0" fontId="37" fillId="17" borderId="1" xfId="0" applyFont="1" applyFill="1" applyBorder="1" applyAlignment="1">
      <alignment horizontal="left" vertical="center" wrapText="1"/>
    </xf>
    <xf numFmtId="0" fontId="4" fillId="17" borderId="1" xfId="0" applyFont="1" applyFill="1" applyBorder="1" applyAlignment="1">
      <alignment vertical="center" wrapText="1"/>
    </xf>
    <xf numFmtId="0" fontId="4" fillId="17" borderId="1" xfId="0" applyFont="1" applyFill="1" applyBorder="1" applyAlignment="1">
      <alignment horizontal="center" vertical="center"/>
    </xf>
    <xf numFmtId="167" fontId="4" fillId="17" borderId="1" xfId="0" applyNumberFormat="1" applyFont="1" applyFill="1" applyBorder="1" applyAlignment="1">
      <alignment horizontal="left" vertical="center" wrapText="1"/>
    </xf>
    <xf numFmtId="169" fontId="4" fillId="17" borderId="1" xfId="0" applyNumberFormat="1" applyFont="1" applyFill="1" applyBorder="1" applyAlignment="1">
      <alignment horizontal="center" vertical="center" wrapText="1"/>
    </xf>
    <xf numFmtId="0" fontId="4" fillId="17" borderId="1" xfId="11" applyFill="1" applyBorder="1" applyAlignment="1" applyProtection="1">
      <alignment vertical="center" wrapText="1"/>
      <protection hidden="1"/>
    </xf>
    <xf numFmtId="0" fontId="4" fillId="17" borderId="1" xfId="11" applyFill="1" applyBorder="1" applyAlignment="1" applyProtection="1">
      <alignment horizontal="center" vertical="center" wrapText="1"/>
      <protection hidden="1"/>
    </xf>
    <xf numFmtId="0" fontId="4" fillId="17" borderId="1" xfId="0" applyFont="1" applyFill="1" applyBorder="1" applyAlignment="1">
      <alignment horizontal="left" vertical="center" wrapText="1"/>
    </xf>
    <xf numFmtId="0" fontId="4" fillId="17" borderId="1" xfId="0" applyFont="1" applyFill="1" applyBorder="1" applyAlignment="1">
      <alignment horizontal="center" vertical="center" wrapText="1"/>
    </xf>
    <xf numFmtId="0" fontId="21" fillId="17" borderId="1" xfId="0" applyFont="1" applyFill="1" applyBorder="1" applyAlignment="1" applyProtection="1">
      <alignment horizontal="left" vertical="center"/>
      <protection locked="0"/>
    </xf>
    <xf numFmtId="0" fontId="38" fillId="17" borderId="1" xfId="0" applyFont="1" applyFill="1" applyBorder="1" applyAlignment="1">
      <alignment horizontal="center" vertical="center" wrapText="1"/>
    </xf>
    <xf numFmtId="0" fontId="4" fillId="17" borderId="1" xfId="19" applyFont="1" applyFill="1" applyBorder="1" applyAlignment="1" applyProtection="1">
      <alignment horizontal="left" vertical="center" wrapText="1"/>
      <protection hidden="1"/>
    </xf>
    <xf numFmtId="0" fontId="4" fillId="17" borderId="1" xfId="9" applyFont="1" applyFill="1" applyBorder="1" applyAlignment="1" applyProtection="1">
      <alignment horizontal="center" vertical="center"/>
      <protection locked="0"/>
    </xf>
    <xf numFmtId="0" fontId="4" fillId="17" borderId="1" xfId="5" applyNumberFormat="1" applyFont="1" applyFill="1" applyBorder="1" applyAlignment="1">
      <alignment vertical="center" wrapText="1"/>
    </xf>
    <xf numFmtId="0" fontId="4" fillId="17" borderId="1" xfId="5" applyNumberFormat="1" applyFont="1" applyFill="1" applyBorder="1" applyAlignment="1">
      <alignment horizontal="center" vertical="center" wrapText="1"/>
    </xf>
    <xf numFmtId="0" fontId="4" fillId="17" borderId="1" xfId="12" applyFill="1" applyBorder="1" applyAlignment="1">
      <alignment horizontal="center" vertical="center"/>
    </xf>
    <xf numFmtId="0" fontId="4" fillId="17" borderId="1" xfId="8" applyFont="1" applyFill="1" applyBorder="1" applyAlignment="1" applyProtection="1">
      <alignment horizontal="center" vertical="center"/>
      <protection locked="0"/>
    </xf>
    <xf numFmtId="0" fontId="4" fillId="17" borderId="1" xfId="11" quotePrefix="1" applyFill="1" applyBorder="1" applyAlignment="1" applyProtection="1">
      <alignment vertical="center" wrapText="1"/>
      <protection hidden="1"/>
    </xf>
    <xf numFmtId="0" fontId="4" fillId="17" borderId="1" xfId="11" applyFill="1" applyBorder="1" applyAlignment="1" applyProtection="1">
      <alignment horizontal="center" vertical="center"/>
      <protection hidden="1"/>
    </xf>
    <xf numFmtId="0" fontId="21" fillId="18" borderId="1" xfId="19" applyFont="1" applyFill="1" applyBorder="1" applyAlignment="1" applyProtection="1">
      <alignment horizontal="justify" vertical="center" wrapText="1"/>
      <protection hidden="1"/>
    </xf>
    <xf numFmtId="0" fontId="4" fillId="18" borderId="1" xfId="9" applyFont="1" applyFill="1" applyBorder="1" applyAlignment="1">
      <alignment horizontal="left" vertical="center" wrapText="1"/>
    </xf>
    <xf numFmtId="0" fontId="31" fillId="19" borderId="1" xfId="0" applyFont="1" applyFill="1" applyBorder="1" applyAlignment="1" applyProtection="1">
      <alignment horizontal="left" vertical="center"/>
      <protection locked="0"/>
    </xf>
    <xf numFmtId="0" fontId="32" fillId="0" borderId="4" xfId="0" applyFont="1" applyBorder="1" applyAlignment="1" applyProtection="1">
      <alignment horizontal="left" vertical="center"/>
      <protection locked="0"/>
    </xf>
    <xf numFmtId="0" fontId="7" fillId="0" borderId="4" xfId="0" applyFont="1" applyBorder="1" applyAlignment="1">
      <alignment vertical="center" wrapText="1"/>
    </xf>
    <xf numFmtId="0" fontId="4" fillId="0" borderId="7" xfId="0" applyFont="1" applyBorder="1" applyAlignment="1">
      <alignment horizontal="center" vertical="center"/>
    </xf>
    <xf numFmtId="0" fontId="4" fillId="0" borderId="1" xfId="0" applyFont="1" applyBorder="1" applyAlignment="1">
      <alignment horizontal="center" vertical="center"/>
    </xf>
    <xf numFmtId="0" fontId="7" fillId="0" borderId="1" xfId="0" applyFont="1" applyBorder="1" applyAlignment="1">
      <alignment vertical="center" wrapText="1"/>
    </xf>
    <xf numFmtId="0" fontId="21" fillId="0" borderId="1" xfId="19" applyFont="1" applyFill="1" applyBorder="1" applyAlignment="1" applyProtection="1">
      <alignment horizontal="justify" vertical="center" wrapText="1"/>
      <protection hidden="1"/>
    </xf>
    <xf numFmtId="1" fontId="20" fillId="0" borderId="1" xfId="19" applyNumberFormat="1" applyFont="1" applyFill="1" applyBorder="1" applyAlignment="1" applyProtection="1">
      <alignment horizontal="justify" vertical="center" wrapText="1"/>
      <protection hidden="1"/>
    </xf>
    <xf numFmtId="1" fontId="20" fillId="0" borderId="4" xfId="19" applyNumberFormat="1" applyFont="1" applyFill="1" applyBorder="1" applyAlignment="1" applyProtection="1">
      <alignment horizontal="justify" vertical="center" wrapText="1"/>
      <protection hidden="1"/>
    </xf>
    <xf numFmtId="0" fontId="20" fillId="0" borderId="3" xfId="10" applyFont="1" applyFill="1" applyBorder="1" applyAlignment="1" applyProtection="1">
      <alignment horizontal="justify" vertical="center" wrapText="1"/>
      <protection hidden="1"/>
    </xf>
    <xf numFmtId="1" fontId="20" fillId="0" borderId="3" xfId="19" applyNumberFormat="1" applyFont="1" applyFill="1" applyBorder="1" applyAlignment="1" applyProtection="1">
      <alignment horizontal="justify" vertical="center" wrapText="1"/>
      <protection hidden="1"/>
    </xf>
    <xf numFmtId="0" fontId="20" fillId="0" borderId="3" xfId="19" applyFont="1" applyFill="1" applyBorder="1" applyAlignment="1" applyProtection="1">
      <alignment horizontal="justify" vertical="center" wrapText="1"/>
      <protection hidden="1"/>
    </xf>
    <xf numFmtId="0" fontId="21" fillId="0" borderId="1" xfId="0" applyFont="1" applyFill="1" applyBorder="1" applyAlignment="1">
      <alignment horizontal="left" vertical="center" wrapText="1"/>
    </xf>
    <xf numFmtId="0" fontId="13" fillId="0" borderId="0" xfId="0" applyFont="1" applyAlignment="1" applyProtection="1">
      <alignment vertical="center" wrapText="1"/>
      <protection hidden="1"/>
    </xf>
    <xf numFmtId="0" fontId="31" fillId="0" borderId="1" xfId="0" applyFont="1" applyFill="1" applyBorder="1" applyAlignment="1" applyProtection="1">
      <alignment horizontal="left" vertical="center"/>
      <protection locked="0"/>
    </xf>
    <xf numFmtId="0" fontId="4" fillId="0" borderId="1" xfId="0" applyFont="1" applyFill="1" applyBorder="1" applyAlignment="1">
      <alignment vertical="center" wrapText="1"/>
    </xf>
    <xf numFmtId="0" fontId="4" fillId="0" borderId="1" xfId="0" applyFont="1" applyFill="1" applyBorder="1" applyAlignment="1">
      <alignment horizontal="center" vertical="center"/>
    </xf>
    <xf numFmtId="0" fontId="21" fillId="0" borderId="1" xfId="10" applyFont="1" applyFill="1" applyBorder="1" applyAlignment="1" applyProtection="1">
      <alignment horizontal="justify" vertical="center" wrapText="1"/>
      <protection hidden="1"/>
    </xf>
    <xf numFmtId="0" fontId="21" fillId="0" borderId="1" xfId="19" applyFont="1" applyFill="1" applyBorder="1" applyAlignment="1">
      <alignment horizontal="justify" vertical="center" wrapText="1"/>
    </xf>
    <xf numFmtId="0" fontId="35" fillId="0" borderId="1" xfId="0" applyFont="1" applyFill="1" applyBorder="1" applyAlignment="1">
      <alignment horizontal="justify" vertical="center"/>
    </xf>
    <xf numFmtId="168" fontId="36" fillId="0" borderId="1" xfId="0" applyNumberFormat="1" applyFont="1" applyFill="1" applyBorder="1" applyAlignment="1" applyProtection="1">
      <alignment vertical="center" wrapText="1"/>
      <protection locked="0"/>
    </xf>
    <xf numFmtId="0" fontId="4" fillId="0" borderId="1" xfId="9" applyFont="1" applyFill="1" applyBorder="1" applyAlignment="1">
      <alignment horizontal="left" vertical="center" wrapText="1"/>
    </xf>
    <xf numFmtId="0" fontId="4" fillId="0" borderId="1" xfId="9" applyFont="1" applyFill="1" applyBorder="1" applyAlignment="1">
      <alignment horizontal="center" vertical="center"/>
    </xf>
    <xf numFmtId="0" fontId="37" fillId="0" borderId="1" xfId="0" applyFont="1" applyFill="1" applyBorder="1" applyAlignment="1">
      <alignment vertical="center" wrapText="1"/>
    </xf>
    <xf numFmtId="0" fontId="37" fillId="0" borderId="1" xfId="0" applyFont="1" applyFill="1" applyBorder="1" applyAlignment="1">
      <alignment horizontal="center" vertical="center"/>
    </xf>
    <xf numFmtId="0" fontId="4" fillId="0" borderId="1" xfId="0" quotePrefix="1" applyFont="1" applyFill="1" applyBorder="1" applyAlignment="1">
      <alignment vertical="center" wrapText="1"/>
    </xf>
    <xf numFmtId="0" fontId="4" fillId="0" borderId="1" xfId="0" quotePrefix="1" applyFont="1" applyFill="1" applyBorder="1" applyAlignment="1">
      <alignment horizontal="center" vertical="center"/>
    </xf>
    <xf numFmtId="0" fontId="37" fillId="0" borderId="1" xfId="0" applyFont="1" applyFill="1" applyBorder="1" applyAlignment="1">
      <alignment horizontal="left" vertical="center" wrapText="1"/>
    </xf>
    <xf numFmtId="0" fontId="31" fillId="0" borderId="1" xfId="0" applyFont="1" applyFill="1" applyBorder="1" applyAlignment="1" applyProtection="1">
      <alignment horizontal="center" vertical="center"/>
      <protection locked="0"/>
    </xf>
    <xf numFmtId="0" fontId="31" fillId="0" borderId="1" xfId="0" applyFont="1" applyFill="1" applyBorder="1" applyAlignment="1" applyProtection="1">
      <alignment horizontal="center" vertical="center" wrapText="1"/>
      <protection locked="0"/>
    </xf>
    <xf numFmtId="0" fontId="32" fillId="0" borderId="1" xfId="0" applyFont="1" applyFill="1" applyBorder="1" applyAlignment="1" applyProtection="1">
      <alignment horizontal="left" vertical="center"/>
      <protection locked="0"/>
    </xf>
    <xf numFmtId="49" fontId="35" fillId="0" borderId="1" xfId="1" applyFont="1" applyFill="1" applyBorder="1" applyAlignment="1">
      <alignment horizontal="center" vertical="center"/>
    </xf>
    <xf numFmtId="0" fontId="31" fillId="0" borderId="4" xfId="0" applyFont="1" applyFill="1" applyBorder="1" applyAlignment="1" applyProtection="1">
      <alignment horizontal="left" vertical="center"/>
      <protection locked="0"/>
    </xf>
    <xf numFmtId="0" fontId="4" fillId="0" borderId="4" xfId="0" applyFont="1" applyFill="1" applyBorder="1" applyAlignment="1">
      <alignment vertical="center" wrapText="1"/>
    </xf>
    <xf numFmtId="0" fontId="4" fillId="0" borderId="7" xfId="0" applyFont="1" applyFill="1" applyBorder="1" applyAlignment="1">
      <alignment horizontal="center" vertical="center"/>
    </xf>
    <xf numFmtId="0" fontId="21" fillId="0" borderId="4" xfId="19" applyFont="1" applyFill="1" applyBorder="1" applyAlignment="1" applyProtection="1">
      <alignment horizontal="justify" vertical="center" wrapText="1"/>
      <protection hidden="1"/>
    </xf>
    <xf numFmtId="0" fontId="4" fillId="0" borderId="7" xfId="19" applyFont="1" applyFill="1" applyBorder="1" applyAlignment="1" applyProtection="1">
      <alignment horizontal="center" vertical="center" wrapText="1"/>
      <protection hidden="1"/>
    </xf>
    <xf numFmtId="0" fontId="34" fillId="0" borderId="1" xfId="0" applyFont="1" applyFill="1" applyBorder="1" applyAlignment="1">
      <alignment vertical="center" wrapText="1"/>
    </xf>
    <xf numFmtId="0" fontId="37" fillId="0" borderId="1" xfId="9" applyFont="1" applyFill="1" applyBorder="1" applyAlignment="1">
      <alignment horizontal="center" vertical="center"/>
    </xf>
    <xf numFmtId="0" fontId="38" fillId="0" borderId="1" xfId="0" applyFont="1" applyFill="1" applyBorder="1" applyAlignment="1">
      <alignment vertical="center" wrapText="1"/>
    </xf>
    <xf numFmtId="169" fontId="4" fillId="0" borderId="1" xfId="0" applyNumberFormat="1" applyFont="1" applyFill="1" applyBorder="1" applyAlignment="1">
      <alignment horizontal="center" vertical="center" wrapText="1"/>
    </xf>
    <xf numFmtId="167" fontId="4" fillId="0" borderId="1" xfId="0" applyNumberFormat="1" applyFont="1" applyFill="1" applyBorder="1" applyAlignment="1">
      <alignment horizontal="left" vertical="center" wrapText="1"/>
    </xf>
    <xf numFmtId="0" fontId="4" fillId="0" borderId="1" xfId="0" applyFont="1" applyFill="1" applyBorder="1" applyAlignment="1">
      <alignment horizontal="left" vertical="center" wrapText="1"/>
    </xf>
    <xf numFmtId="0" fontId="4" fillId="0" borderId="1" xfId="0" applyFont="1" applyFill="1" applyBorder="1" applyAlignment="1">
      <alignment horizontal="center" vertical="center" wrapText="1"/>
    </xf>
    <xf numFmtId="0" fontId="4" fillId="0" borderId="1" xfId="9" applyFont="1" applyFill="1" applyBorder="1" applyAlignment="1" applyProtection="1">
      <alignment horizontal="center" vertical="center"/>
      <protection locked="0"/>
    </xf>
    <xf numFmtId="0" fontId="4" fillId="0" borderId="1" xfId="19" applyFont="1" applyFill="1" applyBorder="1" applyAlignment="1" applyProtection="1">
      <alignment horizontal="left" vertical="center" wrapText="1"/>
      <protection hidden="1"/>
    </xf>
    <xf numFmtId="0" fontId="4" fillId="0" borderId="1" xfId="5" applyNumberFormat="1" applyFont="1" applyFill="1" applyBorder="1" applyAlignment="1">
      <alignment vertical="center" wrapText="1"/>
    </xf>
    <xf numFmtId="0" fontId="4" fillId="0" borderId="1" xfId="5" applyNumberFormat="1" applyFont="1" applyFill="1" applyBorder="1" applyAlignment="1">
      <alignment horizontal="center" vertical="center" wrapText="1"/>
    </xf>
    <xf numFmtId="0" fontId="4" fillId="0" borderId="1" xfId="12" applyFill="1" applyBorder="1" applyAlignment="1">
      <alignment horizontal="center" vertical="center"/>
    </xf>
    <xf numFmtId="0" fontId="4" fillId="0" borderId="1" xfId="19" applyFont="1" applyFill="1" applyBorder="1" applyAlignment="1" applyProtection="1">
      <alignment vertical="center" wrapText="1"/>
      <protection hidden="1"/>
    </xf>
    <xf numFmtId="0" fontId="4" fillId="0" borderId="1" xfId="8" applyFont="1" applyFill="1" applyBorder="1" applyAlignment="1" applyProtection="1">
      <alignment horizontal="center" vertical="center"/>
      <protection locked="0"/>
    </xf>
    <xf numFmtId="0" fontId="4" fillId="0" borderId="1" xfId="11" applyFill="1" applyBorder="1" applyAlignment="1" applyProtection="1">
      <alignment vertical="center" wrapText="1"/>
      <protection hidden="1"/>
    </xf>
    <xf numFmtId="0" fontId="4" fillId="0" borderId="1" xfId="11" applyFill="1" applyBorder="1" applyAlignment="1" applyProtection="1">
      <alignment horizontal="center" vertical="center"/>
      <protection hidden="1"/>
    </xf>
    <xf numFmtId="0" fontId="37" fillId="0" borderId="2" xfId="0" applyFont="1" applyFill="1" applyBorder="1" applyAlignment="1">
      <alignment horizontal="center" vertical="center"/>
    </xf>
    <xf numFmtId="0" fontId="21" fillId="0" borderId="1" xfId="10" applyFont="1" applyFill="1" applyBorder="1" applyAlignment="1">
      <alignment horizontal="justify" vertical="center" wrapText="1"/>
    </xf>
    <xf numFmtId="0" fontId="21" fillId="0" borderId="1" xfId="0" applyFont="1" applyFill="1" applyBorder="1" applyAlignment="1" applyProtection="1">
      <alignment horizontal="center" vertical="center"/>
      <protection locked="0"/>
    </xf>
    <xf numFmtId="0" fontId="38" fillId="0" borderId="1" xfId="0" applyFont="1" applyFill="1" applyBorder="1" applyAlignment="1">
      <alignment horizontal="center" vertical="center" wrapText="1"/>
    </xf>
    <xf numFmtId="0" fontId="42" fillId="0" borderId="0" xfId="18" applyFont="1"/>
    <xf numFmtId="168" fontId="17" fillId="0" borderId="1" xfId="0" applyNumberFormat="1" applyFont="1" applyBorder="1"/>
    <xf numFmtId="0" fontId="6" fillId="0" borderId="0" xfId="19" applyFont="1" applyAlignment="1" applyProtection="1">
      <alignment horizontal="center" vertical="center" wrapText="1"/>
      <protection hidden="1"/>
    </xf>
    <xf numFmtId="168" fontId="17" fillId="0" borderId="0" xfId="0" applyNumberFormat="1" applyFont="1"/>
    <xf numFmtId="0" fontId="13" fillId="0" borderId="0" xfId="0" applyFont="1"/>
    <xf numFmtId="0" fontId="7" fillId="0" borderId="0" xfId="19" applyFont="1" applyAlignment="1" applyProtection="1">
      <alignment vertical="center"/>
      <protection hidden="1"/>
    </xf>
    <xf numFmtId="0" fontId="24" fillId="21" borderId="9" xfId="0" applyFont="1" applyFill="1" applyBorder="1" applyAlignment="1" applyProtection="1">
      <alignment horizontal="center" vertical="center" wrapText="1" readingOrder="1"/>
      <protection locked="0"/>
    </xf>
    <xf numFmtId="0" fontId="6" fillId="10" borderId="6" xfId="0" applyFont="1" applyFill="1" applyBorder="1" applyAlignment="1">
      <alignment horizontal="center" vertical="center" wrapText="1"/>
    </xf>
    <xf numFmtId="0" fontId="6" fillId="11" borderId="6" xfId="0" applyFont="1" applyFill="1" applyBorder="1" applyAlignment="1">
      <alignment horizontal="center" vertical="center" wrapText="1"/>
    </xf>
    <xf numFmtId="0" fontId="24" fillId="22" borderId="9" xfId="0" applyFont="1" applyFill="1" applyBorder="1" applyAlignment="1" applyProtection="1">
      <alignment horizontal="center" vertical="center" wrapText="1" readingOrder="1"/>
      <protection locked="0"/>
    </xf>
    <xf numFmtId="15" fontId="6" fillId="0" borderId="0" xfId="19" applyNumberFormat="1" applyFont="1" applyAlignment="1" applyProtection="1">
      <alignment horizontal="center" vertical="center"/>
      <protection locked="0"/>
    </xf>
    <xf numFmtId="0" fontId="5" fillId="0" borderId="0" xfId="0" applyFont="1" applyAlignment="1" applyProtection="1">
      <alignment horizontal="center" vertical="center"/>
      <protection locked="0"/>
    </xf>
    <xf numFmtId="0" fontId="17" fillId="0" borderId="0" xfId="0" applyFont="1" applyAlignment="1" applyProtection="1">
      <alignment horizontal="center" vertical="center"/>
      <protection locked="0"/>
    </xf>
    <xf numFmtId="0" fontId="7" fillId="0" borderId="0" xfId="0" applyFont="1" applyAlignment="1" applyProtection="1">
      <alignment horizontal="center" vertical="center" wrapText="1"/>
      <protection locked="0"/>
    </xf>
    <xf numFmtId="0" fontId="7" fillId="0" borderId="0" xfId="0" applyFont="1" applyAlignment="1" applyProtection="1">
      <alignment horizontal="center" vertical="center"/>
      <protection locked="0"/>
    </xf>
    <xf numFmtId="0" fontId="6" fillId="0" borderId="0" xfId="0" applyFont="1" applyAlignment="1" applyProtection="1">
      <alignment horizontal="center" vertical="center" wrapText="1"/>
      <protection locked="0"/>
    </xf>
    <xf numFmtId="0" fontId="6" fillId="0" borderId="0" xfId="0" applyFont="1" applyAlignment="1" applyProtection="1">
      <alignment horizontal="center" vertical="center"/>
      <protection locked="0"/>
    </xf>
    <xf numFmtId="0" fontId="7" fillId="0" borderId="0" xfId="19" applyFont="1" applyAlignment="1" applyProtection="1">
      <alignment horizontal="justify" vertical="center"/>
      <protection hidden="1"/>
    </xf>
    <xf numFmtId="0" fontId="7" fillId="0" borderId="0" xfId="0" applyFont="1"/>
    <xf numFmtId="0" fontId="7" fillId="20" borderId="0" xfId="0" applyFont="1" applyFill="1" applyAlignment="1">
      <alignment vertical="center" wrapText="1"/>
    </xf>
    <xf numFmtId="0" fontId="6" fillId="0" borderId="1" xfId="19" applyFont="1" applyBorder="1" applyAlignment="1" applyProtection="1">
      <alignment horizontal="center" vertical="center" wrapText="1"/>
      <protection hidden="1"/>
    </xf>
    <xf numFmtId="0" fontId="13" fillId="0" borderId="0" xfId="19" applyFont="1" applyAlignment="1" applyProtection="1">
      <alignment horizontal="center" vertical="center"/>
      <protection hidden="1"/>
    </xf>
    <xf numFmtId="0" fontId="6" fillId="0" borderId="0" xfId="19" applyFont="1" applyAlignment="1" applyProtection="1">
      <alignment horizontal="center" vertical="center"/>
      <protection hidden="1"/>
    </xf>
  </cellXfs>
  <cellStyles count="32">
    <cellStyle name="BodyStyle" xfId="1" xr:uid="{00000000-0005-0000-0000-000000000000}"/>
    <cellStyle name="Millares" xfId="2" builtinId="3"/>
    <cellStyle name="Millares 2" xfId="24" xr:uid="{F998DDD7-4799-4EDB-9C5C-9D0A775D003D}"/>
    <cellStyle name="Millares 3" xfId="29" xr:uid="{824FAB7B-4214-495A-89AD-3DD94FA8ECF8}"/>
    <cellStyle name="Millares 8" xfId="3" xr:uid="{00000000-0005-0000-0000-000003000000}"/>
    <cellStyle name="Moneda" xfId="4" builtinId="4"/>
    <cellStyle name="Moneda 2" xfId="25" xr:uid="{55116949-DA21-4EEF-ADDC-A6BA0001D48F}"/>
    <cellStyle name="Moneda 3" xfId="5" xr:uid="{00000000-0005-0000-0000-000004000000}"/>
    <cellStyle name="Moneda 4" xfId="6" xr:uid="{00000000-0005-0000-0000-000005000000}"/>
    <cellStyle name="Moneda 5" xfId="30" xr:uid="{B38D7B2B-7F6A-4DAE-9D0D-5574E9F34620}"/>
    <cellStyle name="Normal" xfId="0" builtinId="0"/>
    <cellStyle name="Normal 10" xfId="7" xr:uid="{00000000-0005-0000-0000-000007000000}"/>
    <cellStyle name="Normal 15" xfId="8" xr:uid="{00000000-0005-0000-0000-000008000000}"/>
    <cellStyle name="Normal 2" xfId="9" xr:uid="{00000000-0005-0000-0000-000009000000}"/>
    <cellStyle name="Normal 2 2" xfId="10" xr:uid="{00000000-0005-0000-0000-00000A000000}"/>
    <cellStyle name="Normal 2 2 2" xfId="11" xr:uid="{00000000-0005-0000-0000-00000B000000}"/>
    <cellStyle name="Normal 2 2 3" xfId="12" xr:uid="{00000000-0005-0000-0000-00000C000000}"/>
    <cellStyle name="Normal 2 3" xfId="28" xr:uid="{6D046E4B-0DE2-43A0-BB76-AF530D6C8C01}"/>
    <cellStyle name="Normal 25" xfId="26" xr:uid="{210006C3-AAE4-4140-AF81-299B9EDD525E}"/>
    <cellStyle name="Normal 25 2" xfId="31" xr:uid="{F848081D-60BD-4206-8E01-EC53CC097DBF}"/>
    <cellStyle name="Normal 28" xfId="13" xr:uid="{00000000-0005-0000-0000-00000D000000}"/>
    <cellStyle name="Normal 3" xfId="14" xr:uid="{00000000-0005-0000-0000-00000E000000}"/>
    <cellStyle name="Normal 3 2" xfId="15" xr:uid="{00000000-0005-0000-0000-00000F000000}"/>
    <cellStyle name="Normal 4" xfId="22" xr:uid="{36BD4080-9FD2-48FC-A295-0962F9030B2E}"/>
    <cellStyle name="Normal 4 4" xfId="16" xr:uid="{00000000-0005-0000-0000-000010000000}"/>
    <cellStyle name="Normal 5" xfId="27" xr:uid="{BE5A5A02-423B-4137-8C16-6FE33DBC10D2}"/>
    <cellStyle name="Normal 5 3" xfId="23" xr:uid="{11966A2D-55F4-47B4-A7C0-7A6C74608B99}"/>
    <cellStyle name="Normal 6" xfId="17" xr:uid="{00000000-0005-0000-0000-000011000000}"/>
    <cellStyle name="Normal 8" xfId="18" xr:uid="{00000000-0005-0000-0000-000012000000}"/>
    <cellStyle name="Normal_precios 2001-2 y 2002-1" xfId="19" xr:uid="{00000000-0005-0000-0000-000013000000}"/>
    <cellStyle name="Porcentaje" xfId="20" builtinId="5"/>
    <cellStyle name="Porcentual 5" xfId="21" xr:uid="{00000000-0005-0000-0000-000015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4.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styles" Target="styles.xml"/><Relationship Id="rId5" Type="http://schemas.openxmlformats.org/officeDocument/2006/relationships/externalLink" Target="externalLinks/externalLink2.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externalLink" Target="externalLinks/externalLink1.xml"/><Relationship Id="rId9" Type="http://schemas.openxmlformats.org/officeDocument/2006/relationships/externalLink" Target="externalLinks/externalLink6.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xdr:col>
      <xdr:colOff>114300</xdr:colOff>
      <xdr:row>0</xdr:row>
      <xdr:rowOff>76200</xdr:rowOff>
    </xdr:from>
    <xdr:to>
      <xdr:col>2</xdr:col>
      <xdr:colOff>333375</xdr:colOff>
      <xdr:row>4</xdr:row>
      <xdr:rowOff>28575</xdr:rowOff>
    </xdr:to>
    <xdr:grpSp>
      <xdr:nvGrpSpPr>
        <xdr:cNvPr id="14383" name="Group 1">
          <a:extLst>
            <a:ext uri="{FF2B5EF4-FFF2-40B4-BE49-F238E27FC236}">
              <a16:creationId xmlns:a16="http://schemas.microsoft.com/office/drawing/2014/main" id="{DB6E275C-7A4D-437E-8250-775D0795FA0B}"/>
            </a:ext>
          </a:extLst>
        </xdr:cNvPr>
        <xdr:cNvGrpSpPr>
          <a:grpSpLocks/>
        </xdr:cNvGrpSpPr>
      </xdr:nvGrpSpPr>
      <xdr:grpSpPr bwMode="auto">
        <a:xfrm>
          <a:off x="330200" y="76200"/>
          <a:ext cx="663575" cy="1057275"/>
          <a:chOff x="23" y="22"/>
          <a:chExt cx="77" cy="107"/>
        </a:xfrm>
      </xdr:grpSpPr>
      <xdr:sp macro="" textlink="">
        <xdr:nvSpPr>
          <xdr:cNvPr id="4098" name="Rectangle 2">
            <a:extLst>
              <a:ext uri="{FF2B5EF4-FFF2-40B4-BE49-F238E27FC236}">
                <a16:creationId xmlns:a16="http://schemas.microsoft.com/office/drawing/2014/main" id="{17117D45-2204-4BCE-A0C5-76AD5200E6DC}"/>
              </a:ext>
            </a:extLst>
          </xdr:cNvPr>
          <xdr:cNvSpPr>
            <a:spLocks noChangeArrowheads="1"/>
          </xdr:cNvSpPr>
        </xdr:nvSpPr>
        <xdr:spPr bwMode="auto">
          <a:xfrm>
            <a:off x="23" y="86"/>
            <a:ext cx="77" cy="43"/>
          </a:xfrm>
          <a:prstGeom prst="rect">
            <a:avLst/>
          </a:prstGeom>
          <a:noFill/>
          <a:ln w="9525">
            <a:noFill/>
            <a:miter lim="800000"/>
            <a:headEnd/>
            <a:tailEnd/>
          </a:ln>
        </xdr:spPr>
        <xdr:txBody>
          <a:bodyPr vertOverflow="clip" wrap="square" lIns="0" tIns="0" rIns="0" bIns="0" anchor="t" upright="1"/>
          <a:lstStyle/>
          <a:p>
            <a:pPr algn="ctr" rtl="0">
              <a:defRPr sz="1000"/>
            </a:pPr>
            <a:r>
              <a:rPr lang="es-ES" sz="400" b="0" i="0" u="none" strike="noStrike" baseline="0">
                <a:solidFill>
                  <a:srgbClr val="000000"/>
                </a:solidFill>
                <a:latin typeface="Tahoma"/>
                <a:cs typeface="Tahoma"/>
              </a:rPr>
              <a:t>ALCALDIA MAYOR</a:t>
            </a:r>
          </a:p>
          <a:p>
            <a:pPr algn="ctr" rtl="0">
              <a:defRPr sz="1000"/>
            </a:pPr>
            <a:r>
              <a:rPr lang="es-ES" sz="400" b="0" i="0" u="none" strike="noStrike" baseline="0">
                <a:solidFill>
                  <a:srgbClr val="000000"/>
                </a:solidFill>
                <a:latin typeface="Tahoma"/>
                <a:cs typeface="Tahoma"/>
              </a:rPr>
              <a:t>BOGOTÁ D.C.</a:t>
            </a:r>
          </a:p>
          <a:p>
            <a:pPr algn="ctr" rtl="0">
              <a:defRPr sz="1000"/>
            </a:pPr>
            <a:r>
              <a:rPr lang="es-ES" sz="500" b="0" i="0" u="none" strike="noStrike" baseline="0">
                <a:solidFill>
                  <a:srgbClr val="000000"/>
                </a:solidFill>
                <a:latin typeface="Tahoma"/>
                <a:cs typeface="Tahoma"/>
              </a:rPr>
              <a:t>SECRETARÍA</a:t>
            </a:r>
            <a:endParaRPr lang="es-ES" sz="400" b="0" i="0" u="none" strike="noStrike" baseline="0">
              <a:solidFill>
                <a:srgbClr val="000000"/>
              </a:solidFill>
              <a:latin typeface="Tahoma"/>
              <a:cs typeface="Tahoma"/>
            </a:endParaRPr>
          </a:p>
          <a:p>
            <a:pPr algn="ctr" rtl="0">
              <a:defRPr sz="1000"/>
            </a:pPr>
            <a:r>
              <a:rPr lang="es-ES" sz="400" b="0" i="0" u="none" strike="noStrike" baseline="0">
                <a:solidFill>
                  <a:srgbClr val="000000"/>
                </a:solidFill>
                <a:latin typeface="Tahoma"/>
                <a:cs typeface="Tahoma"/>
              </a:rPr>
              <a:t>DE EDUCACIÓN</a:t>
            </a:r>
            <a:endParaRPr lang="es-ES" sz="600" b="0" i="0" u="none" strike="noStrike" baseline="0">
              <a:solidFill>
                <a:srgbClr val="000000"/>
              </a:solidFill>
              <a:latin typeface="Tahoma"/>
              <a:cs typeface="Tahoma"/>
            </a:endParaRPr>
          </a:p>
          <a:p>
            <a:pPr algn="ctr" rtl="0">
              <a:defRPr sz="1000"/>
            </a:pPr>
            <a:endParaRPr lang="es-ES" sz="1000" b="0" i="0" u="none" strike="noStrike" baseline="0">
              <a:solidFill>
                <a:srgbClr val="000000"/>
              </a:solidFill>
              <a:latin typeface="Times New Roman"/>
              <a:cs typeface="Times New Roman"/>
            </a:endParaRPr>
          </a:p>
          <a:p>
            <a:pPr algn="ctr" rtl="0">
              <a:defRPr sz="1000"/>
            </a:pPr>
            <a:endParaRPr lang="es-ES" sz="1000" b="0" i="0" u="none" strike="noStrike" baseline="0">
              <a:solidFill>
                <a:srgbClr val="000000"/>
              </a:solidFill>
              <a:latin typeface="Times New Roman"/>
              <a:cs typeface="Times New Roman"/>
            </a:endParaRPr>
          </a:p>
        </xdr:txBody>
      </xdr:sp>
      <xdr:pic>
        <xdr:nvPicPr>
          <xdr:cNvPr id="14385" name="Picture 3">
            <a:extLst>
              <a:ext uri="{FF2B5EF4-FFF2-40B4-BE49-F238E27FC236}">
                <a16:creationId xmlns:a16="http://schemas.microsoft.com/office/drawing/2014/main" id="{7E973FF9-BB50-4EDE-8C47-ADD1CFEDF32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 y="22"/>
            <a:ext cx="44" cy="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542925</xdr:colOff>
      <xdr:row>1957</xdr:row>
      <xdr:rowOff>9525</xdr:rowOff>
    </xdr:from>
    <xdr:to>
      <xdr:col>5</xdr:col>
      <xdr:colOff>172319</xdr:colOff>
      <xdr:row>1978</xdr:row>
      <xdr:rowOff>133842</xdr:rowOff>
    </xdr:to>
    <xdr:pic>
      <xdr:nvPicPr>
        <xdr:cNvPr id="2" name="Imagen 1">
          <a:extLst>
            <a:ext uri="{FF2B5EF4-FFF2-40B4-BE49-F238E27FC236}">
              <a16:creationId xmlns:a16="http://schemas.microsoft.com/office/drawing/2014/main" id="{6B85C375-5E31-419B-9630-99D89A9CE644}"/>
            </a:ext>
          </a:extLst>
        </xdr:cNvPr>
        <xdr:cNvPicPr>
          <a:picLocks noChangeAspect="1"/>
        </xdr:cNvPicPr>
      </xdr:nvPicPr>
      <xdr:blipFill>
        <a:blip xmlns:r="http://schemas.openxmlformats.org/officeDocument/2006/relationships" r:embed="rId1"/>
        <a:stretch>
          <a:fillRect/>
        </a:stretch>
      </xdr:blipFill>
      <xdr:spPr>
        <a:xfrm>
          <a:off x="1209675" y="568994925"/>
          <a:ext cx="6230219" cy="352474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ffie3.sharepoint.com/Documents%20and%20Settings/crendon.HMV/Local%20Settings/Temporary%20Internet%20Files/OLK3/859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ffie3-my.sharepoint.com/Documents%20and%20Settings/crendon.HMV/Local%20Settings/Temporary%20Internet%20Files/OLK3/859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ERVIDOR\Documentos%20c\MANTEN\FORMATOS.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Users\Sebastian\Dropbox\FYBP\SIPRA%20recotizacinsipraedificiosdijin\UN%20-%20Dijin%20Florencia%20-%20Cantidades%20de%20obra%20apantallamiento%20-%20V0.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ffie3.sharepoint.com/Documents%20and%20Settings/Cortega/Configuraci&#243;n%20local/Archivos%20temporales%20de%20Internet/Content.Outlook/05EWDMDY/ULTIMO%20ENVIADO%20CONSULTOR%20AGOSTO%2020-10/INSUMOS%20BASES.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s://ffie3.sharepoint.com/Consultorias%20SED-UNAL/0-BASE%20DE%20DATOS/Listado%20de%20APU's%20v4.00%20C.8-21.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entacion"/>
      <sheetName val="Ejecutivo"/>
      <sheetName val="Resumen_Real"/>
      <sheetName val="TablasDinamicas"/>
      <sheetName val="HorasDetalladas"/>
      <sheetName val="46W9"/>
      <sheetName val="46W9_Hoja1"/>
      <sheetName val="46W9_Cuadro de costos"/>
      <sheetName val="46W9_Bases"/>
      <sheetName val="46W9_ASPECTOS ELECTRICOS"/>
      <sheetName val="46W9_OBRAS CIVILES"/>
      <sheetName val="46W9_Costo directos"/>
      <sheetName val="46W9_Resumen Costos"/>
      <sheetName val="VCA"/>
      <sheetName val="46W9_Cuadro_de_costos"/>
      <sheetName val="46W9_ASPECTOS_ELECTRICOS"/>
      <sheetName val="46W9_OBRAS_CIVILES"/>
      <sheetName val="46W9_Costo_directos"/>
      <sheetName val="46W9_Resumen_Costos"/>
      <sheetName val="46W9_Cuadro_de_costos1"/>
      <sheetName val="46W9_ASPECTOS_ELECTRICOS1"/>
      <sheetName val="46W9_OBRAS_CIVILES1"/>
      <sheetName val="46W9_Costo_directos1"/>
      <sheetName val="46W9_Resumen_Costos1"/>
      <sheetName val="PPTO DEMOLICION TK  7 AGOSTO"/>
      <sheetName val="APUS"/>
    </sheetNames>
    <sheetDataSet>
      <sheetData sheetId="0"/>
      <sheetData sheetId="1"/>
      <sheetData sheetId="2" refreshError="1"/>
      <sheetData sheetId="3" refreshError="1"/>
      <sheetData sheetId="4" refreshError="1"/>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entacion"/>
      <sheetName val="Ejecutivo"/>
      <sheetName val="Resumen_Real"/>
      <sheetName val="TablasDinamicas"/>
      <sheetName val="HorasDetalladas"/>
      <sheetName val="46W9"/>
      <sheetName val="46W9_Hoja1"/>
      <sheetName val="46W9_Cuadro de costos"/>
      <sheetName val="46W9_Bases"/>
      <sheetName val="46W9_ASPECTOS ELECTRICOS"/>
      <sheetName val="46W9_OBRAS CIVILES"/>
      <sheetName val="46W9_Costo directos"/>
      <sheetName val="46W9_Resumen Costos"/>
      <sheetName val="PPTO DEMOLICION TK  7 AGOSTO"/>
      <sheetName val="APUS"/>
    </sheetNames>
    <sheetDataSet>
      <sheetData sheetId="0"/>
      <sheetData sheetId="1"/>
      <sheetData sheetId="2" refreshError="1"/>
      <sheetData sheetId="3" refreshError="1"/>
      <sheetData sheetId="4" refreshError="1"/>
      <sheetData sheetId="5"/>
      <sheetData sheetId="6" refreshError="1"/>
      <sheetData sheetId="7" refreshError="1"/>
      <sheetData sheetId="8" refreshError="1"/>
      <sheetData sheetId="9" refreshError="1"/>
      <sheetData sheetId="10" refreshError="1"/>
      <sheetData sheetId="11" refreshError="1"/>
      <sheetData sheetId="12" refreshError="1"/>
      <sheetData sheetId="13"/>
      <sheetData sheetId="1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ckup"/>
      <sheetName val="COTIZA"/>
      <sheetName val="P&amp;H"/>
      <sheetName val="CURSO"/>
      <sheetName val="NOMINA"/>
      <sheetName val="MCC"/>
      <sheetName val="FPROGPER"/>
      <sheetName val="MODIPLAN"/>
      <sheetName val="FORPLA"/>
      <sheetName val="FINSPRO"/>
      <sheetName val="PARADAS"/>
      <sheetName val="SW-PLC"/>
      <sheetName val="PROGMAN"/>
      <sheetName val="CRONTRA"/>
      <sheetName val="CARTAI2"/>
      <sheetName val="FICHAR"/>
      <sheetName val="PRESREDA"/>
      <sheetName val="TEMREFOBT"/>
      <sheetName val="PRUEBAST"/>
      <sheetName val="MANPREV"/>
      <sheetName val="TRABELECAR"/>
      <sheetName val="ENFTOC"/>
      <sheetName val="ARCHIVOS"/>
      <sheetName val="PIROME"/>
      <sheetName val="INFO-NIVEL-ACEITE"/>
      <sheetName val="FNIVACE"/>
      <sheetName val="TELEFON"/>
      <sheetName val="FORPRESUP"/>
      <sheetName val="CUCHILL"/>
      <sheetName val="HVTRAFO"/>
      <sheetName val="INSPHORNOF"/>
      <sheetName val="PMECP"/>
      <sheetName val="VARIABQUIR"/>
      <sheetName val="JOSLYN"/>
      <sheetName val="ORGANIG"/>
      <sheetName val="CRONO"/>
      <sheetName val="TEMRED"/>
      <sheetName val="PROGJ"/>
      <sheetName val="PROGTRAB"/>
      <sheetName val="PROLUB"/>
      <sheetName val="Solicitud"/>
      <sheetName val="PROYECTOS"/>
      <sheetName val="Break"/>
      <sheetName val="Pirometros"/>
      <sheetName val="SOLI-DM"/>
      <sheetName val="PROGSEM"/>
      <sheetName val="CONTROL-PROG"/>
      <sheetName val="PROG.DIARIA"/>
      <sheetName val="GRONOGR"/>
      <sheetName val="PRESUP"/>
      <sheetName val="Proveedores"/>
      <sheetName val="tabla retención"/>
      <sheetName val="ConsumoLubric"/>
      <sheetName val="FORMATO1H1"/>
      <sheetName val="FORMATO1H2"/>
      <sheetName val="FORMATO1H3"/>
      <sheetName val="FORMATO1H4"/>
      <sheetName val="FORMATO1H5"/>
      <sheetName val="Form5 _Pág_ 1"/>
      <sheetName val="Form5 _Pág_ 2"/>
      <sheetName val="Form7"/>
      <sheetName val="forma7"/>
      <sheetName val="Form9"/>
      <sheetName val="FORMATO 1015"/>
      <sheetName val="FORMATO 3001"/>
      <sheetName val="FORMATO 3002"/>
      <sheetName val="FORMATO 3003"/>
      <sheetName val="FORMATO 5001"/>
      <sheetName val="FORMATO 3002 ap-1"/>
      <sheetName val="FORMATO 3002 ap-2"/>
      <sheetName val="Personalizar"/>
      <sheetName val="Formatos"/>
      <sheetName val="Form020"/>
      <sheetName val="Form030"/>
      <sheetName val="Form040"/>
      <sheetName val="Form050"/>
      <sheetName val="Form060"/>
      <sheetName val="Form070"/>
      <sheetName val="Form080"/>
      <sheetName val="From090"/>
      <sheetName val="Form100"/>
      <sheetName val="Form110"/>
      <sheetName val="Form120"/>
      <sheetName val="Form130"/>
      <sheetName val="Form140"/>
      <sheetName val="Form150"/>
      <sheetName val="Form160"/>
      <sheetName val="Form170"/>
      <sheetName val="3002 Lisama este 1"/>
      <sheetName val="3002 Santa Helena 1"/>
      <sheetName val="3002 Lisama 158"/>
    </sheetNames>
    <sheetDataSet>
      <sheetData sheetId="0"/>
      <sheetData sheetId="1"/>
      <sheetData sheetId="2"/>
      <sheetData sheetId="3"/>
      <sheetData sheetId="4"/>
      <sheetData sheetId="5"/>
      <sheetData sheetId="6"/>
      <sheetData sheetId="7"/>
      <sheetData sheetId="8">
        <row r="2">
          <cell r="BZ2" t="str">
            <v xml:space="preserve">          ACERIA   M.C.C.</v>
          </cell>
          <cell r="CD2" t="str">
            <v>McM</v>
          </cell>
          <cell r="CH2" t="str">
            <v xml:space="preserve">          ACERIA    M.C.C.                 </v>
          </cell>
        </row>
        <row r="3">
          <cell r="BZ3" t="str">
            <v>INSPECCION  REFRIGERACION EXTRACTORES</v>
          </cell>
          <cell r="CH3" t="str">
            <v xml:space="preserve">    INSPECCION  LUBRICACION  CIZALLAS   /____/____/____/</v>
          </cell>
        </row>
        <row r="5">
          <cell r="BM5" t="str">
            <v>McM</v>
          </cell>
          <cell r="CA5" t="str">
            <v xml:space="preserve">        FECHA: ____/____/____/</v>
          </cell>
          <cell r="CF5" t="str">
            <v xml:space="preserve">  ACEITE     CIZALLA #2 ==&gt;&gt;   FUNCIONAMIENTO   - PRESION CENTRAL: ___________</v>
          </cell>
        </row>
        <row r="6">
          <cell r="AV6" t="str">
            <v xml:space="preserve">     INSPECCION DEL CIRCUITO DE LUBRICACION H/OBT.</v>
          </cell>
        </row>
        <row r="7">
          <cell r="AV7" t="str">
            <v xml:space="preserve"> RODILLOS GUIAS DE COLUMNAS Y RODAMIENTOS GIRO GANTRY</v>
          </cell>
          <cell r="BW7" t="str">
            <v>EXTRACTOR #1 ==&gt;&gt;   FUGAS  POR:</v>
          </cell>
          <cell r="CA7" t="str">
            <v>EXTRACTOR #1 ==&gt;&gt;   FLUJO  DE  AGUA</v>
          </cell>
          <cell r="CF7" t="str">
            <v>CIRCUITO</v>
          </cell>
          <cell r="CG7" t="str">
            <v>NORMAL</v>
          </cell>
          <cell r="CH7" t="str">
            <v>DEFICIENTE</v>
          </cell>
          <cell r="CI7" t="str">
            <v>OBSERVACIONES</v>
          </cell>
        </row>
        <row r="8">
          <cell r="AU8" t="str">
            <v>OPERARIO:</v>
          </cell>
          <cell r="BE8" t="str">
            <v>TURNO: ________</v>
          </cell>
          <cell r="BI8" t="str">
            <v>HORA: ___________</v>
          </cell>
        </row>
        <row r="9">
          <cell r="BW9" t="str">
            <v>RODILLO</v>
          </cell>
          <cell r="BX9" t="str">
            <v>SELLO</v>
          </cell>
          <cell r="BY9" t="str">
            <v>SOPORTE</v>
          </cell>
          <cell r="BZ9" t="str">
            <v>TUBOS-MANG.</v>
          </cell>
          <cell r="CA9" t="str">
            <v>CIRCUITO</v>
          </cell>
          <cell r="CB9" t="str">
            <v>BUENO</v>
          </cell>
          <cell r="CC9" t="str">
            <v>DEFICIENTE</v>
          </cell>
          <cell r="CD9" t="str">
            <v>NULO</v>
          </cell>
          <cell r="CF9" t="str">
            <v>2 - 1</v>
          </cell>
          <cell r="CG9" t="str">
            <v>|____|</v>
          </cell>
          <cell r="CH9" t="str">
            <v>|____|</v>
          </cell>
        </row>
        <row r="10">
          <cell r="AU10" t="str">
            <v>LUBRICAC.DE:</v>
          </cell>
          <cell r="AV10" t="str">
            <v>COLUMNA #1</v>
          </cell>
          <cell r="AY10" t="str">
            <v>COLUMNA #2</v>
          </cell>
          <cell r="BB10" t="str">
            <v>COLUMNA #3</v>
          </cell>
          <cell r="BE10" t="str">
            <v>GANTRY  #4</v>
          </cell>
          <cell r="BH10" t="str">
            <v>GANTRY  #5</v>
          </cell>
          <cell r="BK10" t="str">
            <v>GANTRY  #6</v>
          </cell>
        </row>
        <row r="11">
          <cell r="AU11" t="str">
            <v>INDICADOR</v>
          </cell>
          <cell r="AV11" t="str">
            <v>1-1</v>
          </cell>
          <cell r="AW11" t="str">
            <v>1-2</v>
          </cell>
          <cell r="AX11" t="str">
            <v>1-3</v>
          </cell>
          <cell r="AY11" t="str">
            <v>2-1</v>
          </cell>
          <cell r="AZ11" t="str">
            <v>2-2</v>
          </cell>
          <cell r="BA11" t="str">
            <v>2-3</v>
          </cell>
          <cell r="BB11" t="str">
            <v>3-1</v>
          </cell>
          <cell r="BC11" t="str">
            <v>3-2</v>
          </cell>
          <cell r="BD11" t="str">
            <v>3-3</v>
          </cell>
          <cell r="BE11" t="str">
            <v>4-1</v>
          </cell>
          <cell r="BF11" t="str">
            <v>4-2</v>
          </cell>
          <cell r="BG11" t="str">
            <v>4-3</v>
          </cell>
          <cell r="BH11" t="str">
            <v>5-1</v>
          </cell>
          <cell r="BI11" t="str">
            <v>5-2</v>
          </cell>
          <cell r="BJ11" t="str">
            <v>5-3</v>
          </cell>
          <cell r="BK11" t="str">
            <v>6-1</v>
          </cell>
          <cell r="BL11" t="str">
            <v>6-2</v>
          </cell>
          <cell r="BM11" t="str">
            <v>6-3</v>
          </cell>
          <cell r="BW11" t="str">
            <v>1 I 1</v>
          </cell>
          <cell r="BX11" t="str">
            <v>|___|</v>
          </cell>
          <cell r="BY11" t="str">
            <v>|___|</v>
          </cell>
          <cell r="BZ11" t="str">
            <v>|___|</v>
          </cell>
          <cell r="CA11" t="str">
            <v>1 - 1</v>
          </cell>
          <cell r="CB11" t="str">
            <v>|___|</v>
          </cell>
          <cell r="CC11" t="str">
            <v>|___|</v>
          </cell>
          <cell r="CD11" t="str">
            <v>|___|</v>
          </cell>
          <cell r="CF11" t="str">
            <v>2 - 2</v>
          </cell>
          <cell r="CG11" t="str">
            <v>|____|</v>
          </cell>
          <cell r="CH11" t="str">
            <v>|____|</v>
          </cell>
        </row>
        <row r="13">
          <cell r="AU13" t="str">
            <v xml:space="preserve">POSICION </v>
          </cell>
          <cell r="BW13" t="str">
            <v>1 I 2</v>
          </cell>
          <cell r="BX13" t="str">
            <v>|___|</v>
          </cell>
          <cell r="BY13" t="str">
            <v>|___|</v>
          </cell>
          <cell r="BZ13" t="str">
            <v>|___|</v>
          </cell>
          <cell r="CA13" t="str">
            <v>1 - 2</v>
          </cell>
          <cell r="CB13" t="str">
            <v>|___|</v>
          </cell>
          <cell r="CC13" t="str">
            <v>|___|</v>
          </cell>
          <cell r="CD13" t="str">
            <v>|___|</v>
          </cell>
          <cell r="CF13" t="str">
            <v>2 - 3</v>
          </cell>
          <cell r="CG13" t="str">
            <v>|____|</v>
          </cell>
          <cell r="CH13" t="str">
            <v>|____|</v>
          </cell>
        </row>
        <row r="14">
          <cell r="AU14" t="str">
            <v>AFUERA</v>
          </cell>
        </row>
        <row r="15">
          <cell r="BW15" t="str">
            <v>1 S 1</v>
          </cell>
          <cell r="BX15" t="str">
            <v>|___|</v>
          </cell>
          <cell r="BY15" t="str">
            <v>|___|</v>
          </cell>
          <cell r="BZ15" t="str">
            <v>|___|</v>
          </cell>
          <cell r="CA15" t="str">
            <v>1 - 3</v>
          </cell>
          <cell r="CB15" t="str">
            <v>|___|</v>
          </cell>
          <cell r="CC15" t="str">
            <v>|___|</v>
          </cell>
          <cell r="CD15" t="str">
            <v>|___|</v>
          </cell>
          <cell r="CF15" t="str">
            <v>2 - 4</v>
          </cell>
          <cell r="CG15" t="str">
            <v>|____|</v>
          </cell>
          <cell r="CH15" t="str">
            <v>|____|</v>
          </cell>
        </row>
        <row r="16">
          <cell r="AU16" t="str">
            <v>POSICION</v>
          </cell>
        </row>
        <row r="17">
          <cell r="AU17" t="str">
            <v>ADENTRO</v>
          </cell>
          <cell r="BW17" t="str">
            <v>1 S 2</v>
          </cell>
          <cell r="BX17" t="str">
            <v>|___|</v>
          </cell>
          <cell r="BY17" t="str">
            <v>|___|</v>
          </cell>
          <cell r="BZ17" t="str">
            <v>|___|</v>
          </cell>
          <cell r="CB17" t="str">
            <v>|___|</v>
          </cell>
          <cell r="CC17" t="str">
            <v>|___|</v>
          </cell>
          <cell r="CD17" t="str">
            <v>|___|</v>
          </cell>
          <cell r="CF17" t="str">
            <v>2 - 5</v>
          </cell>
          <cell r="CG17" t="str">
            <v>|____|</v>
          </cell>
          <cell r="CH17" t="str">
            <v>|____|</v>
          </cell>
        </row>
        <row r="18">
          <cell r="AV18" t="str">
            <v xml:space="preserve">     INSPECCION DEL CIRCUITO DE LUBRICACION H/OBT.</v>
          </cell>
        </row>
        <row r="19">
          <cell r="AV19" t="str">
            <v xml:space="preserve"> RODILLOS GUIAS DE COLUMNAS Y RODAMIENTOS GIRO GANTRY</v>
          </cell>
          <cell r="CF19" t="str">
            <v>2 - 6</v>
          </cell>
          <cell r="CG19" t="str">
            <v>|____|</v>
          </cell>
          <cell r="CH19" t="str">
            <v>|____|</v>
          </cell>
        </row>
        <row r="20">
          <cell r="BW20" t="str">
            <v>EXTRACTOR #2 ==&gt;&gt;   FUGAS  POR:</v>
          </cell>
          <cell r="CA20" t="str">
            <v>EXTRACTOR #2 ==&gt;&gt;   FLUJO  DE  AGUA</v>
          </cell>
        </row>
        <row r="21">
          <cell r="CF21" t="str">
            <v xml:space="preserve">  ACEITE   CIZALLA #3 ==&gt;&gt;   FUNCIONAMIENTO</v>
          </cell>
        </row>
        <row r="22">
          <cell r="AU22" t="str">
            <v>OPERARIO</v>
          </cell>
          <cell r="BE22" t="str">
            <v>TURNO: ________</v>
          </cell>
          <cell r="BI22" t="str">
            <v>HORA: ___________</v>
          </cell>
          <cell r="BW22" t="str">
            <v>RODILLO</v>
          </cell>
          <cell r="BX22" t="str">
            <v>SELLO</v>
          </cell>
          <cell r="BY22" t="str">
            <v>SOPORTE</v>
          </cell>
          <cell r="BZ22" t="str">
            <v>TUBOS-MANG.</v>
          </cell>
          <cell r="CA22" t="str">
            <v>CIRCUITO</v>
          </cell>
          <cell r="CB22" t="str">
            <v>BUENO</v>
          </cell>
          <cell r="CC22" t="str">
            <v>DEFICIENTE</v>
          </cell>
          <cell r="CD22" t="str">
            <v>NULO</v>
          </cell>
        </row>
        <row r="23">
          <cell r="AU23" t="str">
            <v>LUBRICAC.DE:</v>
          </cell>
          <cell r="AV23" t="str">
            <v>COLUMNA #1</v>
          </cell>
          <cell r="AY23" t="str">
            <v>COLUMNA #2</v>
          </cell>
          <cell r="BB23" t="str">
            <v>COLUMNA #3</v>
          </cell>
          <cell r="BE23" t="str">
            <v>GANTRY  #4</v>
          </cell>
          <cell r="BH23" t="str">
            <v>GANTRY  #5</v>
          </cell>
          <cell r="BK23" t="str">
            <v>GANTRY  #6</v>
          </cell>
          <cell r="CF23" t="str">
            <v>CIRCUITO</v>
          </cell>
          <cell r="CG23" t="str">
            <v>NORMAL</v>
          </cell>
          <cell r="CH23" t="str">
            <v>DEFICIENTE</v>
          </cell>
          <cell r="CI23" t="str">
            <v>OBSERVACIONES</v>
          </cell>
        </row>
        <row r="24">
          <cell r="AU24" t="str">
            <v>INDICADOR</v>
          </cell>
          <cell r="AV24" t="str">
            <v>1-1</v>
          </cell>
          <cell r="AW24" t="str">
            <v>1-2</v>
          </cell>
          <cell r="AX24" t="str">
            <v>1-3</v>
          </cell>
          <cell r="AY24" t="str">
            <v>2-1</v>
          </cell>
          <cell r="AZ24" t="str">
            <v>2-2</v>
          </cell>
          <cell r="BA24" t="str">
            <v>2-3</v>
          </cell>
          <cell r="BB24" t="str">
            <v>3-1</v>
          </cell>
          <cell r="BC24" t="str">
            <v>3-2</v>
          </cell>
          <cell r="BD24" t="str">
            <v>3-3</v>
          </cell>
          <cell r="BE24" t="str">
            <v>4-1</v>
          </cell>
          <cell r="BF24" t="str">
            <v>4-2</v>
          </cell>
          <cell r="BG24" t="str">
            <v>4-3</v>
          </cell>
          <cell r="BH24" t="str">
            <v>5-1</v>
          </cell>
          <cell r="BI24" t="str">
            <v>5-2</v>
          </cell>
          <cell r="BJ24" t="str">
            <v>5-3</v>
          </cell>
          <cell r="BK24" t="str">
            <v>6-1</v>
          </cell>
          <cell r="BL24" t="str">
            <v>6-2</v>
          </cell>
          <cell r="BM24" t="str">
            <v>6-3</v>
          </cell>
          <cell r="BW24" t="str">
            <v>2 I 1</v>
          </cell>
          <cell r="BX24" t="str">
            <v>|___|</v>
          </cell>
          <cell r="BY24" t="str">
            <v>|___|</v>
          </cell>
          <cell r="BZ24" t="str">
            <v>|___|</v>
          </cell>
          <cell r="CA24" t="str">
            <v>2 - 1</v>
          </cell>
          <cell r="CB24" t="str">
            <v>|___|</v>
          </cell>
          <cell r="CC24" t="str">
            <v>|___|</v>
          </cell>
          <cell r="CD24" t="str">
            <v>|___|</v>
          </cell>
        </row>
        <row r="25">
          <cell r="CF25" t="str">
            <v>3 - 1</v>
          </cell>
          <cell r="CG25" t="str">
            <v>|____|</v>
          </cell>
          <cell r="CH25" t="str">
            <v>|____|</v>
          </cell>
        </row>
        <row r="26">
          <cell r="AU26" t="str">
            <v xml:space="preserve">POSICION </v>
          </cell>
          <cell r="BW26" t="str">
            <v>2 I 2</v>
          </cell>
          <cell r="BX26" t="str">
            <v>|___|</v>
          </cell>
          <cell r="BY26" t="str">
            <v>|___|</v>
          </cell>
          <cell r="BZ26" t="str">
            <v>|___|</v>
          </cell>
          <cell r="CA26" t="str">
            <v>2 - 2</v>
          </cell>
          <cell r="CB26" t="str">
            <v>|___|</v>
          </cell>
          <cell r="CC26" t="str">
            <v>|___|</v>
          </cell>
          <cell r="CD26" t="str">
            <v>|___|</v>
          </cell>
        </row>
        <row r="27">
          <cell r="AU27" t="str">
            <v>AFUERA</v>
          </cell>
          <cell r="CF27" t="str">
            <v>3 - 2</v>
          </cell>
          <cell r="CG27" t="str">
            <v>|____|</v>
          </cell>
          <cell r="CH27" t="str">
            <v>|____|</v>
          </cell>
        </row>
        <row r="28">
          <cell r="BW28" t="str">
            <v>2 S 1</v>
          </cell>
          <cell r="BX28" t="str">
            <v>|___|</v>
          </cell>
          <cell r="BY28" t="str">
            <v>|___|</v>
          </cell>
          <cell r="BZ28" t="str">
            <v>|___|</v>
          </cell>
          <cell r="CA28" t="str">
            <v>2 - 3</v>
          </cell>
          <cell r="CB28" t="str">
            <v>|___|</v>
          </cell>
          <cell r="CC28" t="str">
            <v>|___|</v>
          </cell>
          <cell r="CD28" t="str">
            <v>|___|</v>
          </cell>
        </row>
        <row r="29">
          <cell r="AU29" t="str">
            <v>POSICION</v>
          </cell>
          <cell r="CF29" t="str">
            <v>3 - 3</v>
          </cell>
          <cell r="CG29" t="str">
            <v>|____|</v>
          </cell>
          <cell r="CH29" t="str">
            <v>|____|</v>
          </cell>
        </row>
        <row r="30">
          <cell r="AU30" t="str">
            <v>ADENTRO</v>
          </cell>
          <cell r="BW30" t="str">
            <v>2 S 2</v>
          </cell>
          <cell r="BX30" t="str">
            <v>|___|</v>
          </cell>
          <cell r="BY30" t="str">
            <v>|___|</v>
          </cell>
          <cell r="BZ30" t="str">
            <v>|___|</v>
          </cell>
          <cell r="CB30" t="str">
            <v>|___|</v>
          </cell>
          <cell r="CC30" t="str">
            <v>|___|</v>
          </cell>
          <cell r="CD30" t="str">
            <v>|___|</v>
          </cell>
        </row>
        <row r="31">
          <cell r="AU31" t="str">
            <v>_</v>
          </cell>
          <cell r="CF31" t="str">
            <v>3 - 4</v>
          </cell>
          <cell r="CG31" t="str">
            <v>|____|</v>
          </cell>
          <cell r="CH31" t="str">
            <v>|____|</v>
          </cell>
        </row>
        <row r="32">
          <cell r="AV32" t="str">
            <v xml:space="preserve">     INSPECCION DEL CIRCUITO DE LUBRICACION H/OBT.</v>
          </cell>
        </row>
        <row r="33">
          <cell r="AV33" t="str">
            <v xml:space="preserve"> RODILLOS GUIAS DE COLUMNAS Y RODAMIENTOS GIRO GANTRY</v>
          </cell>
          <cell r="BW33" t="str">
            <v>EXTRACTOR #3 ==&gt;&gt;   FUGAS  POR:</v>
          </cell>
          <cell r="CA33" t="str">
            <v>EXTRACTOR #3 ==&gt;&gt;   FLUJO  DE  AGUA</v>
          </cell>
          <cell r="CF33" t="str">
            <v>3 - 5</v>
          </cell>
          <cell r="CG33" t="str">
            <v>|____|</v>
          </cell>
          <cell r="CH33" t="str">
            <v>|____|</v>
          </cell>
        </row>
        <row r="35">
          <cell r="BW35" t="str">
            <v>RODILLO</v>
          </cell>
          <cell r="BX35" t="str">
            <v>SELLO</v>
          </cell>
          <cell r="BY35" t="str">
            <v>SOPORTE</v>
          </cell>
          <cell r="BZ35" t="str">
            <v>TUBOS-MANG.</v>
          </cell>
          <cell r="CA35" t="str">
            <v>CIRCUITO</v>
          </cell>
          <cell r="CB35" t="str">
            <v>BUENO</v>
          </cell>
          <cell r="CC35" t="str">
            <v>DEFICIENTE</v>
          </cell>
          <cell r="CD35" t="str">
            <v>NULO</v>
          </cell>
          <cell r="CF35" t="str">
            <v>3 - 6</v>
          </cell>
          <cell r="CG35" t="str">
            <v>|____|</v>
          </cell>
          <cell r="CH35" t="str">
            <v>|____|</v>
          </cell>
        </row>
        <row r="36">
          <cell r="AU36" t="str">
            <v>OPERARIO:</v>
          </cell>
          <cell r="BE36" t="str">
            <v>TURNO: ________</v>
          </cell>
          <cell r="BI36" t="str">
            <v>HORA: ___________</v>
          </cell>
        </row>
        <row r="37">
          <cell r="AU37" t="str">
            <v>LUBRICAC.DE:</v>
          </cell>
          <cell r="AV37" t="str">
            <v>COLUMNA #1</v>
          </cell>
          <cell r="AY37" t="str">
            <v>COLUMNA #2</v>
          </cell>
          <cell r="BB37" t="str">
            <v>COLUMNA #3</v>
          </cell>
          <cell r="BE37" t="str">
            <v>GANTRY  #4</v>
          </cell>
          <cell r="BH37" t="str">
            <v>GANTRY  #5</v>
          </cell>
          <cell r="BK37" t="str">
            <v>GANTRY  #6</v>
          </cell>
          <cell r="BW37" t="str">
            <v>3 I 1</v>
          </cell>
          <cell r="BX37" t="str">
            <v>|___|</v>
          </cell>
          <cell r="BY37" t="str">
            <v>|___|</v>
          </cell>
          <cell r="BZ37" t="str">
            <v>|___|</v>
          </cell>
          <cell r="CA37" t="str">
            <v>3 - 1</v>
          </cell>
          <cell r="CB37" t="str">
            <v>|___|</v>
          </cell>
          <cell r="CC37" t="str">
            <v>|___|</v>
          </cell>
          <cell r="CD37" t="str">
            <v>|___|</v>
          </cell>
          <cell r="CF37" t="str">
            <v xml:space="preserve">  ACEITE     CIZALLA #4 ==&gt;&gt;   FUNCIONAMIENTO</v>
          </cell>
        </row>
        <row r="38">
          <cell r="AU38" t="str">
            <v>INDICADOR</v>
          </cell>
          <cell r="AV38" t="str">
            <v>1-1</v>
          </cell>
          <cell r="AW38" t="str">
            <v>1-2</v>
          </cell>
          <cell r="AX38" t="str">
            <v>1-3</v>
          </cell>
          <cell r="AY38" t="str">
            <v>2-1</v>
          </cell>
          <cell r="AZ38" t="str">
            <v>2-2</v>
          </cell>
          <cell r="BA38" t="str">
            <v>2-3</v>
          </cell>
          <cell r="BB38" t="str">
            <v>3-1</v>
          </cell>
          <cell r="BC38" t="str">
            <v>3-2</v>
          </cell>
          <cell r="BD38" t="str">
            <v>3-3</v>
          </cell>
          <cell r="BE38" t="str">
            <v>4-1</v>
          </cell>
          <cell r="BF38" t="str">
            <v>4-2</v>
          </cell>
          <cell r="BG38" t="str">
            <v>4-3</v>
          </cell>
          <cell r="BH38" t="str">
            <v>5-1</v>
          </cell>
          <cell r="BI38" t="str">
            <v>5-2</v>
          </cell>
          <cell r="BJ38" t="str">
            <v>5-3</v>
          </cell>
          <cell r="BK38" t="str">
            <v>6-1</v>
          </cell>
          <cell r="BL38" t="str">
            <v>6-2</v>
          </cell>
          <cell r="BM38" t="str">
            <v>6-3</v>
          </cell>
        </row>
        <row r="39">
          <cell r="BW39" t="str">
            <v>3 I 2</v>
          </cell>
          <cell r="BX39" t="str">
            <v>|___|</v>
          </cell>
          <cell r="BY39" t="str">
            <v>|___|</v>
          </cell>
          <cell r="BZ39" t="str">
            <v>|___|</v>
          </cell>
          <cell r="CA39" t="str">
            <v>3 - 2</v>
          </cell>
          <cell r="CB39" t="str">
            <v>|___|</v>
          </cell>
          <cell r="CC39" t="str">
            <v>|___|</v>
          </cell>
          <cell r="CD39" t="str">
            <v>|___|</v>
          </cell>
          <cell r="CF39" t="str">
            <v>CIRCUITO</v>
          </cell>
          <cell r="CG39" t="str">
            <v>NORMAL</v>
          </cell>
          <cell r="CH39" t="str">
            <v>DEFICIENTE</v>
          </cell>
          <cell r="CI39" t="str">
            <v>OBSERVACIONES</v>
          </cell>
        </row>
        <row r="40">
          <cell r="AU40" t="str">
            <v xml:space="preserve">POSICION </v>
          </cell>
        </row>
        <row r="41">
          <cell r="AU41" t="str">
            <v>AFUERA</v>
          </cell>
          <cell r="BW41" t="str">
            <v>3 S 1</v>
          </cell>
          <cell r="BX41" t="str">
            <v>|___|</v>
          </cell>
          <cell r="BY41" t="str">
            <v>|___|</v>
          </cell>
          <cell r="BZ41" t="str">
            <v>|___|</v>
          </cell>
          <cell r="CA41" t="str">
            <v>3 - 3</v>
          </cell>
          <cell r="CB41" t="str">
            <v>|___|</v>
          </cell>
          <cell r="CC41" t="str">
            <v>|___|</v>
          </cell>
          <cell r="CD41" t="str">
            <v>|___|</v>
          </cell>
          <cell r="CF41" t="str">
            <v>4 - 1</v>
          </cell>
          <cell r="CG41" t="str">
            <v>|____|</v>
          </cell>
          <cell r="CH41" t="str">
            <v>|____|</v>
          </cell>
        </row>
        <row r="43">
          <cell r="AU43" t="str">
            <v>POSICION</v>
          </cell>
          <cell r="BW43" t="str">
            <v>3 S 2</v>
          </cell>
          <cell r="BX43" t="str">
            <v>|___|</v>
          </cell>
          <cell r="BY43" t="str">
            <v>|___|</v>
          </cell>
          <cell r="BZ43" t="str">
            <v>|___|</v>
          </cell>
          <cell r="CB43" t="str">
            <v>|___|</v>
          </cell>
          <cell r="CC43" t="str">
            <v>|___|</v>
          </cell>
          <cell r="CD43" t="str">
            <v>|___|</v>
          </cell>
          <cell r="CF43" t="str">
            <v>4 - 2</v>
          </cell>
          <cell r="CG43" t="str">
            <v>|____|</v>
          </cell>
          <cell r="CH43" t="str">
            <v>|____|</v>
          </cell>
        </row>
        <row r="44">
          <cell r="AU44" t="str">
            <v>ADENTRO</v>
          </cell>
        </row>
        <row r="45">
          <cell r="CF45" t="str">
            <v>4 - 3</v>
          </cell>
          <cell r="CG45" t="str">
            <v>|____|</v>
          </cell>
          <cell r="CH45" t="str">
            <v>|____|</v>
          </cell>
        </row>
        <row r="46">
          <cell r="BW46" t="str">
            <v>EXTRACTOR #4 ==&gt;&gt;   FUGAS  POR:</v>
          </cell>
          <cell r="CA46" t="str">
            <v>EXTRACTOR #4 ==&gt;&gt;   FLUJO  DE  AGUA</v>
          </cell>
        </row>
        <row r="47">
          <cell r="CF47" t="str">
            <v>4 - 4</v>
          </cell>
          <cell r="CG47" t="str">
            <v>|____|</v>
          </cell>
          <cell r="CH47" t="str">
            <v>|____|</v>
          </cell>
        </row>
        <row r="48">
          <cell r="BW48" t="str">
            <v>RODILLO</v>
          </cell>
          <cell r="BX48" t="str">
            <v>SELLO</v>
          </cell>
          <cell r="BY48" t="str">
            <v>SOPORTE</v>
          </cell>
          <cell r="BZ48" t="str">
            <v>TUBOS-MANG.</v>
          </cell>
          <cell r="CA48" t="str">
            <v>CIRCUITO</v>
          </cell>
          <cell r="CB48" t="str">
            <v>BUENO</v>
          </cell>
          <cell r="CC48" t="str">
            <v>DEFICIENTE</v>
          </cell>
          <cell r="CD48" t="str">
            <v>NULO</v>
          </cell>
        </row>
        <row r="49">
          <cell r="CF49" t="str">
            <v>4 - 5</v>
          </cell>
          <cell r="CG49" t="str">
            <v>|____|</v>
          </cell>
          <cell r="CH49" t="str">
            <v>|____|</v>
          </cell>
        </row>
        <row r="50">
          <cell r="BW50" t="str">
            <v>4 I 1</v>
          </cell>
          <cell r="BX50" t="str">
            <v>|___|</v>
          </cell>
          <cell r="BY50" t="str">
            <v>|___|</v>
          </cell>
          <cell r="BZ50" t="str">
            <v>|___|</v>
          </cell>
          <cell r="CA50" t="str">
            <v>4 - 1</v>
          </cell>
          <cell r="CB50" t="str">
            <v>|___|</v>
          </cell>
          <cell r="CC50" t="str">
            <v>|___|</v>
          </cell>
          <cell r="CD50" t="str">
            <v>|___|</v>
          </cell>
        </row>
        <row r="51">
          <cell r="CF51" t="str">
            <v>4 - 6</v>
          </cell>
          <cell r="CG51" t="str">
            <v>|____|</v>
          </cell>
          <cell r="CH51" t="str">
            <v>|____|</v>
          </cell>
        </row>
        <row r="52">
          <cell r="BW52" t="str">
            <v>4 I 2</v>
          </cell>
          <cell r="BX52" t="str">
            <v>|___|</v>
          </cell>
          <cell r="BY52" t="str">
            <v>|___|</v>
          </cell>
          <cell r="BZ52" t="str">
            <v>|___|</v>
          </cell>
          <cell r="CA52" t="str">
            <v>4 - 2</v>
          </cell>
          <cell r="CB52" t="str">
            <v>|___|</v>
          </cell>
          <cell r="CC52" t="str">
            <v>|___|</v>
          </cell>
          <cell r="CD52" t="str">
            <v>|___|</v>
          </cell>
        </row>
        <row r="53">
          <cell r="CF53" t="str">
            <v xml:space="preserve">   GRASA             FUNCIONAMIENTO</v>
          </cell>
        </row>
        <row r="54">
          <cell r="BW54" t="str">
            <v>4 S 1</v>
          </cell>
          <cell r="BX54" t="str">
            <v>|___|</v>
          </cell>
          <cell r="BY54" t="str">
            <v>|___|</v>
          </cell>
          <cell r="BZ54" t="str">
            <v>|___|</v>
          </cell>
          <cell r="CA54" t="str">
            <v>4 - 3</v>
          </cell>
          <cell r="CB54" t="str">
            <v>|___|</v>
          </cell>
          <cell r="CC54" t="str">
            <v>|___|</v>
          </cell>
          <cell r="CD54" t="str">
            <v>|___|</v>
          </cell>
        </row>
        <row r="55">
          <cell r="CF55" t="str">
            <v>BOMBAS</v>
          </cell>
          <cell r="CG55" t="str">
            <v>NORMAL</v>
          </cell>
          <cell r="CH55" t="str">
            <v>DEFICIENTE</v>
          </cell>
          <cell r="CI55" t="str">
            <v>OBSERVACIONES</v>
          </cell>
        </row>
        <row r="56">
          <cell r="BW56" t="str">
            <v>4 S 2</v>
          </cell>
          <cell r="BX56" t="str">
            <v>|___|</v>
          </cell>
          <cell r="BY56" t="str">
            <v>|___|</v>
          </cell>
          <cell r="BZ56" t="str">
            <v>|___|</v>
          </cell>
          <cell r="CB56" t="str">
            <v>|___|</v>
          </cell>
          <cell r="CC56" t="str">
            <v>|___|</v>
          </cell>
          <cell r="CD56" t="str">
            <v>|___|</v>
          </cell>
        </row>
        <row r="57">
          <cell r="CF57" t="str">
            <v># 1</v>
          </cell>
          <cell r="CG57" t="str">
            <v>|____|</v>
          </cell>
          <cell r="CH57" t="str">
            <v>|____|</v>
          </cell>
        </row>
        <row r="59">
          <cell r="CF59" t="str">
            <v># 2</v>
          </cell>
          <cell r="CG59" t="str">
            <v>|____|</v>
          </cell>
          <cell r="CH59" t="str">
            <v>|____|</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refreshError="1"/>
      <sheetData sheetId="71" refreshError="1"/>
      <sheetData sheetId="72"/>
      <sheetData sheetId="73"/>
      <sheetData sheetId="74"/>
      <sheetData sheetId="75"/>
      <sheetData sheetId="76" refreshError="1"/>
      <sheetData sheetId="77"/>
      <sheetData sheetId="78"/>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uadro"/>
      <sheetName val="Inventario"/>
    </sheetNames>
    <sheetDataSet>
      <sheetData sheetId="0"/>
      <sheetData sheetId="1">
        <row r="2">
          <cell r="A2">
            <v>194</v>
          </cell>
          <cell r="B2" t="str">
            <v>5207 25 8</v>
          </cell>
          <cell r="C2" t="str">
            <v>BASE SOPORTE PARA OBO CLIC</v>
          </cell>
          <cell r="D2">
            <v>4900</v>
          </cell>
          <cell r="E2" t="str">
            <v>un</v>
          </cell>
        </row>
        <row r="3">
          <cell r="A3">
            <v>856</v>
          </cell>
          <cell r="B3" t="str">
            <v>5331 50 1</v>
          </cell>
          <cell r="C3" t="str">
            <v>CINTA DE CONEXIÓN Y DILATACIÓN EN COBRE ESTAÑADO</v>
          </cell>
          <cell r="D3">
            <v>45400</v>
          </cell>
          <cell r="E3" t="str">
            <v>un</v>
          </cell>
        </row>
        <row r="4">
          <cell r="A4">
            <v>925.75</v>
          </cell>
          <cell r="B4" t="str">
            <v>5040 09 4</v>
          </cell>
          <cell r="C4" t="str">
            <v>ABRAZADERA DE PUESTA A TIERRA 3/4"</v>
          </cell>
          <cell r="D4">
            <v>23900</v>
          </cell>
          <cell r="E4" t="str">
            <v>un</v>
          </cell>
        </row>
        <row r="5">
          <cell r="A5">
            <v>939</v>
          </cell>
          <cell r="B5" t="str">
            <v>5043 10 7</v>
          </cell>
          <cell r="C5" t="str">
            <v>BORNE DE PUESTA A TIERRA</v>
          </cell>
          <cell r="D5">
            <v>15100</v>
          </cell>
          <cell r="E5" t="str">
            <v>un</v>
          </cell>
        </row>
        <row r="6">
          <cell r="A6">
            <v>1809</v>
          </cell>
          <cell r="B6" t="str">
            <v>5015 07 3</v>
          </cell>
          <cell r="C6" t="str">
            <v>BARRAJE DE CONEXIÓN EQUIPOTENCIAL</v>
          </cell>
          <cell r="D6">
            <v>100000</v>
          </cell>
          <cell r="E6" t="str">
            <v>un</v>
          </cell>
        </row>
        <row r="7">
          <cell r="A7">
            <v>1818</v>
          </cell>
          <cell r="B7" t="str">
            <v>5012 01 5</v>
          </cell>
          <cell r="C7" t="str">
            <v>BORNE DE CONEXIÓN</v>
          </cell>
          <cell r="D7">
            <v>83600</v>
          </cell>
          <cell r="E7" t="str">
            <v>un</v>
          </cell>
        </row>
        <row r="8">
          <cell r="A8">
            <v>13305310</v>
          </cell>
          <cell r="B8" t="str">
            <v>N/A</v>
          </cell>
          <cell r="C8" t="str">
            <v xml:space="preserve">WEICON - FLEX CLASICO GRIS 310ml </v>
          </cell>
          <cell r="D8">
            <v>99762</v>
          </cell>
          <cell r="E8" t="str">
            <v>un</v>
          </cell>
        </row>
        <row r="9">
          <cell r="A9" t="str">
            <v>101 16-1000</v>
          </cell>
          <cell r="B9" t="str">
            <v>N/A</v>
          </cell>
          <cell r="C9" t="str">
            <v xml:space="preserve">MASTIL GFK 16mm x 1m </v>
          </cell>
          <cell r="D9">
            <v>90000</v>
          </cell>
          <cell r="E9" t="str">
            <v>un</v>
          </cell>
        </row>
        <row r="10">
          <cell r="A10" t="str">
            <v>101 16-3000</v>
          </cell>
          <cell r="B10" t="str">
            <v>5408 10 9</v>
          </cell>
          <cell r="C10" t="str">
            <v xml:space="preserve">MASTIL GFK 16mm x 3m </v>
          </cell>
          <cell r="D10">
            <v>259900</v>
          </cell>
          <cell r="E10" t="str">
            <v>un</v>
          </cell>
        </row>
        <row r="11">
          <cell r="A11" t="str">
            <v>101 20-3000</v>
          </cell>
          <cell r="B11" t="str">
            <v>5408 10 5</v>
          </cell>
          <cell r="C11" t="str">
            <v xml:space="preserve">MASTIL GFK 20mm x 3m </v>
          </cell>
          <cell r="D11">
            <v>585900</v>
          </cell>
          <cell r="E11" t="str">
            <v>un</v>
          </cell>
        </row>
        <row r="12">
          <cell r="A12" t="str">
            <v>101 20-6000</v>
          </cell>
          <cell r="B12" t="str">
            <v>5408 14 8</v>
          </cell>
          <cell r="C12" t="str">
            <v xml:space="preserve">MASTIL GFK 20mm x 6m </v>
          </cell>
          <cell r="D12">
            <v>1170400</v>
          </cell>
          <cell r="E12" t="str">
            <v>un</v>
          </cell>
        </row>
        <row r="13">
          <cell r="A13" t="str">
            <v>101 3B-4000</v>
          </cell>
          <cell r="B13" t="str">
            <v>5402 86 4</v>
          </cell>
          <cell r="C13" t="str">
            <v>PUNTA CAPTORA ALUMINIO 4M</v>
          </cell>
          <cell r="D13">
            <v>936600</v>
          </cell>
          <cell r="E13" t="str">
            <v>un</v>
          </cell>
        </row>
        <row r="14">
          <cell r="A14" t="str">
            <v>101 3B-5000</v>
          </cell>
          <cell r="B14" t="str">
            <v>5402 86 8</v>
          </cell>
          <cell r="C14" t="str">
            <v>PUNTA CAPTORA ALUMINIO 5M</v>
          </cell>
          <cell r="D14">
            <v>1280000</v>
          </cell>
          <cell r="E14" t="str">
            <v>un</v>
          </cell>
        </row>
        <row r="15">
          <cell r="A15" t="str">
            <v>101 3B-5500</v>
          </cell>
          <cell r="B15" t="str">
            <v>5402 86 8</v>
          </cell>
          <cell r="C15" t="str">
            <v>PUNTA CAPTORA ALUMINIO 5.5M</v>
          </cell>
          <cell r="D15">
            <v>1280000</v>
          </cell>
          <cell r="E15" t="str">
            <v>un</v>
          </cell>
        </row>
        <row r="16">
          <cell r="A16" t="str">
            <v>101 3B-6000</v>
          </cell>
          <cell r="B16" t="str">
            <v>5402 87 2</v>
          </cell>
          <cell r="C16" t="str">
            <v>PUNTA CAPTORA ALUMINIO 6M</v>
          </cell>
          <cell r="D16">
            <v>1492900</v>
          </cell>
          <cell r="E16" t="str">
            <v>un</v>
          </cell>
        </row>
        <row r="17">
          <cell r="A17" t="str">
            <v>101 3B-7000</v>
          </cell>
          <cell r="B17" t="str">
            <v>5402 87 6</v>
          </cell>
          <cell r="C17" t="str">
            <v>PUNTA CAPTORA ALUMINIO 7M</v>
          </cell>
          <cell r="D17" t="str">
            <v>-</v>
          </cell>
          <cell r="E17" t="str">
            <v>un</v>
          </cell>
        </row>
        <row r="18">
          <cell r="A18" t="str">
            <v>101 3B-8000</v>
          </cell>
          <cell r="B18" t="str">
            <v>5402 88 0</v>
          </cell>
          <cell r="C18" t="str">
            <v>PUNTA CAPTORA ALUMINIO 8M</v>
          </cell>
          <cell r="D18">
            <v>2201000</v>
          </cell>
          <cell r="E18" t="str">
            <v>un</v>
          </cell>
        </row>
        <row r="19">
          <cell r="A19" t="str">
            <v>101 3-ES-16</v>
          </cell>
          <cell r="B19" t="str">
            <v>5408 97 6</v>
          </cell>
          <cell r="C19" t="str">
            <v xml:space="preserve">SET PROTECIÓN AISLADO - FIJACIÓN TRIANGULAR </v>
          </cell>
          <cell r="D19">
            <v>1156600</v>
          </cell>
          <cell r="E19" t="str">
            <v>un</v>
          </cell>
        </row>
        <row r="20">
          <cell r="A20" t="str">
            <v>101 A-L100</v>
          </cell>
          <cell r="B20" t="str">
            <v>5402 80 8</v>
          </cell>
          <cell r="C20" t="str">
            <v>PUNTA CAPTORA ACERO GALVANIZADO 100cm</v>
          </cell>
          <cell r="D20">
            <v>140400</v>
          </cell>
          <cell r="E20" t="str">
            <v>un</v>
          </cell>
        </row>
        <row r="21">
          <cell r="A21" t="str">
            <v>101 FS-16</v>
          </cell>
          <cell r="B21" t="str">
            <v>5408 98 0</v>
          </cell>
          <cell r="C21" t="str">
            <v xml:space="preserve">SET PROTECIÓN AISLADO - FIJACIÓN EN V </v>
          </cell>
          <cell r="D21">
            <v>1040700</v>
          </cell>
          <cell r="E21" t="str">
            <v>un</v>
          </cell>
        </row>
        <row r="22">
          <cell r="A22" t="str">
            <v>101 IES</v>
          </cell>
          <cell r="B22" t="str">
            <v>5408 39 3</v>
          </cell>
          <cell r="C22" t="str">
            <v>TERMINAL</v>
          </cell>
          <cell r="D22">
            <v>210700</v>
          </cell>
          <cell r="E22" t="str">
            <v>un</v>
          </cell>
        </row>
        <row r="23">
          <cell r="A23" t="str">
            <v>101 ISP M10</v>
          </cell>
          <cell r="B23" t="str">
            <v>5408 45 8</v>
          </cell>
          <cell r="C23" t="str">
            <v>PUNTA CAPTORA</v>
          </cell>
          <cell r="D23">
            <v>55700</v>
          </cell>
          <cell r="E23" t="str">
            <v>un</v>
          </cell>
        </row>
        <row r="24">
          <cell r="A24" t="str">
            <v>101 IV-16</v>
          </cell>
          <cell r="B24" t="str">
            <v>5408 55 7</v>
          </cell>
          <cell r="C24" t="str">
            <v>PIEZA DE PROLONGACIÓN</v>
          </cell>
          <cell r="D24">
            <v>152200</v>
          </cell>
          <cell r="E24" t="str">
            <v>un</v>
          </cell>
        </row>
        <row r="25">
          <cell r="A25" t="str">
            <v>101 J1000</v>
          </cell>
          <cell r="B25" t="str">
            <v>5401 97 0</v>
          </cell>
          <cell r="C25" t="str">
            <v>PUNTA CAPTORA ALUMINIO 100cm JUNIOR</v>
          </cell>
          <cell r="D25">
            <v>36700</v>
          </cell>
          <cell r="E25" t="str">
            <v>un</v>
          </cell>
        </row>
        <row r="26">
          <cell r="A26" t="str">
            <v>101 VL3500</v>
          </cell>
          <cell r="B26" t="str">
            <v>5401 99 3</v>
          </cell>
          <cell r="C26" t="str">
            <v>PUNTA CAPTORA CON REDUCCIÓN</v>
          </cell>
          <cell r="D26">
            <v>190500</v>
          </cell>
          <cell r="E26" t="str">
            <v>un</v>
          </cell>
        </row>
        <row r="27">
          <cell r="A27" t="str">
            <v>101 VS-16</v>
          </cell>
          <cell r="B27" t="str">
            <v>5408 97 8</v>
          </cell>
          <cell r="C27" t="str">
            <v xml:space="preserve">SET PROTECIÓN AISLADO - FIJACIÓN EN V </v>
          </cell>
          <cell r="D27">
            <v>1040700</v>
          </cell>
          <cell r="E27" t="str">
            <v>un</v>
          </cell>
        </row>
        <row r="28">
          <cell r="A28" t="str">
            <v>101/ALU1000-DX</v>
          </cell>
          <cell r="B28" t="str">
            <v>N/A</v>
          </cell>
          <cell r="C28" t="str">
            <v xml:space="preserve">PUNTA CAPTORA ALUMINIO 100cm </v>
          </cell>
          <cell r="D28">
            <v>98300</v>
          </cell>
          <cell r="E28" t="str">
            <v>un</v>
          </cell>
        </row>
        <row r="29">
          <cell r="A29" t="str">
            <v>101/ALU1000-DX-SB</v>
          </cell>
          <cell r="B29" t="str">
            <v>N/A</v>
          </cell>
          <cell r="C29" t="str">
            <v>PUNTA CAPTORA ALUMINIO 100cm SIN BASE</v>
          </cell>
          <cell r="D29">
            <v>59900</v>
          </cell>
          <cell r="E29" t="str">
            <v>un</v>
          </cell>
        </row>
        <row r="30">
          <cell r="A30" t="str">
            <v>101/ALU1200-DX</v>
          </cell>
          <cell r="B30" t="str">
            <v>N/A</v>
          </cell>
          <cell r="C30" t="str">
            <v xml:space="preserve">PUNTA CAPTORA ALUMINIO 120cm </v>
          </cell>
          <cell r="D30">
            <v>105000</v>
          </cell>
          <cell r="E30" t="str">
            <v>un</v>
          </cell>
        </row>
        <row r="31">
          <cell r="A31" t="str">
            <v>101/ALU1200-DX-SB</v>
          </cell>
          <cell r="B31" t="str">
            <v>N/A</v>
          </cell>
          <cell r="C31" t="str">
            <v>PUNTA CAPTORA ALUMINIO 120cm SIN BASE</v>
          </cell>
          <cell r="D31">
            <v>68000</v>
          </cell>
        </row>
        <row r="32">
          <cell r="A32" t="str">
            <v>101/ALU1300-DX</v>
          </cell>
          <cell r="B32" t="str">
            <v>N/A</v>
          </cell>
          <cell r="C32" t="str">
            <v xml:space="preserve">PUNTA CAPTORA ALUMINIO 130cm </v>
          </cell>
          <cell r="D32">
            <v>108600</v>
          </cell>
          <cell r="E32" t="str">
            <v>un</v>
          </cell>
        </row>
        <row r="33">
          <cell r="A33" t="str">
            <v>101/ALU1300-DX</v>
          </cell>
          <cell r="B33" t="str">
            <v>N/A</v>
          </cell>
          <cell r="C33" t="str">
            <v>PUNTA CAPTORA ALUMINIO 130cm SIN BASE</v>
          </cell>
          <cell r="D33">
            <v>71800</v>
          </cell>
        </row>
        <row r="34">
          <cell r="A34" t="str">
            <v>101/ALU1500-DX</v>
          </cell>
          <cell r="B34" t="str">
            <v>N/A</v>
          </cell>
          <cell r="C34" t="str">
            <v xml:space="preserve">PUNTA CAPTORA ALUMINIO 150cm </v>
          </cell>
          <cell r="D34">
            <v>112500</v>
          </cell>
          <cell r="E34" t="str">
            <v>un</v>
          </cell>
        </row>
        <row r="35">
          <cell r="A35" t="str">
            <v>101/ALU1500-DX-SB</v>
          </cell>
          <cell r="B35" t="str">
            <v>N/A</v>
          </cell>
          <cell r="C35" t="str">
            <v>PUNTA CAPTORA ALUMINIO 150cm SIN BASE</v>
          </cell>
          <cell r="D35">
            <v>76200</v>
          </cell>
          <cell r="E35" t="str">
            <v>un</v>
          </cell>
        </row>
        <row r="36">
          <cell r="A36" t="str">
            <v>101/ALU2000-DX</v>
          </cell>
          <cell r="B36" t="str">
            <v>N/A</v>
          </cell>
          <cell r="C36" t="str">
            <v xml:space="preserve">PUNTA CAPTORA ALUMINIO 200cm </v>
          </cell>
          <cell r="D36">
            <v>129700</v>
          </cell>
          <cell r="E36" t="str">
            <v>un</v>
          </cell>
        </row>
        <row r="37">
          <cell r="A37" t="str">
            <v>101/ALU2000-DX-SB</v>
          </cell>
          <cell r="B37" t="str">
            <v>N/A</v>
          </cell>
          <cell r="C37" t="str">
            <v>PUNTA CAPTORA ALUMINIO 200cm SIN BASE</v>
          </cell>
          <cell r="D37">
            <v>92500</v>
          </cell>
          <cell r="E37" t="str">
            <v>un</v>
          </cell>
        </row>
        <row r="38">
          <cell r="A38" t="str">
            <v>101/ALU3000-DX</v>
          </cell>
          <cell r="B38" t="str">
            <v>N/A</v>
          </cell>
          <cell r="C38" t="str">
            <v xml:space="preserve">PUNTA CAPTORA ALUMINIO 300cm </v>
          </cell>
          <cell r="D38">
            <v>155000</v>
          </cell>
          <cell r="E38" t="str">
            <v>un</v>
          </cell>
        </row>
        <row r="39">
          <cell r="A39" t="str">
            <v>101/ALU3000-DX-SB</v>
          </cell>
          <cell r="B39" t="str">
            <v>N/A</v>
          </cell>
          <cell r="C39" t="str">
            <v>PUNTA CAPTORA ALUMINIO 300cm SIN BASE</v>
          </cell>
          <cell r="D39">
            <v>125100</v>
          </cell>
          <cell r="E39" t="str">
            <v>un</v>
          </cell>
        </row>
        <row r="40">
          <cell r="A40" t="str">
            <v>101/ALU300-DX</v>
          </cell>
          <cell r="B40" t="str">
            <v>N/A</v>
          </cell>
          <cell r="C40" t="str">
            <v>PUNTA CAPTORA ALUMINIO 30cm</v>
          </cell>
          <cell r="D40">
            <v>74500</v>
          </cell>
          <cell r="E40" t="str">
            <v>un</v>
          </cell>
        </row>
        <row r="41">
          <cell r="A41" t="str">
            <v>101/ALU4000 DX</v>
          </cell>
          <cell r="B41" t="str">
            <v>N/A</v>
          </cell>
          <cell r="C41" t="str">
            <v xml:space="preserve">PUNTA CAPTORA ALUMINIO 400cm </v>
          </cell>
          <cell r="D41">
            <v>81300</v>
          </cell>
          <cell r="E41" t="str">
            <v>un</v>
          </cell>
        </row>
        <row r="42">
          <cell r="A42" t="str">
            <v>101/ALU4000-DX-SB</v>
          </cell>
          <cell r="B42" t="str">
            <v>N/A</v>
          </cell>
          <cell r="C42" t="str">
            <v>PUNTA CAPTORA ALUMINIO 400cm SIN BASE</v>
          </cell>
          <cell r="D42">
            <v>147000</v>
          </cell>
          <cell r="E42" t="str">
            <v>un</v>
          </cell>
        </row>
        <row r="43">
          <cell r="A43" t="str">
            <v>101/ALU600-DX</v>
          </cell>
          <cell r="B43" t="str">
            <v>N/A</v>
          </cell>
          <cell r="C43" t="str">
            <v xml:space="preserve">PUNTA CAPTORA ALUMINIO 60cm </v>
          </cell>
          <cell r="D43">
            <v>87000</v>
          </cell>
          <cell r="E43" t="str">
            <v>un</v>
          </cell>
        </row>
        <row r="44">
          <cell r="A44" t="str">
            <v>101/ALU600-DX-SB</v>
          </cell>
          <cell r="B44" t="str">
            <v>N/A</v>
          </cell>
          <cell r="C44" t="str">
            <v>PUNTA CAPTORA ALUMINIO 60cm SIN BASE</v>
          </cell>
          <cell r="D44">
            <v>46900</v>
          </cell>
          <cell r="E44" t="str">
            <v>un</v>
          </cell>
        </row>
        <row r="45">
          <cell r="A45" t="str">
            <v>101/ALU700-DX</v>
          </cell>
          <cell r="B45" t="str">
            <v>N/A</v>
          </cell>
          <cell r="C45" t="str">
            <v xml:space="preserve">PUNTA CAPTORA ALUMINIO 70 cm </v>
          </cell>
          <cell r="D45">
            <v>90000</v>
          </cell>
          <cell r="E45" t="str">
            <v>un</v>
          </cell>
        </row>
        <row r="46">
          <cell r="A46" t="str">
            <v>101/ALU800-DX</v>
          </cell>
          <cell r="B46" t="str">
            <v>N/A</v>
          </cell>
          <cell r="C46" t="str">
            <v xml:space="preserve">PUNTA CAPTORA ALUMINIO 80cm </v>
          </cell>
          <cell r="D46">
            <v>92700</v>
          </cell>
          <cell r="E46" t="str">
            <v>un</v>
          </cell>
        </row>
        <row r="47">
          <cell r="A47" t="str">
            <v>101/ALU800-DX-SB</v>
          </cell>
          <cell r="B47" t="str">
            <v>N/A</v>
          </cell>
          <cell r="C47" t="str">
            <v>PUNTA CAPTORA ALUMINIO 80cm SIN BASE</v>
          </cell>
          <cell r="D47">
            <v>53400</v>
          </cell>
        </row>
        <row r="48">
          <cell r="A48" t="str">
            <v>101/CU1000-DX</v>
          </cell>
          <cell r="B48" t="str">
            <v>N/A</v>
          </cell>
          <cell r="C48" t="str">
            <v xml:space="preserve">PUNTA CAPTORA COBRE 100cm </v>
          </cell>
          <cell r="D48">
            <v>551000</v>
          </cell>
          <cell r="E48" t="str">
            <v>un</v>
          </cell>
        </row>
        <row r="49">
          <cell r="A49" t="str">
            <v>101/CU1000-DX-SB</v>
          </cell>
          <cell r="B49" t="str">
            <v>N/A</v>
          </cell>
          <cell r="C49" t="str">
            <v xml:space="preserve">PUNTA CAPTORA COBRE 100cm SIN BASE </v>
          </cell>
          <cell r="D49">
            <v>460700</v>
          </cell>
        </row>
        <row r="50">
          <cell r="A50" t="str">
            <v>101/CU-1200-DX</v>
          </cell>
          <cell r="B50" t="str">
            <v>N/A</v>
          </cell>
          <cell r="C50" t="str">
            <v xml:space="preserve">PUNTA CAPTORA COBRE 120cm  </v>
          </cell>
          <cell r="D50">
            <v>420723</v>
          </cell>
          <cell r="E50" t="str">
            <v>un</v>
          </cell>
        </row>
        <row r="51">
          <cell r="A51" t="str">
            <v>101/CU-1200-DX-SB</v>
          </cell>
          <cell r="B51" t="str">
            <v>N/A</v>
          </cell>
          <cell r="C51" t="str">
            <v>PUNTA CAPTORA COBRE 120cm SIN BASE</v>
          </cell>
          <cell r="D51">
            <v>320423</v>
          </cell>
        </row>
        <row r="52">
          <cell r="A52" t="str">
            <v>101/CU1500-DX</v>
          </cell>
          <cell r="B52" t="str">
            <v>N/A</v>
          </cell>
          <cell r="C52" t="str">
            <v xml:space="preserve">PUNTA CAPTORA COBRE 150cm </v>
          </cell>
          <cell r="D52">
            <v>620000</v>
          </cell>
        </row>
        <row r="53">
          <cell r="A53" t="str">
            <v>101/CU1500-DX-SB</v>
          </cell>
          <cell r="B53" t="str">
            <v>N/A</v>
          </cell>
          <cell r="C53" t="str">
            <v xml:space="preserve">PUNTA CAPTORA COBRE 150cm SIN BASE </v>
          </cell>
          <cell r="D53" t="str">
            <v>-</v>
          </cell>
          <cell r="E53" t="str">
            <v>un</v>
          </cell>
        </row>
        <row r="54">
          <cell r="A54" t="str">
            <v>101/CU400-DX</v>
          </cell>
          <cell r="B54" t="str">
            <v>N/A</v>
          </cell>
          <cell r="C54" t="str">
            <v xml:space="preserve">PUNTA CAPTORA COBRE 40cm </v>
          </cell>
          <cell r="D54">
            <v>250000</v>
          </cell>
          <cell r="E54" t="str">
            <v>un</v>
          </cell>
        </row>
        <row r="55">
          <cell r="A55" t="str">
            <v>101/CU400-DX-SB</v>
          </cell>
          <cell r="B55" t="str">
            <v>N/A</v>
          </cell>
          <cell r="C55" t="str">
            <v xml:space="preserve">PUNTA CAPTORA COBRE 40 cm SIN BASE </v>
          </cell>
          <cell r="D55" t="str">
            <v>-</v>
          </cell>
          <cell r="E55" t="str">
            <v>un</v>
          </cell>
        </row>
        <row r="56">
          <cell r="A56" t="str">
            <v>101/CU500-DX</v>
          </cell>
          <cell r="B56" t="str">
            <v>N/A</v>
          </cell>
          <cell r="C56" t="str">
            <v xml:space="preserve">PUNTA CAPTORA COBRE 50cm </v>
          </cell>
          <cell r="D56" t="str">
            <v>-</v>
          </cell>
          <cell r="E56" t="str">
            <v>un</v>
          </cell>
        </row>
        <row r="57">
          <cell r="A57" t="str">
            <v>101/CU600-DX</v>
          </cell>
          <cell r="B57" t="str">
            <v>N/A</v>
          </cell>
          <cell r="C57" t="str">
            <v xml:space="preserve">PUNTA CAPTORA COBRE 60cm </v>
          </cell>
          <cell r="D57">
            <v>450000</v>
          </cell>
          <cell r="E57" t="str">
            <v>un</v>
          </cell>
        </row>
        <row r="58">
          <cell r="A58" t="str">
            <v>101/CU600-DX-SB</v>
          </cell>
          <cell r="B58" t="str">
            <v>N/A</v>
          </cell>
          <cell r="C58" t="str">
            <v xml:space="preserve">PUNTA CAPTORA COBRE 60 cm SIN BASE </v>
          </cell>
          <cell r="D58" t="str">
            <v>-</v>
          </cell>
          <cell r="E58" t="str">
            <v>un</v>
          </cell>
        </row>
        <row r="59">
          <cell r="A59" t="str">
            <v>101/CU800-DX</v>
          </cell>
          <cell r="B59" t="str">
            <v>N/A</v>
          </cell>
          <cell r="C59" t="str">
            <v xml:space="preserve">PUNTA CAPTORA COBRE 80cm </v>
          </cell>
          <cell r="D59">
            <v>450000</v>
          </cell>
          <cell r="E59" t="str">
            <v>un</v>
          </cell>
        </row>
        <row r="60">
          <cell r="A60" t="str">
            <v>101/CU800-DX-SB</v>
          </cell>
          <cell r="B60" t="str">
            <v>N/A</v>
          </cell>
          <cell r="C60" t="str">
            <v xml:space="preserve">PUNTA CAPTORA COBRE 80cm SIN BASE </v>
          </cell>
          <cell r="D60" t="str">
            <v>-</v>
          </cell>
          <cell r="E60" t="str">
            <v>un</v>
          </cell>
        </row>
        <row r="61">
          <cell r="A61" t="str">
            <v>101/IALU-DX</v>
          </cell>
          <cell r="B61" t="str">
            <v>N/A</v>
          </cell>
          <cell r="C61" t="str">
            <v>BASE DE ALUMINIOPARA PUNTA CAPTORA</v>
          </cell>
          <cell r="D61">
            <v>20238</v>
          </cell>
          <cell r="E61" t="str">
            <v>un</v>
          </cell>
        </row>
        <row r="62">
          <cell r="A62" t="str">
            <v>101/IGINOX-2-DX</v>
          </cell>
          <cell r="B62" t="str">
            <v>N/A</v>
          </cell>
          <cell r="C62" t="str">
            <v>BASE SOPORTE ARTICULADA</v>
          </cell>
          <cell r="D62">
            <v>85000</v>
          </cell>
          <cell r="E62" t="str">
            <v>un</v>
          </cell>
        </row>
        <row r="63">
          <cell r="A63" t="str">
            <v>101/IGINOX-DX</v>
          </cell>
          <cell r="B63" t="str">
            <v>N/A</v>
          </cell>
          <cell r="C63" t="str">
            <v xml:space="preserve">BASE SOPORTE BISAGRA  </v>
          </cell>
          <cell r="D63">
            <v>85000</v>
          </cell>
          <cell r="E63" t="str">
            <v>un</v>
          </cell>
        </row>
        <row r="64">
          <cell r="A64" t="str">
            <v>101/IGL</v>
          </cell>
          <cell r="B64" t="str">
            <v>5408 62 8</v>
          </cell>
          <cell r="C64" t="str">
            <v>UNIÓN ARTICULADA</v>
          </cell>
          <cell r="D64">
            <v>666700</v>
          </cell>
          <cell r="E64" t="str">
            <v>un</v>
          </cell>
        </row>
        <row r="65">
          <cell r="A65" t="str">
            <v>101/IINOX-DX</v>
          </cell>
          <cell r="B65" t="str">
            <v>N/A</v>
          </cell>
          <cell r="C65" t="str">
            <v>BASE DE ACERO INOXIDABLE PARA PUNTA CAPTORA</v>
          </cell>
          <cell r="D65">
            <v>77000</v>
          </cell>
          <cell r="E65" t="str">
            <v>un</v>
          </cell>
        </row>
        <row r="66">
          <cell r="A66" t="str">
            <v>101/INOX1000-DX</v>
          </cell>
          <cell r="B66" t="str">
            <v>N/A</v>
          </cell>
          <cell r="C66" t="str">
            <v xml:space="preserve">PUNTA CAPTORA ACERO INOXIDABLE 100cm </v>
          </cell>
          <cell r="D66">
            <v>285700</v>
          </cell>
          <cell r="E66" t="str">
            <v>un</v>
          </cell>
        </row>
        <row r="67">
          <cell r="A67" t="str">
            <v>101/INOX1000-DX-SB</v>
          </cell>
          <cell r="B67" t="str">
            <v>N/A</v>
          </cell>
          <cell r="C67" t="str">
            <v>PUNTA CAPTORA ACERO INOXIDABLE 100cm SIN BASE</v>
          </cell>
          <cell r="D67">
            <v>208700</v>
          </cell>
          <cell r="E67" t="str">
            <v>un</v>
          </cell>
        </row>
        <row r="68">
          <cell r="A68" t="str">
            <v>101/INOX1500-DX</v>
          </cell>
          <cell r="B68" t="str">
            <v>N/A</v>
          </cell>
          <cell r="C68" t="str">
            <v>PUNTA CAPTORA ACERO INOXIDABLE 150cm</v>
          </cell>
          <cell r="D68">
            <v>300000</v>
          </cell>
          <cell r="E68" t="str">
            <v>un</v>
          </cell>
        </row>
        <row r="69">
          <cell r="A69" t="str">
            <v>101/INOX1500-DX-SB</v>
          </cell>
          <cell r="B69" t="str">
            <v>N/A</v>
          </cell>
          <cell r="C69" t="str">
            <v>PUNTA CAPTORA ACERO INOXIDABLE 150cm SIN BASE</v>
          </cell>
          <cell r="D69">
            <v>212500</v>
          </cell>
          <cell r="E69" t="str">
            <v>un</v>
          </cell>
        </row>
        <row r="70">
          <cell r="A70" t="str">
            <v>101/INOX2000-DX</v>
          </cell>
          <cell r="B70" t="str">
            <v>N/A</v>
          </cell>
          <cell r="C70" t="str">
            <v>PUNTA CAPTORA ACERO INOXIDABLE 200cm</v>
          </cell>
          <cell r="D70">
            <v>393638</v>
          </cell>
          <cell r="E70" t="str">
            <v>un</v>
          </cell>
        </row>
        <row r="71">
          <cell r="A71" t="str">
            <v>101/INOX2000-DX-SB</v>
          </cell>
          <cell r="B71" t="str">
            <v>N/A</v>
          </cell>
          <cell r="C71" t="str">
            <v>PUNTA CAPTORA ACERO INOXIDABLE 200cm SIN BASE</v>
          </cell>
          <cell r="D71">
            <v>316638</v>
          </cell>
          <cell r="E71" t="str">
            <v>un</v>
          </cell>
        </row>
        <row r="72">
          <cell r="A72" t="str">
            <v>101/INOX400-DX</v>
          </cell>
          <cell r="B72" t="str">
            <v>N/A</v>
          </cell>
          <cell r="C72" t="str">
            <v xml:space="preserve">PUNTA CAPTORA ACERO INOXIDABLE 40cm </v>
          </cell>
          <cell r="D72" t="str">
            <v>-</v>
          </cell>
          <cell r="E72" t="str">
            <v>un</v>
          </cell>
        </row>
        <row r="73">
          <cell r="A73" t="str">
            <v>101/INOX600-DX</v>
          </cell>
          <cell r="B73" t="str">
            <v>N/A</v>
          </cell>
          <cell r="C73" t="str">
            <v xml:space="preserve">PUNTA CAPTORA ACERO INOXIDABLE 60cm </v>
          </cell>
          <cell r="D73">
            <v>200000</v>
          </cell>
          <cell r="E73" t="str">
            <v>un</v>
          </cell>
        </row>
        <row r="74">
          <cell r="A74" t="str">
            <v>101/INOX600-DX-SB</v>
          </cell>
          <cell r="B74" t="str">
            <v>N/A</v>
          </cell>
          <cell r="C74" t="str">
            <v>PUNTA CAPTORA ACERO INOXIDABLE 60cm SIN BASE</v>
          </cell>
          <cell r="D74">
            <v>123000</v>
          </cell>
          <cell r="E74" t="str">
            <v>un</v>
          </cell>
        </row>
        <row r="75">
          <cell r="A75" t="str">
            <v>101/INOX800-DX</v>
          </cell>
          <cell r="B75" t="str">
            <v>N/A</v>
          </cell>
          <cell r="C75" t="str">
            <v xml:space="preserve">PUNTA CAPTORA ACERO INOXIDABLE 80cm </v>
          </cell>
          <cell r="D75">
            <v>220000</v>
          </cell>
          <cell r="E75" t="str">
            <v>un</v>
          </cell>
        </row>
        <row r="76">
          <cell r="A76" t="str">
            <v>101/INOX800-DX-SB</v>
          </cell>
          <cell r="B76" t="str">
            <v>N/A</v>
          </cell>
          <cell r="C76" t="str">
            <v>PUNTA CAPTORA ACERO INOXIDABLE 80cm SIN BASE</v>
          </cell>
          <cell r="D76">
            <v>143000</v>
          </cell>
        </row>
        <row r="77">
          <cell r="A77" t="str">
            <v>101/IRALU-DX -EXT</v>
          </cell>
          <cell r="B77" t="str">
            <v>N/A</v>
          </cell>
          <cell r="C77" t="str">
            <v xml:space="preserve">BASE DE ALUMINIO CON ROSCA EXTERNA PARA PUNTA CAPTORA </v>
          </cell>
          <cell r="D77">
            <v>60000</v>
          </cell>
          <cell r="E77" t="str">
            <v>un</v>
          </cell>
        </row>
        <row r="78">
          <cell r="A78" t="str">
            <v>101/IRINOX-DX-EXT</v>
          </cell>
          <cell r="B78" t="str">
            <v>N/A</v>
          </cell>
          <cell r="C78" t="str">
            <v>BASE DE ACERO INOX CON ROSCA  EXTERNA PARA PUNTA CAPTORA</v>
          </cell>
          <cell r="D78">
            <v>87500</v>
          </cell>
          <cell r="E78" t="str">
            <v>un</v>
          </cell>
        </row>
        <row r="79">
          <cell r="A79" t="str">
            <v>113 B-Z-HD</v>
          </cell>
          <cell r="B79" t="str">
            <v>5412 80 3</v>
          </cell>
          <cell r="C79" t="str">
            <v>SOPORTE CONDUCTOR REDONDO 16mm CON TORNILLO Y CHAZO</v>
          </cell>
          <cell r="D79">
            <v>20000</v>
          </cell>
          <cell r="E79" t="str">
            <v>un</v>
          </cell>
        </row>
        <row r="80">
          <cell r="A80" t="str">
            <v>113 PG16 LGR</v>
          </cell>
          <cell r="B80" t="str">
            <v>-</v>
          </cell>
          <cell r="C80" t="str">
            <v xml:space="preserve">PRENSAESTOPA DERIVACIÓN </v>
          </cell>
          <cell r="D80" t="str">
            <v>-</v>
          </cell>
          <cell r="E80" t="str">
            <v>un</v>
          </cell>
        </row>
        <row r="81">
          <cell r="A81" t="str">
            <v>113 Z-16</v>
          </cell>
          <cell r="B81" t="str">
            <v>5412 60 9</v>
          </cell>
          <cell r="C81" t="str">
            <v xml:space="preserve">SOPORTE PARA CONDUCTOR REDONDO 16mm </v>
          </cell>
          <cell r="D81">
            <v>19300</v>
          </cell>
          <cell r="E81" t="str">
            <v>un</v>
          </cell>
        </row>
        <row r="82">
          <cell r="A82" t="str">
            <v>113 Z-20</v>
          </cell>
          <cell r="B82" t="str">
            <v>5230 52 7</v>
          </cell>
          <cell r="C82" t="str">
            <v xml:space="preserve">SOPORTE PARA CONDUCTOR REDONDO 20mm </v>
          </cell>
          <cell r="D82">
            <v>18000</v>
          </cell>
          <cell r="E82" t="str">
            <v>un</v>
          </cell>
        </row>
        <row r="83">
          <cell r="A83" t="str">
            <v>116 VDE P11 PA</v>
          </cell>
          <cell r="B83" t="str">
            <v>-</v>
          </cell>
          <cell r="C83" t="str">
            <v xml:space="preserve">TUERCA PLÁSTICA </v>
          </cell>
          <cell r="D83" t="str">
            <v>-</v>
          </cell>
          <cell r="E83" t="str">
            <v>un</v>
          </cell>
        </row>
        <row r="84">
          <cell r="A84" t="str">
            <v>116 VDE P13.5 PA</v>
          </cell>
          <cell r="B84" t="str">
            <v>-</v>
          </cell>
          <cell r="C84" t="str">
            <v xml:space="preserve">TUERCA PLÁSTICA </v>
          </cell>
          <cell r="D84" t="str">
            <v>-</v>
          </cell>
          <cell r="E84" t="str">
            <v>un</v>
          </cell>
        </row>
        <row r="85">
          <cell r="A85" t="str">
            <v>116 VDE P16 PA</v>
          </cell>
          <cell r="B85" t="str">
            <v>-</v>
          </cell>
          <cell r="C85" t="str">
            <v xml:space="preserve">TUERCA PLÁSTICA </v>
          </cell>
          <cell r="D85" t="str">
            <v>-</v>
          </cell>
          <cell r="E85" t="str">
            <v>un</v>
          </cell>
        </row>
        <row r="86">
          <cell r="A86" t="str">
            <v>116 VDE PG21 PA</v>
          </cell>
          <cell r="B86" t="str">
            <v>-</v>
          </cell>
          <cell r="C86" t="str">
            <v xml:space="preserve">TUERCA PLÁSTICA </v>
          </cell>
          <cell r="D86" t="str">
            <v>-</v>
          </cell>
          <cell r="E86" t="str">
            <v>un</v>
          </cell>
        </row>
        <row r="87">
          <cell r="A87" t="str">
            <v>116 VDE PG29</v>
          </cell>
          <cell r="B87" t="str">
            <v>-</v>
          </cell>
          <cell r="C87" t="str">
            <v xml:space="preserve">TUERCA PLÁSTICA </v>
          </cell>
          <cell r="D87" t="str">
            <v>-</v>
          </cell>
          <cell r="E87" t="str">
            <v>un</v>
          </cell>
        </row>
        <row r="88">
          <cell r="A88" t="str">
            <v>120 A</v>
          </cell>
          <cell r="B88" t="str">
            <v>5405 06 8</v>
          </cell>
          <cell r="C88" t="str">
            <v>PUNTA CAPTORA 35mm</v>
          </cell>
          <cell r="D88">
            <v>34800</v>
          </cell>
          <cell r="E88" t="str">
            <v>un</v>
          </cell>
        </row>
        <row r="89">
          <cell r="A89" t="str">
            <v>156 16</v>
          </cell>
          <cell r="B89" t="str">
            <v>5228 22 0</v>
          </cell>
          <cell r="C89" t="str">
            <v>CIERRE PARA CONDUCTOR REDONDO 16mm</v>
          </cell>
          <cell r="D89">
            <v>5200</v>
          </cell>
          <cell r="E89" t="str">
            <v>un</v>
          </cell>
        </row>
        <row r="90">
          <cell r="A90" t="str">
            <v>156 K 8-10 ST</v>
          </cell>
          <cell r="B90" t="str">
            <v>5228 12 3</v>
          </cell>
          <cell r="C90" t="str">
            <v xml:space="preserve">CIERRE PARA CONDUCTOR REDONDO 8-10mm </v>
          </cell>
          <cell r="D90">
            <v>3900</v>
          </cell>
          <cell r="E90" t="str">
            <v>un</v>
          </cell>
        </row>
        <row r="91">
          <cell r="A91" t="str">
            <v>157 EK-VA</v>
          </cell>
          <cell r="B91" t="str">
            <v>5215 83 8</v>
          </cell>
          <cell r="C91" t="str">
            <v>SOPORTE PARA CONDUCTOR REDONDO EN TEJADOS</v>
          </cell>
          <cell r="D91">
            <v>20400</v>
          </cell>
          <cell r="E91" t="str">
            <v>un</v>
          </cell>
        </row>
        <row r="92">
          <cell r="A92" t="str">
            <v>165 KR</v>
          </cell>
          <cell r="B92" t="str">
            <v>5218 86 1</v>
          </cell>
          <cell r="C92" t="str">
            <v xml:space="preserve">SOPORTE PARA CONDUCTOR REDONDO CON MORTERO </v>
          </cell>
          <cell r="D92">
            <v>16200</v>
          </cell>
          <cell r="E92" t="str">
            <v>un</v>
          </cell>
        </row>
        <row r="93">
          <cell r="A93" t="str">
            <v>165 KR-SM</v>
          </cell>
          <cell r="B93" t="str">
            <v>5219 86 1</v>
          </cell>
          <cell r="C93" t="str">
            <v xml:space="preserve">SOPORTE PARA CONDUCTOR REDONDO SIN MORTERO </v>
          </cell>
          <cell r="D93">
            <v>10400</v>
          </cell>
          <cell r="E93" t="str">
            <v>un</v>
          </cell>
        </row>
        <row r="94">
          <cell r="A94" t="str">
            <v>165 MBG UH</v>
          </cell>
          <cell r="B94" t="str">
            <v>5218 88 2</v>
          </cell>
          <cell r="C94" t="str">
            <v>ADAPTADOR UNIVERSAL PARA BASE 165 MBG</v>
          </cell>
          <cell r="D94">
            <v>7100</v>
          </cell>
          <cell r="E94" t="str">
            <v>un</v>
          </cell>
        </row>
        <row r="95">
          <cell r="A95" t="str">
            <v>165 R 8-10</v>
          </cell>
          <cell r="B95" t="str">
            <v>5218 99 7</v>
          </cell>
          <cell r="C95" t="str">
            <v>SOPORTE PARA CONDUCTOR REDONDO</v>
          </cell>
          <cell r="D95">
            <v>15700</v>
          </cell>
          <cell r="E95" t="str">
            <v>un</v>
          </cell>
        </row>
        <row r="96">
          <cell r="A96" t="str">
            <v>168 DIN-K-M8</v>
          </cell>
          <cell r="B96" t="str">
            <v>5229 38 3</v>
          </cell>
          <cell r="C96" t="str">
            <v>SOPORTE PARA CONDUCTOR REDONDO CON CIERRE</v>
          </cell>
          <cell r="D96">
            <v>46100</v>
          </cell>
          <cell r="E96" t="str">
            <v>un</v>
          </cell>
        </row>
        <row r="97">
          <cell r="A97" t="str">
            <v>172 AR</v>
          </cell>
          <cell r="B97" t="str">
            <v>5218 92 6</v>
          </cell>
          <cell r="C97" t="str">
            <v>JUNTA DILATACION</v>
          </cell>
          <cell r="D97">
            <v>25500</v>
          </cell>
          <cell r="E97" t="str">
            <v>un</v>
          </cell>
        </row>
        <row r="98">
          <cell r="A98" t="str">
            <v>177 30 M8</v>
          </cell>
          <cell r="B98" t="str">
            <v>5207 46 0</v>
          </cell>
          <cell r="C98" t="str">
            <v>SOPORTE OBO CLIC 30mm</v>
          </cell>
          <cell r="D98">
            <v>4900</v>
          </cell>
          <cell r="E98" t="str">
            <v>un</v>
          </cell>
        </row>
        <row r="99">
          <cell r="A99" t="str">
            <v>177 55 M8</v>
          </cell>
          <cell r="B99" t="str">
            <v>5207 48 7</v>
          </cell>
          <cell r="C99" t="str">
            <v>SOPORTE OBO CLIC 55mm</v>
          </cell>
          <cell r="D99">
            <v>10000</v>
          </cell>
          <cell r="E99" t="str">
            <v>un</v>
          </cell>
        </row>
        <row r="100">
          <cell r="A100" t="str">
            <v>177 B-HD30</v>
          </cell>
          <cell r="B100" t="str">
            <v>5207 90 1</v>
          </cell>
          <cell r="C100" t="str">
            <v>SOPORTE OBO CLIC CON TORNILLO Y CHAZO 30mm</v>
          </cell>
          <cell r="D100">
            <v>5500</v>
          </cell>
          <cell r="E100" t="str">
            <v>un</v>
          </cell>
        </row>
        <row r="101">
          <cell r="A101" t="str">
            <v>1801-VDE</v>
          </cell>
          <cell r="B101" t="str">
            <v>5015 65 0</v>
          </cell>
          <cell r="C101" t="str">
            <v>BARRAJE DE CONEXIÓN EQUIPOTENCIAL</v>
          </cell>
          <cell r="D101">
            <v>184100</v>
          </cell>
          <cell r="E101" t="str">
            <v>ml</v>
          </cell>
        </row>
        <row r="102">
          <cell r="A102" t="str">
            <v>1802 10 VA</v>
          </cell>
          <cell r="B102" t="str">
            <v>5015 86 6</v>
          </cell>
          <cell r="C102" t="str">
            <v>BARRAJE DE CONEXIÓN EQUIPOTENCIAL</v>
          </cell>
          <cell r="D102">
            <v>405000</v>
          </cell>
          <cell r="E102" t="str">
            <v>un</v>
          </cell>
        </row>
        <row r="103">
          <cell r="A103" t="str">
            <v>1802 14 CU</v>
          </cell>
          <cell r="B103" t="str">
            <v>5015 84 7</v>
          </cell>
          <cell r="C103" t="str">
            <v>BARRAJE DE CONEXIÓN EQUIPOTENCIAL</v>
          </cell>
          <cell r="D103">
            <v>1655500</v>
          </cell>
          <cell r="E103" t="str">
            <v>un</v>
          </cell>
        </row>
        <row r="104">
          <cell r="A104" t="str">
            <v>1804 UP</v>
          </cell>
          <cell r="B104" t="str">
            <v>5015 54 5</v>
          </cell>
          <cell r="C104" t="str">
            <v>BARRAJE EMPOTRADO DE CONEXIÓN EQUIPOTENCIAL</v>
          </cell>
          <cell r="D104">
            <v>56400</v>
          </cell>
          <cell r="E104" t="str">
            <v>un</v>
          </cell>
        </row>
        <row r="105">
          <cell r="A105" t="str">
            <v>1809 A</v>
          </cell>
          <cell r="B105" t="str">
            <v>5015 11 1</v>
          </cell>
          <cell r="C105" t="str">
            <v>BARRAJE DE CONEXIÓN EQUIPOTENCIAL</v>
          </cell>
          <cell r="D105">
            <v>100000</v>
          </cell>
          <cell r="E105" t="str">
            <v>un</v>
          </cell>
        </row>
        <row r="106">
          <cell r="A106" t="str">
            <v>1819 20BP</v>
          </cell>
          <cell r="B106" t="str">
            <v>3041 21 2</v>
          </cell>
          <cell r="C106" t="str">
            <v xml:space="preserve">PUNTA PENETRACIÓN </v>
          </cell>
          <cell r="D106">
            <v>18800</v>
          </cell>
          <cell r="E106" t="str">
            <v>un</v>
          </cell>
        </row>
        <row r="107">
          <cell r="A107" t="str">
            <v>1820 20</v>
          </cell>
          <cell r="B107" t="str">
            <v>3042 20 0</v>
          </cell>
          <cell r="C107" t="str">
            <v>SUFRIDERA PARA ELECTRODOS</v>
          </cell>
          <cell r="D107">
            <v>720400</v>
          </cell>
          <cell r="E107" t="str">
            <v>un</v>
          </cell>
        </row>
        <row r="108">
          <cell r="A108" t="str">
            <v>199 DIN</v>
          </cell>
          <cell r="B108" t="str">
            <v>5208 01 7</v>
          </cell>
          <cell r="C108" t="str">
            <v>PLACA DE FONDO</v>
          </cell>
          <cell r="D108">
            <v>23000</v>
          </cell>
          <cell r="E108" t="str">
            <v>un</v>
          </cell>
        </row>
        <row r="109">
          <cell r="A109" t="str">
            <v>200 V4A-2000</v>
          </cell>
          <cell r="B109" t="str">
            <v>5420 53 9</v>
          </cell>
          <cell r="C109" t="str">
            <v xml:space="preserve">ELECTRODO DE PUESTA A TIERRA </v>
          </cell>
          <cell r="D109">
            <v>676900</v>
          </cell>
          <cell r="E109" t="str">
            <v>un</v>
          </cell>
        </row>
        <row r="110">
          <cell r="A110" t="str">
            <v>2031/F 10</v>
          </cell>
          <cell r="B110" t="str">
            <v>-</v>
          </cell>
          <cell r="C110" t="str">
            <v xml:space="preserve">ABRAZADERA GRIP PARA 10 </v>
          </cell>
          <cell r="D110" t="str">
            <v>-</v>
          </cell>
          <cell r="E110" t="str">
            <v>un</v>
          </cell>
        </row>
        <row r="111">
          <cell r="A111" t="str">
            <v>2031/F 40</v>
          </cell>
          <cell r="B111" t="str">
            <v>-</v>
          </cell>
          <cell r="C111" t="str">
            <v xml:space="preserve">ABRAZADERA GRIP PARA 30 </v>
          </cell>
          <cell r="D111" t="str">
            <v>-</v>
          </cell>
          <cell r="E111" t="str">
            <v>un</v>
          </cell>
        </row>
        <row r="112">
          <cell r="A112" t="str">
            <v>2037/13</v>
          </cell>
          <cell r="B112" t="str">
            <v>-</v>
          </cell>
          <cell r="C112" t="str">
            <v>GRAPA A PRESIÓN  6-13mm OBO</v>
          </cell>
          <cell r="D112" t="str">
            <v>-</v>
          </cell>
          <cell r="E112" t="str">
            <v>un</v>
          </cell>
        </row>
        <row r="113">
          <cell r="A113" t="str">
            <v>2037/20</v>
          </cell>
          <cell r="B113" t="str">
            <v>-</v>
          </cell>
          <cell r="C113" t="str">
            <v>GRAPA A PRESIÓN 12-20mm OBO</v>
          </cell>
          <cell r="D113" t="str">
            <v>-</v>
          </cell>
          <cell r="E113" t="str">
            <v>un</v>
          </cell>
        </row>
        <row r="114">
          <cell r="A114" t="str">
            <v>2037/24</v>
          </cell>
          <cell r="B114" t="str">
            <v>-</v>
          </cell>
          <cell r="C114" t="str">
            <v>GRAPA A PRESIÓN  16-24mm OBO</v>
          </cell>
          <cell r="D114" t="str">
            <v>-</v>
          </cell>
          <cell r="E114" t="str">
            <v>un</v>
          </cell>
        </row>
        <row r="115">
          <cell r="A115" t="str">
            <v>2037/30</v>
          </cell>
          <cell r="B115" t="str">
            <v>-</v>
          </cell>
          <cell r="C115" t="str">
            <v>GRAPA A PRESIÓN 18-30mm OBO</v>
          </cell>
          <cell r="D115" t="str">
            <v>-</v>
          </cell>
          <cell r="E115" t="str">
            <v>un</v>
          </cell>
        </row>
        <row r="116">
          <cell r="A116" t="str">
            <v>2037/43</v>
          </cell>
          <cell r="B116" t="str">
            <v>-</v>
          </cell>
          <cell r="C116" t="str">
            <v>GRAPA A PRESIÓN  27-43mm OBO</v>
          </cell>
          <cell r="D116" t="str">
            <v>-</v>
          </cell>
          <cell r="E116" t="str">
            <v>un</v>
          </cell>
        </row>
        <row r="117">
          <cell r="A117" t="str">
            <v>2037/7</v>
          </cell>
          <cell r="B117" t="str">
            <v>-</v>
          </cell>
          <cell r="C117" t="str">
            <v>GRAPA A PRESIÓN  3-7mm OBO</v>
          </cell>
          <cell r="D117" t="str">
            <v>-</v>
          </cell>
          <cell r="E117" t="str">
            <v>un</v>
          </cell>
        </row>
        <row r="118">
          <cell r="A118" t="str">
            <v>205 B-M10 VA</v>
          </cell>
          <cell r="B118" t="str">
            <v>5420 00 8</v>
          </cell>
          <cell r="C118" t="str">
            <v xml:space="preserve">PUNTO FIJO DE TOMA A TIERRA </v>
          </cell>
          <cell r="D118">
            <v>198600</v>
          </cell>
          <cell r="E118" t="str">
            <v>un</v>
          </cell>
        </row>
        <row r="119">
          <cell r="A119" t="str">
            <v>2056/W ALU</v>
          </cell>
          <cell r="B119" t="str">
            <v>-</v>
          </cell>
          <cell r="C119" t="str">
            <v xml:space="preserve">ABRAZADERA EN U, SUJECIÓN </v>
          </cell>
          <cell r="D119">
            <v>30800</v>
          </cell>
          <cell r="E119" t="str">
            <v>un</v>
          </cell>
        </row>
        <row r="120">
          <cell r="A120" t="str">
            <v>2056-12 FT</v>
          </cell>
          <cell r="B120" t="str">
            <v>-</v>
          </cell>
          <cell r="C120" t="str">
            <v xml:space="preserve">ABRAZADERA PERFIL </v>
          </cell>
          <cell r="D120" t="str">
            <v>-</v>
          </cell>
          <cell r="E120" t="str">
            <v>un</v>
          </cell>
        </row>
        <row r="121">
          <cell r="A121" t="str">
            <v>2058FW</v>
          </cell>
          <cell r="B121" t="str">
            <v>-</v>
          </cell>
          <cell r="C121" t="str">
            <v>ABRAZADERA EN U SUJECIÓN 40-</v>
          </cell>
          <cell r="D121">
            <v>2200</v>
          </cell>
          <cell r="E121" t="str">
            <v>un</v>
          </cell>
        </row>
        <row r="122">
          <cell r="A122" t="str">
            <v>2069 L 2M FS</v>
          </cell>
          <cell r="B122" t="str">
            <v>1115 80 4</v>
          </cell>
          <cell r="C122" t="str">
            <v>PERFIL PERFORADO DIN 35x7.5mm</v>
          </cell>
          <cell r="D122">
            <v>23900</v>
          </cell>
          <cell r="E122" t="str">
            <v>ml</v>
          </cell>
        </row>
        <row r="123">
          <cell r="A123" t="str">
            <v>219 20 BP V4A</v>
          </cell>
          <cell r="B123" t="str">
            <v>5000 86 6</v>
          </cell>
          <cell r="C123" t="str">
            <v>ELECTRODO DE PUESTA A TIERRA EN ACERO INOXIDABLE</v>
          </cell>
          <cell r="D123">
            <v>591600</v>
          </cell>
          <cell r="E123" t="str">
            <v>un</v>
          </cell>
        </row>
        <row r="124">
          <cell r="A124" t="str">
            <v>219 20 ST FT</v>
          </cell>
          <cell r="B124" t="str">
            <v>5000 75 0</v>
          </cell>
          <cell r="C124" t="str">
            <v>ELECTRODO DE PUESTA A TIERRA EN ACERO GALVANIZADO</v>
          </cell>
          <cell r="D124">
            <v>124400</v>
          </cell>
          <cell r="E124" t="str">
            <v>un</v>
          </cell>
        </row>
        <row r="125">
          <cell r="A125" t="str">
            <v>226 CU</v>
          </cell>
          <cell r="B125" t="str">
            <v>5336 02 3</v>
          </cell>
          <cell r="C125" t="str">
            <v>CONECTOR ALAMBRÓN-VARILLA EN COBRE</v>
          </cell>
          <cell r="D125">
            <v>60600</v>
          </cell>
          <cell r="E125" t="str">
            <v>un</v>
          </cell>
        </row>
        <row r="126">
          <cell r="A126" t="str">
            <v>226 VA</v>
          </cell>
          <cell r="B126" t="str">
            <v>5336 05 8</v>
          </cell>
          <cell r="C126" t="str">
            <v>CONECTOR ALAMBRÓN-VARILLA EN ACERO INOXIDABLE</v>
          </cell>
          <cell r="D126">
            <v>33000</v>
          </cell>
          <cell r="E126" t="str">
            <v>un</v>
          </cell>
        </row>
        <row r="127">
          <cell r="A127" t="str">
            <v>226 ZV CU</v>
          </cell>
          <cell r="B127" t="str">
            <v>5336 09 0</v>
          </cell>
          <cell r="C127" t="str">
            <v>CONECTOR ALAMBRÓN-VARILLA BIMETÁLICO VA-CU</v>
          </cell>
          <cell r="D127">
            <v>46700</v>
          </cell>
          <cell r="E127" t="str">
            <v>un</v>
          </cell>
        </row>
        <row r="128">
          <cell r="A128" t="str">
            <v>226 ZV VA</v>
          </cell>
          <cell r="B128" t="str">
            <v>5336 07 4</v>
          </cell>
          <cell r="C128" t="str">
            <v>CONECTOR ALAMBRÓN-VARILLA BIMETÁLICO CU-VA</v>
          </cell>
          <cell r="D128">
            <v>46700</v>
          </cell>
          <cell r="E128" t="str">
            <v>un</v>
          </cell>
        </row>
        <row r="129">
          <cell r="A129" t="str">
            <v>233 A VA</v>
          </cell>
          <cell r="B129" t="str">
            <v>5336 45 7</v>
          </cell>
          <cell r="C129" t="str">
            <v>CONECTOR ALAMBRÓN-PLATINA EN ACERO INOXIDABLE</v>
          </cell>
          <cell r="D129">
            <v>35200</v>
          </cell>
          <cell r="E129" t="str">
            <v>un</v>
          </cell>
        </row>
        <row r="130">
          <cell r="A130" t="str">
            <v>233 A ZV</v>
          </cell>
          <cell r="B130" t="str">
            <v>5336 50 3</v>
          </cell>
          <cell r="C130" t="str">
            <v>CONECTOR ALAMBRÓN-PLATINA EN COBRE</v>
          </cell>
          <cell r="D130">
            <v>47300</v>
          </cell>
          <cell r="E130" t="str">
            <v>un</v>
          </cell>
        </row>
        <row r="131">
          <cell r="A131" t="str">
            <v>233 VA</v>
          </cell>
          <cell r="B131" t="str">
            <v>5336 34 1</v>
          </cell>
          <cell r="C131" t="str">
            <v>CONECTOR ALAMBRÓN/PLATINA EN ACERO INOXIDABLE</v>
          </cell>
          <cell r="D131">
            <v>31500</v>
          </cell>
          <cell r="E131" t="str">
            <v>un</v>
          </cell>
        </row>
        <row r="132">
          <cell r="A132" t="str">
            <v>233 ZV</v>
          </cell>
          <cell r="B132" t="str">
            <v>5336 37 6</v>
          </cell>
          <cell r="C132" t="str">
            <v>CONECTOR ALAMBRÓN/PLATINA BIMETALICO</v>
          </cell>
          <cell r="D132">
            <v>47300</v>
          </cell>
          <cell r="E132" t="str">
            <v>un</v>
          </cell>
        </row>
        <row r="133">
          <cell r="A133" t="str">
            <v>237 N CU</v>
          </cell>
          <cell r="B133" t="str">
            <v>5328 28 4</v>
          </cell>
          <cell r="C133" t="str">
            <v>CONECTOR LINEAL EN COBRE</v>
          </cell>
          <cell r="D133">
            <v>28700</v>
          </cell>
          <cell r="E133" t="str">
            <v>un</v>
          </cell>
        </row>
        <row r="134">
          <cell r="A134" t="str">
            <v>237 N FT</v>
          </cell>
          <cell r="B134" t="str">
            <v>5328 20 9</v>
          </cell>
          <cell r="C134" t="str">
            <v>CONECTOR LINEAL EN ACERO GALVANIZADO</v>
          </cell>
          <cell r="D134">
            <v>19300</v>
          </cell>
          <cell r="E134" t="str">
            <v>un</v>
          </cell>
        </row>
        <row r="135">
          <cell r="A135" t="str">
            <v>245 8-10 FT</v>
          </cell>
          <cell r="B135" t="str">
            <v>5311 10 1</v>
          </cell>
          <cell r="C135" t="str">
            <v>CONECTOR EN T ACERO GALVANIZADO</v>
          </cell>
          <cell r="D135">
            <v>23000</v>
          </cell>
          <cell r="E135" t="str">
            <v>un</v>
          </cell>
        </row>
        <row r="136">
          <cell r="A136" t="str">
            <v>247 8-10 CU</v>
          </cell>
          <cell r="B136" t="str">
            <v>5311 26 8</v>
          </cell>
          <cell r="C136" t="str">
            <v>CONECTOR EN T COBRE</v>
          </cell>
          <cell r="D136">
            <v>38600</v>
          </cell>
          <cell r="E136" t="str">
            <v>un</v>
          </cell>
        </row>
        <row r="137">
          <cell r="A137" t="str">
            <v>249 8-10 ALU</v>
          </cell>
          <cell r="B137" t="str">
            <v>5311 51 9</v>
          </cell>
          <cell r="C137" t="str">
            <v xml:space="preserve">CONECTOR VARIABLE ALUMINIO </v>
          </cell>
          <cell r="D137">
            <v>17400</v>
          </cell>
          <cell r="E137" t="str">
            <v>un</v>
          </cell>
        </row>
        <row r="138">
          <cell r="A138" t="str">
            <v>249 8-10 CU</v>
          </cell>
          <cell r="B138" t="str">
            <v>5311 41 7</v>
          </cell>
          <cell r="C138" t="str">
            <v xml:space="preserve">CONECTOR VARIABLE COBRE </v>
          </cell>
          <cell r="D138">
            <v>35900</v>
          </cell>
          <cell r="E138" t="str">
            <v>un</v>
          </cell>
        </row>
        <row r="139">
          <cell r="A139" t="str">
            <v>249 8-10 VA</v>
          </cell>
          <cell r="B139" t="str">
            <v>5311 55 1</v>
          </cell>
          <cell r="C139" t="str">
            <v xml:space="preserve">CONECTOR VARIABLE ACERO </v>
          </cell>
          <cell r="D139">
            <v>35500</v>
          </cell>
          <cell r="E139" t="str">
            <v>un</v>
          </cell>
        </row>
        <row r="140">
          <cell r="A140" t="str">
            <v>249 8-10 ZV</v>
          </cell>
          <cell r="B140" t="str">
            <v>5311 53 5</v>
          </cell>
          <cell r="C140" t="str">
            <v>CONECTOR VARIABLE BIMETÁLICO</v>
          </cell>
          <cell r="D140">
            <v>37100</v>
          </cell>
          <cell r="E140" t="str">
            <v>un</v>
          </cell>
        </row>
        <row r="141">
          <cell r="A141" t="str">
            <v>250 FT</v>
          </cell>
          <cell r="B141" t="str">
            <v>5312 90 6</v>
          </cell>
          <cell r="C141" t="str">
            <v>CONECTOR EN CRUZ ACERO GALVANIZADO</v>
          </cell>
          <cell r="D141">
            <v>23400</v>
          </cell>
          <cell r="E141" t="str">
            <v>un</v>
          </cell>
        </row>
        <row r="142">
          <cell r="A142" t="str">
            <v>251 CU</v>
          </cell>
          <cell r="B142" t="str">
            <v>5312 13 2</v>
          </cell>
          <cell r="C142" t="str">
            <v>CONECTOR EN CRUZ  8-10mm EN COBRE</v>
          </cell>
          <cell r="D142">
            <v>35200</v>
          </cell>
          <cell r="E142" t="str">
            <v>un</v>
          </cell>
        </row>
        <row r="143">
          <cell r="A143" t="str">
            <v>252 8-10 CU</v>
          </cell>
          <cell r="B143" t="str">
            <v>5312 41 8</v>
          </cell>
          <cell r="C143" t="str">
            <v xml:space="preserve">CONECTOR EN CRUZ 8-10mm CON PLACA DE SEPARACIÓN EN COBRE </v>
          </cell>
          <cell r="D143">
            <v>120000</v>
          </cell>
          <cell r="E143" t="str">
            <v>un</v>
          </cell>
        </row>
        <row r="144">
          <cell r="A144" t="str">
            <v>252 8-10x16 V4A</v>
          </cell>
          <cell r="B144" t="str">
            <v>5312 34 6</v>
          </cell>
          <cell r="C144" t="str">
            <v xml:space="preserve">CONECTOR EN CRUZ 8-10x16mm CON PLACA DE SEPARACIÓN EN ACERO INOXIDABLE </v>
          </cell>
          <cell r="D144">
            <v>130900</v>
          </cell>
          <cell r="E144" t="str">
            <v>un</v>
          </cell>
        </row>
        <row r="145">
          <cell r="A145" t="str">
            <v>252 8-10xFL30 FT</v>
          </cell>
          <cell r="B145" t="str">
            <v>5312 65 5</v>
          </cell>
          <cell r="C145" t="str">
            <v xml:space="preserve">CONECTOR EN CRUZ ALAMBRÓN-PLATINA EN ACERO GALVANIZADO  </v>
          </cell>
          <cell r="D145">
            <v>34100</v>
          </cell>
          <cell r="E145" t="str">
            <v>un</v>
          </cell>
        </row>
        <row r="146">
          <cell r="A146" t="str">
            <v>253 10x16</v>
          </cell>
          <cell r="B146" t="str">
            <v>5312 80 9</v>
          </cell>
          <cell r="C146" t="str">
            <v>CONECTOR EN CRUZ 8-10x16mm EN ACERO GALVANIZADO</v>
          </cell>
          <cell r="D146">
            <v>37700</v>
          </cell>
          <cell r="E146" t="str">
            <v>un</v>
          </cell>
        </row>
        <row r="147">
          <cell r="A147" t="str">
            <v>253 8x8</v>
          </cell>
          <cell r="B147" t="str">
            <v>5312 60 4</v>
          </cell>
          <cell r="C147" t="str">
            <v>CONECTOR EN CRUZ 8-10mm EN ACERO GALVANIZADO</v>
          </cell>
          <cell r="D147">
            <v>31236</v>
          </cell>
          <cell r="E147" t="str">
            <v>un</v>
          </cell>
        </row>
        <row r="148">
          <cell r="A148" t="str">
            <v>259 A FT</v>
          </cell>
          <cell r="B148" t="str">
            <v>5315 51 4</v>
          </cell>
          <cell r="C148" t="str">
            <v>CONECTOR PARALELO EN ACERO GALVANIZADO</v>
          </cell>
          <cell r="D148">
            <v>34500</v>
          </cell>
          <cell r="E148" t="str">
            <v>un</v>
          </cell>
        </row>
        <row r="149">
          <cell r="A149" t="str">
            <v>259 A VA</v>
          </cell>
          <cell r="B149" t="str">
            <v>5315 52 2</v>
          </cell>
          <cell r="C149" t="str">
            <v>CONECTOR PARALELO EN ACERO INOXIDABLE</v>
          </cell>
          <cell r="D149">
            <v>59100</v>
          </cell>
          <cell r="E149" t="str">
            <v>un</v>
          </cell>
        </row>
        <row r="150">
          <cell r="A150" t="str">
            <v>260 8-10 MS</v>
          </cell>
          <cell r="B150" t="str">
            <v>5315 65 4</v>
          </cell>
          <cell r="C150" t="str">
            <v xml:space="preserve">CONECTOR PARALELO 8-10mm EN COBRE </v>
          </cell>
          <cell r="D150">
            <v>106709</v>
          </cell>
          <cell r="E150" t="str">
            <v>un</v>
          </cell>
        </row>
        <row r="151">
          <cell r="A151" t="str">
            <v>262 FT</v>
          </cell>
          <cell r="B151" t="str">
            <v>5316 01 4</v>
          </cell>
          <cell r="C151" t="str">
            <v>ABRAZADERA PARA CANAL ACERO GALVANIZADO</v>
          </cell>
          <cell r="D151">
            <v>23800</v>
          </cell>
          <cell r="E151" t="str">
            <v>un</v>
          </cell>
        </row>
        <row r="152">
          <cell r="A152" t="str">
            <v>270 8-10 FT</v>
          </cell>
          <cell r="B152" t="str">
            <v>5317 20 7</v>
          </cell>
          <cell r="C152" t="str">
            <v>ABRAZADERA PARA CHAPAS 10mm ACERO GALVANIZADO</v>
          </cell>
          <cell r="D152">
            <v>21700</v>
          </cell>
          <cell r="E152" t="str">
            <v>un</v>
          </cell>
        </row>
        <row r="153">
          <cell r="A153" t="str">
            <v>270 8-10 VA</v>
          </cell>
          <cell r="B153" t="str">
            <v>5317 48 1</v>
          </cell>
          <cell r="C153" t="str">
            <v>ABRAZADERA PARA CHAPAS 10mm ACERO INOXIDABLE</v>
          </cell>
          <cell r="D153">
            <v>75900</v>
          </cell>
          <cell r="E153" t="str">
            <v>un</v>
          </cell>
        </row>
        <row r="154">
          <cell r="A154" t="str">
            <v>271 8-10 FT</v>
          </cell>
          <cell r="B154" t="str">
            <v>5317 40 1</v>
          </cell>
          <cell r="C154" t="str">
            <v>ABRAZADERA PARA CHAPAS ACERO GALVANIZADO</v>
          </cell>
          <cell r="D154">
            <v>26600</v>
          </cell>
          <cell r="E154" t="str">
            <v>un</v>
          </cell>
        </row>
        <row r="155">
          <cell r="A155" t="str">
            <v>2745 20 MS</v>
          </cell>
          <cell r="B155" t="str">
            <v>5001 56 0</v>
          </cell>
          <cell r="C155" t="str">
            <v>ABRAZADERA DE CONEXIÓN PARA ELECTRODOS</v>
          </cell>
          <cell r="D155">
            <v>131054</v>
          </cell>
          <cell r="E155" t="str">
            <v>un</v>
          </cell>
        </row>
        <row r="156">
          <cell r="A156" t="str">
            <v>2760 20 FT</v>
          </cell>
          <cell r="B156" t="str">
            <v>5001 64 1</v>
          </cell>
          <cell r="C156" t="str">
            <v>ABRAZADERA DE CONEXIÓN PARA ELECTRODOS EN ACERO GALVANIZADO</v>
          </cell>
          <cell r="D156">
            <v>43900</v>
          </cell>
          <cell r="E156" t="str">
            <v>un</v>
          </cell>
        </row>
        <row r="157">
          <cell r="A157" t="str">
            <v>2760 20 VA</v>
          </cell>
          <cell r="B157" t="str">
            <v>5001 61 7</v>
          </cell>
          <cell r="C157" t="str">
            <v>ABRAZADERA DE CONEXIÓN PARA ELECTRODOS EN ACERO INOXIDABLE</v>
          </cell>
          <cell r="D157">
            <v>87500</v>
          </cell>
          <cell r="E157" t="str">
            <v>un</v>
          </cell>
        </row>
        <row r="158">
          <cell r="A158" t="str">
            <v>280 8-10</v>
          </cell>
          <cell r="B158" t="str">
            <v>5320 01 1</v>
          </cell>
          <cell r="C158" t="str">
            <v>TERMINAL DE CONEXIÓN ACERO ELECTROCINCADO</v>
          </cell>
          <cell r="D158">
            <v>48300</v>
          </cell>
          <cell r="E158" t="str">
            <v>un</v>
          </cell>
        </row>
        <row r="159">
          <cell r="A159" t="str">
            <v>288 DIN</v>
          </cell>
          <cell r="B159" t="str">
            <v>5320 71 2</v>
          </cell>
          <cell r="C159" t="str">
            <v>COMPONENTE PARA CONEXIÓN Y PUENTEO</v>
          </cell>
          <cell r="D159">
            <v>24000</v>
          </cell>
          <cell r="E159" t="str">
            <v>un</v>
          </cell>
        </row>
        <row r="160">
          <cell r="A160" t="str">
            <v>303 DIN-1</v>
          </cell>
          <cell r="B160" t="str">
            <v>5102 11 1</v>
          </cell>
          <cell r="C160" t="str">
            <v>ABRAZADERA PARA TUBO 1" - 33,7mm</v>
          </cell>
          <cell r="D160">
            <v>31200</v>
          </cell>
          <cell r="E160" t="str">
            <v>un</v>
          </cell>
        </row>
        <row r="161">
          <cell r="A161" t="str">
            <v>303 DIN-1 1/2</v>
          </cell>
          <cell r="B161" t="str">
            <v>5102 15 4</v>
          </cell>
          <cell r="C161" t="str">
            <v xml:space="preserve">ABRAZADERA PARA TUBO 1 1/2" - 48,3mm </v>
          </cell>
          <cell r="D161">
            <v>33500</v>
          </cell>
          <cell r="E161" t="str">
            <v>un</v>
          </cell>
        </row>
        <row r="162">
          <cell r="A162" t="str">
            <v xml:space="preserve">303 DIN-1 1/4 </v>
          </cell>
          <cell r="B162" t="str">
            <v>5102 13 8</v>
          </cell>
          <cell r="C162" t="str">
            <v xml:space="preserve">ABRAZADERA PARA TUBO 1 1/4" - 42,4mm </v>
          </cell>
          <cell r="D162">
            <v>32200</v>
          </cell>
          <cell r="E162" t="str">
            <v>un</v>
          </cell>
        </row>
        <row r="163">
          <cell r="A163" t="str">
            <v>303 DIN-1/2</v>
          </cell>
          <cell r="B163" t="str">
            <v>5102 07 3</v>
          </cell>
          <cell r="C163" t="str">
            <v xml:space="preserve">ABRAZADERA PARA TUBO 1/2" - 21,3mm </v>
          </cell>
          <cell r="D163">
            <v>28100</v>
          </cell>
          <cell r="E163" t="str">
            <v>un</v>
          </cell>
        </row>
        <row r="164">
          <cell r="A164" t="str">
            <v>303 DIN-2</v>
          </cell>
          <cell r="B164" t="str">
            <v>5102 19 7</v>
          </cell>
          <cell r="C164" t="str">
            <v>ABRAZADERA PARA TUBO 2" - 60,3mm</v>
          </cell>
          <cell r="D164">
            <v>37400</v>
          </cell>
          <cell r="E164" t="str">
            <v>un</v>
          </cell>
        </row>
        <row r="165">
          <cell r="A165" t="str">
            <v>303 DIN-2 1/2</v>
          </cell>
          <cell r="B165" t="str">
            <v>5102 21 9</v>
          </cell>
          <cell r="C165" t="str">
            <v>ABRAZADERA PARA TUBO 2 1/2" - 76,1mm</v>
          </cell>
          <cell r="D165">
            <v>39900</v>
          </cell>
          <cell r="E165" t="str">
            <v>un</v>
          </cell>
        </row>
        <row r="166">
          <cell r="A166" t="str">
            <v>303 DIN-3</v>
          </cell>
          <cell r="B166" t="str">
            <v>5102 23 5</v>
          </cell>
          <cell r="C166" t="str">
            <v>ABRAZADERA PARA TUBO 3" - 88,9mm</v>
          </cell>
          <cell r="D166">
            <v>42200</v>
          </cell>
          <cell r="E166" t="str">
            <v>un</v>
          </cell>
        </row>
        <row r="167">
          <cell r="A167" t="str">
            <v>303 DIN-3 1/2</v>
          </cell>
          <cell r="B167" t="str">
            <v>5102 25 1</v>
          </cell>
          <cell r="C167" t="str">
            <v>ABRAZADERA PARA TUBO 3 1/2" - 100mm</v>
          </cell>
          <cell r="D167">
            <v>71000</v>
          </cell>
          <cell r="E167" t="str">
            <v>un</v>
          </cell>
        </row>
        <row r="168">
          <cell r="A168" t="str">
            <v>303 DIN-3/4</v>
          </cell>
          <cell r="B168" t="str">
            <v>5102 08 1</v>
          </cell>
          <cell r="C168" t="str">
            <v>ABRAZADERA PARA TUBO 3/4" - 26,9mm</v>
          </cell>
          <cell r="D168">
            <v>30400</v>
          </cell>
          <cell r="E168" t="str">
            <v>un</v>
          </cell>
        </row>
        <row r="169">
          <cell r="A169" t="str">
            <v>303 DIN-3/8</v>
          </cell>
          <cell r="B169" t="str">
            <v>5108 05 7</v>
          </cell>
          <cell r="C169" t="str">
            <v>ABRAZADERA PARA TUBO 3/8" - 17,2mm</v>
          </cell>
          <cell r="D169">
            <v>26800</v>
          </cell>
          <cell r="E169" t="str">
            <v>un</v>
          </cell>
        </row>
        <row r="170">
          <cell r="A170" t="str">
            <v>303 DIN-4</v>
          </cell>
          <cell r="B170" t="str">
            <v>5102 27 8</v>
          </cell>
          <cell r="C170" t="str">
            <v>ABRAZADERA PARA TUBO 4" - 114,3mm</v>
          </cell>
          <cell r="D170">
            <v>79100</v>
          </cell>
          <cell r="E170" t="str">
            <v>un</v>
          </cell>
        </row>
        <row r="171">
          <cell r="A171" t="str">
            <v>3030-DX</v>
          </cell>
          <cell r="B171" t="str">
            <v>N/A</v>
          </cell>
          <cell r="C171" t="str">
            <v xml:space="preserve">CAJA DE INSPECCIÓN CON TAPA EN POLIETILENO </v>
          </cell>
          <cell r="D171">
            <v>200000</v>
          </cell>
          <cell r="E171" t="str">
            <v>un</v>
          </cell>
        </row>
        <row r="172">
          <cell r="A172" t="str">
            <v>3052 LGR</v>
          </cell>
          <cell r="B172" t="str">
            <v>-</v>
          </cell>
          <cell r="C172" t="str">
            <v xml:space="preserve">GRAPA A PRESIÓN ISO24-34mm </v>
          </cell>
          <cell r="D172" t="str">
            <v>-</v>
          </cell>
          <cell r="E172" t="str">
            <v>un</v>
          </cell>
        </row>
        <row r="173">
          <cell r="A173" t="str">
            <v>311 N-VA 8-10</v>
          </cell>
          <cell r="B173" t="str">
            <v>3049 22 1</v>
          </cell>
          <cell r="C173" t="str">
            <v>PLACAS DE NÚMERO</v>
          </cell>
          <cell r="D173">
            <v>37250</v>
          </cell>
          <cell r="E173" t="str">
            <v>un</v>
          </cell>
        </row>
        <row r="174">
          <cell r="A174" t="str">
            <v>370/H</v>
          </cell>
          <cell r="B174" t="str">
            <v>5025 20 6</v>
          </cell>
          <cell r="C174" t="str">
            <v xml:space="preserve">SOPORTE CONDUCTORES </v>
          </cell>
          <cell r="D174">
            <v>30700</v>
          </cell>
          <cell r="E174" t="str">
            <v>un</v>
          </cell>
        </row>
        <row r="175">
          <cell r="A175" t="str">
            <v>3PS-187-2-YL</v>
          </cell>
          <cell r="B175" t="str">
            <v>N/A</v>
          </cell>
          <cell r="C175" t="str">
            <v xml:space="preserve">MANGA TERMO 50.80mm ANCHO </v>
          </cell>
          <cell r="D175" t="str">
            <v>-</v>
          </cell>
          <cell r="E175" t="str">
            <v>ml</v>
          </cell>
        </row>
        <row r="176">
          <cell r="A176" t="str">
            <v>3PS-250-2 YL</v>
          </cell>
          <cell r="B176" t="str">
            <v>N/A</v>
          </cell>
          <cell r="C176" t="str">
            <v xml:space="preserve">MANGA TERMO 2.254 mm(16-10) </v>
          </cell>
          <cell r="D176" t="str">
            <v>-</v>
          </cell>
          <cell r="E176" t="str">
            <v>ml</v>
          </cell>
        </row>
        <row r="177">
          <cell r="A177" t="str">
            <v>3PS-250-2-YL-UND</v>
          </cell>
          <cell r="B177" t="str">
            <v>N/A</v>
          </cell>
          <cell r="C177" t="str">
            <v xml:space="preserve">MANGA TERMO 50.8mmX11.15mm  </v>
          </cell>
          <cell r="D177" t="str">
            <v>-</v>
          </cell>
          <cell r="E177" t="str">
            <v>ml</v>
          </cell>
        </row>
        <row r="178">
          <cell r="A178" t="str">
            <v>480 250MM</v>
          </cell>
          <cell r="B178" t="str">
            <v>5240 07 7</v>
          </cell>
          <cell r="C178" t="str">
            <v>VIA DE CHISPAS CERRADA, PROTEGIDA CONTRA EXPLOSIONES 250mm</v>
          </cell>
          <cell r="D178">
            <v>1253000</v>
          </cell>
          <cell r="E178" t="str">
            <v>un</v>
          </cell>
        </row>
        <row r="179">
          <cell r="A179" t="str">
            <v>480 350MM</v>
          </cell>
          <cell r="B179" t="str">
            <v>5240 07 9</v>
          </cell>
          <cell r="C179" t="str">
            <v>VIA DE CHISPAS CERRADA, PROTEGIDA CONTRA EXPLOSIONES 350mm</v>
          </cell>
          <cell r="D179">
            <v>1349000</v>
          </cell>
          <cell r="E179" t="str">
            <v>un</v>
          </cell>
        </row>
        <row r="180">
          <cell r="A180" t="str">
            <v>481 Spark Gap</v>
          </cell>
          <cell r="B180" t="str">
            <v>5240 08 5</v>
          </cell>
          <cell r="C180" t="str">
            <v>VIA DE CHISPAS (Spark gap)</v>
          </cell>
          <cell r="D180">
            <v>556000</v>
          </cell>
          <cell r="E180" t="str">
            <v>un</v>
          </cell>
        </row>
        <row r="181">
          <cell r="A181" t="str">
            <v>484 M12</v>
          </cell>
          <cell r="B181" t="str">
            <v>5240 22 0</v>
          </cell>
          <cell r="C181" t="str">
            <v xml:space="preserve">LENGUETA DE CONEXIÓN PARA VIAS DE CHISPAS 12mm </v>
          </cell>
          <cell r="D181">
            <v>55000</v>
          </cell>
          <cell r="E181" t="str">
            <v>un</v>
          </cell>
        </row>
        <row r="182">
          <cell r="A182" t="str">
            <v>484 M20</v>
          </cell>
          <cell r="B182" t="str">
            <v>5240 24 7</v>
          </cell>
          <cell r="C182" t="str">
            <v xml:space="preserve">LENGUETA DE CONEXIÓN PARA VIAS DE CHISPAS 21mm </v>
          </cell>
          <cell r="D182">
            <v>55000</v>
          </cell>
          <cell r="E182" t="str">
            <v>un</v>
          </cell>
        </row>
        <row r="183">
          <cell r="A183" t="str">
            <v>485 M12</v>
          </cell>
          <cell r="B183" t="str">
            <v>5240 32 8</v>
          </cell>
          <cell r="C183" t="str">
            <v xml:space="preserve">LENGUETA DE CONEXIÓN PARA VIAS DE CHISPAS 13mm </v>
          </cell>
          <cell r="D183">
            <v>55000</v>
          </cell>
          <cell r="E183" t="str">
            <v>un</v>
          </cell>
        </row>
        <row r="184">
          <cell r="A184" t="str">
            <v>485 M16</v>
          </cell>
          <cell r="B184" t="str">
            <v>5240 33 6</v>
          </cell>
          <cell r="C184" t="str">
            <v xml:space="preserve">LENGUETA DE CONEXIÓN PARA VIAS DE CHISPAS 16mm </v>
          </cell>
          <cell r="D184">
            <v>55000</v>
          </cell>
          <cell r="E184" t="str">
            <v>un</v>
          </cell>
        </row>
        <row r="185">
          <cell r="A185" t="str">
            <v>5001 DIN-FT</v>
          </cell>
          <cell r="B185" t="str">
            <v>5304 10 5</v>
          </cell>
          <cell r="C185" t="str">
            <v>CONECTOR 8-10mm SIMPLE</v>
          </cell>
          <cell r="D185">
            <v>20700</v>
          </cell>
          <cell r="E185" t="str">
            <v>un</v>
          </cell>
        </row>
        <row r="186">
          <cell r="A186" t="str">
            <v>5001 N-VA</v>
          </cell>
          <cell r="B186" t="str">
            <v>5304 17 6</v>
          </cell>
          <cell r="C186" t="str">
            <v>CONECTOR 8-10mm CON MEDIA CAÑA EN ACERO INOXIDABLE</v>
          </cell>
          <cell r="D186">
            <v>46500</v>
          </cell>
          <cell r="E186" t="str">
            <v>un</v>
          </cell>
        </row>
        <row r="187">
          <cell r="A187" t="str">
            <v>5002 DIN-FT</v>
          </cell>
          <cell r="B187" t="str">
            <v>5304 20 2</v>
          </cell>
          <cell r="C187" t="str">
            <v>CONECTOR DOBLE</v>
          </cell>
          <cell r="D187">
            <v>53900</v>
          </cell>
          <cell r="E187" t="str">
            <v>un</v>
          </cell>
        </row>
        <row r="188">
          <cell r="A188" t="str">
            <v>5003 FT</v>
          </cell>
          <cell r="B188" t="str">
            <v>5304 31 8</v>
          </cell>
          <cell r="C188" t="str">
            <v>CONECTOR TRIPLE</v>
          </cell>
          <cell r="D188">
            <v>111200</v>
          </cell>
          <cell r="E188" t="str">
            <v>un</v>
          </cell>
        </row>
        <row r="189">
          <cell r="A189" t="str">
            <v>5004 DIN-FT 20</v>
          </cell>
          <cell r="B189" t="str">
            <v>5304 50 4</v>
          </cell>
          <cell r="C189" t="str">
            <v>ABRAZADERA PARA CHAPAS Y ESTRUCTURAS 10-20mm</v>
          </cell>
          <cell r="D189">
            <v>63500</v>
          </cell>
          <cell r="E189" t="str">
            <v>un</v>
          </cell>
        </row>
        <row r="190">
          <cell r="A190" t="str">
            <v>5005 N-FT</v>
          </cell>
          <cell r="B190" t="str">
            <v>5304 66 0</v>
          </cell>
          <cell r="C190" t="str">
            <v>PIEZA DE CONEXIÓN Y PIEZA FIN CAL CON CONECTOR</v>
          </cell>
          <cell r="D190">
            <v>47100</v>
          </cell>
          <cell r="E190" t="str">
            <v>un</v>
          </cell>
        </row>
        <row r="191">
          <cell r="A191" t="str">
            <v>5011 VA M10</v>
          </cell>
          <cell r="B191" t="str">
            <v>5334 93 4</v>
          </cell>
          <cell r="C191" t="str">
            <v>TERMINAL</v>
          </cell>
          <cell r="D191">
            <v>17700</v>
          </cell>
          <cell r="E191" t="str">
            <v>un</v>
          </cell>
        </row>
        <row r="192">
          <cell r="A192" t="str">
            <v>5050 20X3 FT</v>
          </cell>
          <cell r="B192" t="str">
            <v>-</v>
          </cell>
          <cell r="C192" t="str">
            <v xml:space="preserve">SOPORTE ANGULO ACERO </v>
          </cell>
          <cell r="D192" t="str">
            <v>-</v>
          </cell>
          <cell r="E192" t="str">
            <v>un</v>
          </cell>
        </row>
        <row r="193">
          <cell r="A193" t="str">
            <v>555 7.6x380 SW</v>
          </cell>
          <cell r="B193" t="str">
            <v>2332 78 4</v>
          </cell>
          <cell r="C193" t="str">
            <v xml:space="preserve">ABRAZADERA DE BANDA PARA FIJACIÓN </v>
          </cell>
          <cell r="D193">
            <v>2600</v>
          </cell>
          <cell r="E193" t="str">
            <v>un</v>
          </cell>
        </row>
        <row r="194">
          <cell r="A194" t="str">
            <v>5700 DIN</v>
          </cell>
          <cell r="B194" t="str">
            <v>5106 00 1</v>
          </cell>
          <cell r="C194" t="str">
            <v xml:space="preserve">CAJA DE PUNTOS DE SEPARACION </v>
          </cell>
          <cell r="D194">
            <v>605900</v>
          </cell>
          <cell r="E194" t="str">
            <v>un</v>
          </cell>
        </row>
        <row r="195">
          <cell r="A195" t="str">
            <v>61 225 FL</v>
          </cell>
          <cell r="B195" t="str">
            <v>-</v>
          </cell>
          <cell r="C195" t="str">
            <v xml:space="preserve">TERMINAL DE CONEXIÓN </v>
          </cell>
          <cell r="D195" t="str">
            <v>-</v>
          </cell>
          <cell r="E195" t="str">
            <v>un</v>
          </cell>
        </row>
        <row r="196">
          <cell r="A196" t="str">
            <v>61 325 FL</v>
          </cell>
          <cell r="B196" t="str">
            <v>-</v>
          </cell>
          <cell r="C196" t="str">
            <v xml:space="preserve">TERMINAL DE CONEXIÓN </v>
          </cell>
          <cell r="D196" t="str">
            <v>-</v>
          </cell>
          <cell r="E196" t="str">
            <v>un</v>
          </cell>
        </row>
        <row r="197">
          <cell r="A197" t="str">
            <v>61 525 FL</v>
          </cell>
          <cell r="B197" t="str">
            <v>-</v>
          </cell>
          <cell r="C197" t="str">
            <v xml:space="preserve">TERMINAL DE CONEXIÓN </v>
          </cell>
          <cell r="D197" t="str">
            <v>-</v>
          </cell>
          <cell r="E197" t="str">
            <v>un</v>
          </cell>
        </row>
        <row r="198">
          <cell r="A198" t="str">
            <v>733 16 VA</v>
          </cell>
          <cell r="B198" t="str">
            <v>1362 01 1</v>
          </cell>
          <cell r="C198" t="str">
            <v>ABRAZADERA PARA CABLES Y TUBOS 16mm EN ACERO INOXIDABLE</v>
          </cell>
          <cell r="D198">
            <v>27200</v>
          </cell>
          <cell r="E198" t="str">
            <v>un</v>
          </cell>
        </row>
        <row r="199">
          <cell r="A199" t="str">
            <v>833 35 FT</v>
          </cell>
          <cell r="B199" t="str">
            <v>5033 03 9</v>
          </cell>
          <cell r="C199" t="str">
            <v>ABRAZADERA DISTANCIADORA PARA PLATINA CON BASE EN POLIAMIDA</v>
          </cell>
          <cell r="D199">
            <v>36960</v>
          </cell>
          <cell r="E199" t="str">
            <v>un</v>
          </cell>
        </row>
        <row r="200">
          <cell r="A200" t="str">
            <v>853 300</v>
          </cell>
          <cell r="B200" t="str">
            <v>5331 01 3</v>
          </cell>
          <cell r="C200" t="str">
            <v>CABLE DE PUENTEO</v>
          </cell>
          <cell r="D200">
            <v>38400</v>
          </cell>
          <cell r="E200" t="str">
            <v>un</v>
          </cell>
        </row>
        <row r="201">
          <cell r="A201" t="str">
            <v>927 2 6-K</v>
          </cell>
          <cell r="B201" t="str">
            <v>5057 59 9</v>
          </cell>
          <cell r="C201" t="str">
            <v>ABRAZADERA DE CONEXIÓN EQUIPOTENCIAL</v>
          </cell>
          <cell r="D201">
            <v>40000</v>
          </cell>
          <cell r="E201" t="str">
            <v>un</v>
          </cell>
        </row>
        <row r="202">
          <cell r="A202" t="str">
            <v>927/SCH-K-VA</v>
          </cell>
          <cell r="B202" t="str">
            <v>5057 93 0</v>
          </cell>
          <cell r="C202" t="str">
            <v>CIERRE PARA ABRAZADERA DE CONEXIÓN EQUIPOTENCIAL</v>
          </cell>
          <cell r="D202">
            <v>17180</v>
          </cell>
          <cell r="E202" t="str">
            <v>un</v>
          </cell>
        </row>
        <row r="203">
          <cell r="A203" t="str">
            <v>AL-ALU 8mm</v>
          </cell>
          <cell r="B203" t="str">
            <v>N/A</v>
          </cell>
          <cell r="C203" t="str">
            <v>CONDUCTOR REDONDO EN ALUMINIO 8mm</v>
          </cell>
          <cell r="D203">
            <v>3700</v>
          </cell>
          <cell r="E203" t="str">
            <v>ml</v>
          </cell>
        </row>
        <row r="204">
          <cell r="A204" t="str">
            <v>AW G 15 16 FT</v>
          </cell>
          <cell r="B204" t="str">
            <v>-</v>
          </cell>
          <cell r="C204" t="str">
            <v xml:space="preserve">SOPORTE PARA MONTAJE DE </v>
          </cell>
          <cell r="D204" t="str">
            <v>-</v>
          </cell>
          <cell r="E204" t="str">
            <v>un</v>
          </cell>
        </row>
        <row r="205">
          <cell r="A205" t="str">
            <v>AW G 15 41 FT</v>
          </cell>
          <cell r="B205" t="str">
            <v>-</v>
          </cell>
          <cell r="C205" t="str">
            <v xml:space="preserve">SOPORTE PARA MONTAJE DE </v>
          </cell>
          <cell r="D205" t="str">
            <v>-</v>
          </cell>
          <cell r="E205" t="str">
            <v>un</v>
          </cell>
        </row>
        <row r="206">
          <cell r="A206" t="str">
            <v>AW G 15 51 FT</v>
          </cell>
          <cell r="B206" t="str">
            <v>-</v>
          </cell>
          <cell r="C206" t="str">
            <v xml:space="preserve">SOPORTE PARA MONTAJE DE </v>
          </cell>
          <cell r="D206" t="str">
            <v>-</v>
          </cell>
          <cell r="E206" t="str">
            <v>un</v>
          </cell>
        </row>
        <row r="207">
          <cell r="A207" t="str">
            <v>B 100 E 4-5</v>
          </cell>
          <cell r="B207" t="str">
            <v>-</v>
          </cell>
          <cell r="C207" t="str">
            <v xml:space="preserve">CAJA DE DERIVACIÓN PLÁSTICA </v>
          </cell>
          <cell r="D207" t="str">
            <v>-</v>
          </cell>
          <cell r="E207" t="str">
            <v>un</v>
          </cell>
        </row>
        <row r="208">
          <cell r="A208" t="str">
            <v>B 160 E 10-5</v>
          </cell>
          <cell r="B208" t="str">
            <v>-</v>
          </cell>
          <cell r="C208" t="str">
            <v xml:space="preserve">CAJA DE DERIVACIÓN PLÁSTICA </v>
          </cell>
          <cell r="D208" t="str">
            <v>-</v>
          </cell>
          <cell r="E208" t="str">
            <v>un</v>
          </cell>
        </row>
        <row r="209">
          <cell r="A209" t="str">
            <v>B30EP-167-593-BK</v>
          </cell>
          <cell r="B209" t="str">
            <v>N/A</v>
          </cell>
          <cell r="C209" t="str">
            <v xml:space="preserve">ETIQ.POLIESTER </v>
          </cell>
          <cell r="D209" t="str">
            <v>-</v>
          </cell>
          <cell r="E209" t="str">
            <v>un</v>
          </cell>
        </row>
        <row r="210">
          <cell r="A210" t="str">
            <v>B33020</v>
          </cell>
          <cell r="B210" t="str">
            <v>-</v>
          </cell>
          <cell r="C210" t="str">
            <v>CONECTOR TIERRA BAND HILO</v>
          </cell>
          <cell r="D210" t="str">
            <v>-</v>
          </cell>
          <cell r="E210" t="str">
            <v>un</v>
          </cell>
        </row>
        <row r="211">
          <cell r="A211" t="str">
            <v>BBP11-34L</v>
          </cell>
          <cell r="B211" t="str">
            <v>N/A</v>
          </cell>
          <cell r="C211" t="str">
            <v>IMPRESORA ESCRITORIO BBP11-</v>
          </cell>
          <cell r="D211" t="str">
            <v>-</v>
          </cell>
          <cell r="E211" t="str">
            <v>un</v>
          </cell>
        </row>
        <row r="212">
          <cell r="A212" t="str">
            <v>C 25-B/0 190</v>
          </cell>
          <cell r="B212" t="str">
            <v>-</v>
          </cell>
          <cell r="C212" t="str">
            <v>DPS CLASE I , C25-B/0 OBO</v>
          </cell>
          <cell r="D212">
            <v>418000</v>
          </cell>
          <cell r="E212" t="str">
            <v>un</v>
          </cell>
        </row>
        <row r="213">
          <cell r="A213" t="str">
            <v>C 25-B-C/0/NPE</v>
          </cell>
          <cell r="B213" t="str">
            <v>5095 60 3</v>
          </cell>
          <cell r="C213" t="str">
            <v>MODULO DPS CLASE I, C25-B-</v>
          </cell>
          <cell r="D213" t="str">
            <v>-</v>
          </cell>
          <cell r="E213" t="str">
            <v>un</v>
          </cell>
        </row>
        <row r="214">
          <cell r="A214" t="str">
            <v>CRM 40</v>
          </cell>
          <cell r="B214" t="str">
            <v>-</v>
          </cell>
          <cell r="C214" t="str">
            <v xml:space="preserve">TUBERIA PARA SELLOS CONTRA </v>
          </cell>
          <cell r="D214" t="str">
            <v>-</v>
          </cell>
          <cell r="E214" t="str">
            <v>un</v>
          </cell>
        </row>
        <row r="215">
          <cell r="A215" t="str">
            <v>DBLG 20 500 FT</v>
          </cell>
          <cell r="B215" t="str">
            <v>-</v>
          </cell>
          <cell r="C215" t="str">
            <v xml:space="preserve">SOPORTE PISO GALV. BANDEJA </v>
          </cell>
          <cell r="D215" t="str">
            <v>-</v>
          </cell>
          <cell r="E215" t="str">
            <v>un</v>
          </cell>
        </row>
        <row r="216">
          <cell r="A216" t="str">
            <v>DKU 60 VA4310</v>
          </cell>
          <cell r="B216" t="str">
            <v>-</v>
          </cell>
          <cell r="C216" t="str">
            <v>GRAPA FIJACIÓN DE TAPA, VA</v>
          </cell>
          <cell r="D216" t="str">
            <v>-</v>
          </cell>
          <cell r="E216" t="str">
            <v>un</v>
          </cell>
        </row>
        <row r="217">
          <cell r="A217" t="str">
            <v>DKU VA</v>
          </cell>
          <cell r="B217" t="str">
            <v>-</v>
          </cell>
          <cell r="C217" t="str">
            <v xml:space="preserve">TAPA DE ABRAZADERA </v>
          </cell>
          <cell r="D217" t="str">
            <v>-</v>
          </cell>
          <cell r="E217" t="str">
            <v>un</v>
          </cell>
        </row>
        <row r="218">
          <cell r="A218" t="str">
            <v>DLS-BS</v>
          </cell>
          <cell r="B218" t="str">
            <v>5082 38 2</v>
          </cell>
          <cell r="C218" t="str">
            <v xml:space="preserve">DPS FIJACION PROTECTORES </v>
          </cell>
          <cell r="D218">
            <v>79000</v>
          </cell>
          <cell r="E218" t="str">
            <v>un</v>
          </cell>
        </row>
        <row r="219">
          <cell r="A219" t="str">
            <v>DRLU 150 FS</v>
          </cell>
          <cell r="B219" t="str">
            <v>-</v>
          </cell>
          <cell r="C219" t="str">
            <v>TAPA PARA BANDEJA 150x3000 FS</v>
          </cell>
          <cell r="D219" t="str">
            <v>-</v>
          </cell>
          <cell r="E219" t="str">
            <v>un</v>
          </cell>
        </row>
        <row r="220">
          <cell r="A220" t="str">
            <v>DRLU 200 FS</v>
          </cell>
          <cell r="B220" t="str">
            <v>-</v>
          </cell>
          <cell r="C220" t="str">
            <v xml:space="preserve">TAPA PARA BANDEJA 200x3000 </v>
          </cell>
          <cell r="D220" t="str">
            <v>-</v>
          </cell>
          <cell r="E220" t="str">
            <v>un</v>
          </cell>
        </row>
        <row r="221">
          <cell r="A221" t="str">
            <v>DRLU 300 FS</v>
          </cell>
          <cell r="B221" t="str">
            <v>-</v>
          </cell>
          <cell r="C221" t="str">
            <v xml:space="preserve">TAPA PARA BANDEJA 300x3000, </v>
          </cell>
          <cell r="D221" t="str">
            <v>-</v>
          </cell>
          <cell r="E221" t="str">
            <v>un</v>
          </cell>
        </row>
        <row r="222">
          <cell r="A222" t="str">
            <v>DRLU 400 FS</v>
          </cell>
          <cell r="B222" t="str">
            <v>-</v>
          </cell>
          <cell r="C222" t="str">
            <v xml:space="preserve">TAPA PARA BANDEJA 400x3000, </v>
          </cell>
          <cell r="D222" t="str">
            <v>-</v>
          </cell>
          <cell r="E222" t="str">
            <v>un</v>
          </cell>
        </row>
        <row r="223">
          <cell r="A223" t="str">
            <v>DS-BNC m/w</v>
          </cell>
          <cell r="B223" t="str">
            <v>5093 25 2</v>
          </cell>
          <cell r="C223" t="str">
            <v xml:space="preserve">DPS LINEAS COAXIALES </v>
          </cell>
          <cell r="D223">
            <v>535000</v>
          </cell>
          <cell r="E223" t="str">
            <v>un</v>
          </cell>
        </row>
        <row r="224">
          <cell r="A224" t="str">
            <v>DS-N m/w</v>
          </cell>
          <cell r="B224" t="str">
            <v>5093 99 6</v>
          </cell>
          <cell r="C224" t="str">
            <v xml:space="preserve">DPS LINEAS COAXIALES </v>
          </cell>
          <cell r="D224">
            <v>535000</v>
          </cell>
          <cell r="E224" t="str">
            <v>un</v>
          </cell>
        </row>
        <row r="225">
          <cell r="A225" t="str">
            <v>DS-TNC m/w</v>
          </cell>
          <cell r="B225" t="str">
            <v>5093 27 0</v>
          </cell>
          <cell r="C225" t="str">
            <v xml:space="preserve">DPS LINEAS COAXIALES </v>
          </cell>
          <cell r="D225">
            <v>535000</v>
          </cell>
          <cell r="E225" t="str">
            <v>un</v>
          </cell>
        </row>
        <row r="226">
          <cell r="A226" t="str">
            <v>EDFB M32</v>
          </cell>
          <cell r="B226" t="str">
            <v>-</v>
          </cell>
          <cell r="C226" t="str">
            <v xml:space="preserve">PRENSAESTOPA PLAS CAJA DE </v>
          </cell>
          <cell r="D226" t="str">
            <v>-</v>
          </cell>
          <cell r="E226" t="str">
            <v>un</v>
          </cell>
        </row>
        <row r="227">
          <cell r="A227" t="str">
            <v>EDFB M40</v>
          </cell>
          <cell r="B227" t="str">
            <v>-</v>
          </cell>
          <cell r="C227" t="str">
            <v xml:space="preserve">PRENSAESTOPA PLÁSTICA.CAJA </v>
          </cell>
          <cell r="D227" t="str">
            <v>-</v>
          </cell>
          <cell r="E227" t="str">
            <v>un</v>
          </cell>
        </row>
        <row r="228">
          <cell r="A228" t="str">
            <v>FBA - B200</v>
          </cell>
          <cell r="B228" t="str">
            <v>-</v>
          </cell>
          <cell r="C228" t="str">
            <v xml:space="preserve">BLOQUEO FLEXIBLE DE ESPUMA </v>
          </cell>
          <cell r="D228" t="str">
            <v>-</v>
          </cell>
          <cell r="E228" t="str">
            <v>un</v>
          </cell>
        </row>
        <row r="229">
          <cell r="A229" t="str">
            <v>FBA - D150</v>
          </cell>
          <cell r="B229" t="str">
            <v>-</v>
          </cell>
          <cell r="C229" t="str">
            <v xml:space="preserve">TAPÓN CON AISLAMIENTO </v>
          </cell>
          <cell r="D229" t="str">
            <v>-</v>
          </cell>
          <cell r="E229" t="str">
            <v>un</v>
          </cell>
        </row>
        <row r="230">
          <cell r="A230" t="str">
            <v>FBA - S107</v>
          </cell>
          <cell r="B230" t="str">
            <v>-</v>
          </cell>
          <cell r="C230" t="str">
            <v xml:space="preserve">TAPÓN FLEXIBLE DE ESPUMA </v>
          </cell>
          <cell r="D230" t="str">
            <v>-</v>
          </cell>
          <cell r="E230" t="str">
            <v>un</v>
          </cell>
        </row>
        <row r="231">
          <cell r="A231" t="str">
            <v>FBA - S78</v>
          </cell>
          <cell r="B231" t="str">
            <v>-</v>
          </cell>
          <cell r="C231" t="str">
            <v xml:space="preserve">TAPÓN FLEXIBLE DE ESPUMA </v>
          </cell>
          <cell r="D231" t="str">
            <v>-</v>
          </cell>
          <cell r="E231" t="str">
            <v>un</v>
          </cell>
        </row>
        <row r="232">
          <cell r="A232" t="str">
            <v>FBA-S65</v>
          </cell>
          <cell r="B232" t="str">
            <v>-</v>
          </cell>
          <cell r="C232" t="str">
            <v>FBA-S65</v>
          </cell>
          <cell r="D232" t="str">
            <v>-</v>
          </cell>
          <cell r="E232" t="str">
            <v>un</v>
          </cell>
        </row>
        <row r="233">
          <cell r="A233" t="str">
            <v>FBA-SP</v>
          </cell>
          <cell r="B233" t="str">
            <v>-</v>
          </cell>
          <cell r="C233" t="str">
            <v xml:space="preserve">COMPUESTO DE PROTECCIÓN </v>
          </cell>
          <cell r="D233" t="str">
            <v>-</v>
          </cell>
          <cell r="E233" t="str">
            <v>un</v>
          </cell>
        </row>
        <row r="234">
          <cell r="A234" t="str">
            <v>FBA-WI</v>
          </cell>
          <cell r="B234" t="str">
            <v>N/A</v>
          </cell>
          <cell r="C234" t="str">
            <v>CABLE BOBINA</v>
          </cell>
          <cell r="D234" t="str">
            <v>-</v>
          </cell>
          <cell r="E234" t="str">
            <v>un</v>
          </cell>
        </row>
        <row r="235">
          <cell r="A235" t="str">
            <v>FBS90 - M</v>
          </cell>
          <cell r="B235" t="str">
            <v>-</v>
          </cell>
          <cell r="C235" t="str">
            <v>TUBOS MEZCLADORES OBO</v>
          </cell>
          <cell r="D235" t="str">
            <v>-</v>
          </cell>
          <cell r="E235" t="str">
            <v>un</v>
          </cell>
        </row>
        <row r="236">
          <cell r="A236" t="str">
            <v>FBS-S</v>
          </cell>
          <cell r="B236" t="str">
            <v>-</v>
          </cell>
          <cell r="C236" t="str">
            <v xml:space="preserve">ESPUMA DE PROTECCION </v>
          </cell>
          <cell r="D236" t="str">
            <v>-</v>
          </cell>
          <cell r="E236" t="str">
            <v>un</v>
          </cell>
        </row>
        <row r="237">
          <cell r="A237" t="str">
            <v>FDB-2 24-N</v>
          </cell>
          <cell r="B237" t="str">
            <v>-</v>
          </cell>
          <cell r="C237" t="str">
            <v xml:space="preserve">PETROL FIELD PROTECTOR 2 </v>
          </cell>
          <cell r="D237">
            <v>723000</v>
          </cell>
          <cell r="E237" t="str">
            <v>un</v>
          </cell>
        </row>
        <row r="238">
          <cell r="A238" t="str">
            <v>FDB-3 24-N</v>
          </cell>
          <cell r="B238" t="str">
            <v>-</v>
          </cell>
          <cell r="C238" t="str">
            <v xml:space="preserve">PETROL FIELD PROTECTOR 3 </v>
          </cell>
          <cell r="D238">
            <v>723000</v>
          </cell>
          <cell r="E238" t="str">
            <v>un</v>
          </cell>
        </row>
        <row r="239">
          <cell r="A239" t="str">
            <v>F-FIX-10</v>
          </cell>
          <cell r="B239" t="str">
            <v>5403 10 3</v>
          </cell>
          <cell r="C239" t="str">
            <v>BLOQUE DE CONCRETO 10Kg</v>
          </cell>
          <cell r="D239" t="str">
            <v>-</v>
          </cell>
          <cell r="E239" t="str">
            <v>un</v>
          </cell>
        </row>
        <row r="240">
          <cell r="A240" t="str">
            <v>F-FIX-B16</v>
          </cell>
          <cell r="B240" t="str">
            <v>5403 23 5</v>
          </cell>
          <cell r="C240" t="str">
            <v>BASE PLÁSTICA PARA BLOQUE DE CONCRETO 16Kg CON TACO INTEGRADO</v>
          </cell>
          <cell r="D240">
            <v>23600</v>
          </cell>
          <cell r="E240" t="str">
            <v>un</v>
          </cell>
        </row>
        <row r="241">
          <cell r="A241" t="str">
            <v>F-FIX-B16 3B</v>
          </cell>
          <cell r="B241" t="str">
            <v>5403 23 8</v>
          </cell>
          <cell r="C241" t="str">
            <v>BASE PLÁSTICA PARA BLOQUE DE CONCRETO 16Kg SIN TACO</v>
          </cell>
          <cell r="D241">
            <v>23600</v>
          </cell>
          <cell r="E241" t="str">
            <v>un</v>
          </cell>
        </row>
        <row r="242">
          <cell r="A242" t="str">
            <v>F-FIX-BASIS</v>
          </cell>
          <cell r="B242" t="str">
            <v>5403 32 4</v>
          </cell>
          <cell r="C242" t="str">
            <v>BASE PLÁSTICA PARA PUNTAS CAPTORAS JUNIOR</v>
          </cell>
          <cell r="D242">
            <v>72200</v>
          </cell>
          <cell r="E242" t="str">
            <v>un</v>
          </cell>
        </row>
        <row r="243">
          <cell r="A243" t="str">
            <v>F-FIX-KL</v>
          </cell>
          <cell r="B243" t="str">
            <v>5403 21 9</v>
          </cell>
          <cell r="C243" t="str">
            <v>BORNE 8mm PARA BLOQUES DE CONCRETO</v>
          </cell>
          <cell r="D243">
            <v>71300</v>
          </cell>
          <cell r="E243" t="str">
            <v>un</v>
          </cell>
        </row>
        <row r="244">
          <cell r="A244" t="str">
            <v>F-FIX-S16</v>
          </cell>
          <cell r="B244" t="str">
            <v>5403 22 7</v>
          </cell>
          <cell r="C244" t="str">
            <v>BLOQUE DE CONCRETO 16Kg</v>
          </cell>
          <cell r="D244">
            <v>73300</v>
          </cell>
          <cell r="E244" t="str">
            <v>un</v>
          </cell>
        </row>
        <row r="245">
          <cell r="A245" t="str">
            <v>FLD  12</v>
          </cell>
          <cell r="B245" t="str">
            <v>5098 60 3</v>
          </cell>
          <cell r="C245" t="str">
            <v>DPS 12 V/ 10kA (8/20) OBO</v>
          </cell>
          <cell r="D245">
            <v>544000</v>
          </cell>
          <cell r="E245" t="str">
            <v>un</v>
          </cell>
        </row>
        <row r="246">
          <cell r="A246" t="str">
            <v>FLD  24</v>
          </cell>
          <cell r="B246" t="str">
            <v>5098 61 1</v>
          </cell>
          <cell r="C246" t="str">
            <v>DPS 24V / 10kA (8/20) OBO</v>
          </cell>
          <cell r="D246">
            <v>544000</v>
          </cell>
          <cell r="E246" t="str">
            <v>un</v>
          </cell>
        </row>
        <row r="247">
          <cell r="A247" t="str">
            <v>FLD  48</v>
          </cell>
          <cell r="B247" t="str">
            <v>5098 63 0</v>
          </cell>
          <cell r="C247" t="str">
            <v>DPS 48V / 10kA (8/20) OBO</v>
          </cell>
          <cell r="D247">
            <v>544000</v>
          </cell>
          <cell r="E247" t="str">
            <v>un</v>
          </cell>
        </row>
        <row r="248">
          <cell r="A248" t="str">
            <v>FLD  5</v>
          </cell>
          <cell r="B248" t="str">
            <v>5098 60 0</v>
          </cell>
          <cell r="C248" t="str">
            <v>DPS 5V / 10kA (8/20) OBO</v>
          </cell>
          <cell r="D248">
            <v>544000</v>
          </cell>
          <cell r="E248" t="str">
            <v>un</v>
          </cell>
        </row>
        <row r="249">
          <cell r="A249" t="str">
            <v>FPS - SP</v>
          </cell>
          <cell r="B249" t="str">
            <v>-</v>
          </cell>
          <cell r="C249" t="str">
            <v xml:space="preserve">COMPUESTO DE EMPLASTE GRIS </v>
          </cell>
          <cell r="D249" t="str">
            <v>-</v>
          </cell>
          <cell r="E249" t="str">
            <v>un</v>
          </cell>
        </row>
        <row r="250">
          <cell r="A250" t="str">
            <v>FPS-K</v>
          </cell>
          <cell r="B250" t="str">
            <v>-</v>
          </cell>
          <cell r="C250" t="str">
            <v xml:space="preserve">PLACA SILICATO D CALCIO FPS </v>
          </cell>
          <cell r="D250" t="str">
            <v>-</v>
          </cell>
          <cell r="E250" t="str">
            <v>un</v>
          </cell>
        </row>
        <row r="251">
          <cell r="A251" t="str">
            <v>FRD 5 HF</v>
          </cell>
          <cell r="B251" t="str">
            <v>5098 57 1</v>
          </cell>
          <cell r="C251" t="str">
            <v xml:space="preserve">DPS DATOS Y MCR.5V/6kA </v>
          </cell>
          <cell r="D251">
            <v>564000</v>
          </cell>
          <cell r="E251" t="str">
            <v>un</v>
          </cell>
        </row>
        <row r="252">
          <cell r="A252" t="str">
            <v>FRSB 6x20 G</v>
          </cell>
          <cell r="B252" t="str">
            <v>-</v>
          </cell>
          <cell r="C252" t="str">
            <v xml:space="preserve">TORNILLO CABAZA m 6x20 </v>
          </cell>
          <cell r="D252" t="str">
            <v>-</v>
          </cell>
          <cell r="E252" t="str">
            <v>un</v>
          </cell>
        </row>
        <row r="253">
          <cell r="A253" t="str">
            <v>G3370</v>
          </cell>
          <cell r="B253" t="str">
            <v>-</v>
          </cell>
          <cell r="C253" t="str">
            <v xml:space="preserve">SISTEMA DE PUESTA A TIERRA </v>
          </cell>
          <cell r="D253" t="str">
            <v>-</v>
          </cell>
          <cell r="E253" t="str">
            <v>un</v>
          </cell>
        </row>
        <row r="254">
          <cell r="A254" t="str">
            <v>GB2</v>
          </cell>
          <cell r="B254" t="str">
            <v>-</v>
          </cell>
          <cell r="C254" t="str">
            <v>CUBETA</v>
          </cell>
          <cell r="D254" t="str">
            <v>-</v>
          </cell>
          <cell r="E254" t="str">
            <v>un</v>
          </cell>
        </row>
        <row r="255">
          <cell r="A255" t="str">
            <v>GB2 P3</v>
          </cell>
          <cell r="B255" t="str">
            <v>-</v>
          </cell>
          <cell r="C255" t="str">
            <v xml:space="preserve">TAPA MODULOS 45 PARA </v>
          </cell>
          <cell r="D255" t="str">
            <v>-</v>
          </cell>
          <cell r="E255" t="str">
            <v>un</v>
          </cell>
        </row>
        <row r="256">
          <cell r="A256" t="str">
            <v>GES4-2U10T 7011</v>
          </cell>
          <cell r="B256" t="str">
            <v>-</v>
          </cell>
          <cell r="C256" t="str">
            <v xml:space="preserve">CAJA PORTAMECANISMOS PARA </v>
          </cell>
          <cell r="D256" t="str">
            <v>-</v>
          </cell>
          <cell r="E256" t="str">
            <v>un</v>
          </cell>
        </row>
        <row r="257">
          <cell r="A257" t="str">
            <v>GEV 36 FT</v>
          </cell>
          <cell r="B257" t="str">
            <v>-</v>
          </cell>
          <cell r="C257" t="str">
            <v xml:space="preserve">UNIÓN CURVA BANDEJA HILO </v>
          </cell>
          <cell r="D257" t="str">
            <v>-</v>
          </cell>
          <cell r="E257" t="str">
            <v>un</v>
          </cell>
        </row>
        <row r="258">
          <cell r="A258" t="str">
            <v>GEV 36 G</v>
          </cell>
          <cell r="B258" t="str">
            <v>-</v>
          </cell>
          <cell r="C258" t="str">
            <v xml:space="preserve">UNIÓN CURVA BANDEJA HILO </v>
          </cell>
          <cell r="D258" t="str">
            <v>-</v>
          </cell>
          <cell r="E258" t="str">
            <v>un</v>
          </cell>
        </row>
        <row r="259">
          <cell r="A259" t="str">
            <v>GEV 36 VA4301</v>
          </cell>
          <cell r="B259" t="str">
            <v>-</v>
          </cell>
          <cell r="C259" t="str">
            <v xml:space="preserve">UNIÓN CURVA BANDEJA HILO </v>
          </cell>
          <cell r="D259" t="str">
            <v>-</v>
          </cell>
          <cell r="E259" t="str">
            <v>un</v>
          </cell>
        </row>
        <row r="260">
          <cell r="A260" t="str">
            <v>GKB 34 G</v>
          </cell>
          <cell r="B260" t="str">
            <v>-</v>
          </cell>
          <cell r="C260" t="str">
            <v>BRIDA DE FIJACIÓN</v>
          </cell>
          <cell r="D260" t="str">
            <v>-</v>
          </cell>
          <cell r="E260" t="str">
            <v>un</v>
          </cell>
        </row>
        <row r="261">
          <cell r="A261" t="str">
            <v>GKS 34 FT</v>
          </cell>
          <cell r="B261" t="str">
            <v>-</v>
          </cell>
          <cell r="C261" t="str">
            <v xml:space="preserve">BRIDA FIJACIÓN A SOPORTE </v>
          </cell>
          <cell r="D261" t="str">
            <v>-</v>
          </cell>
          <cell r="E261" t="str">
            <v>un</v>
          </cell>
        </row>
        <row r="262">
          <cell r="A262" t="str">
            <v>GKS 34 G</v>
          </cell>
          <cell r="B262" t="str">
            <v>-</v>
          </cell>
          <cell r="C262" t="str">
            <v xml:space="preserve">UNIÓN FIJACION A SOPORTE </v>
          </cell>
          <cell r="D262" t="str">
            <v>-</v>
          </cell>
          <cell r="E262" t="str">
            <v>un</v>
          </cell>
        </row>
        <row r="263">
          <cell r="A263" t="str">
            <v>GKS 50 07 FS</v>
          </cell>
          <cell r="B263" t="str">
            <v>-</v>
          </cell>
          <cell r="C263" t="str">
            <v xml:space="preserve">PIEZA DE SUJECIÓN 60*40ACERO </v>
          </cell>
          <cell r="D263" t="str">
            <v>-</v>
          </cell>
          <cell r="E263" t="str">
            <v>un</v>
          </cell>
        </row>
        <row r="264">
          <cell r="A264" t="str">
            <v>GKS 50 VA</v>
          </cell>
          <cell r="B264" t="str">
            <v>-</v>
          </cell>
          <cell r="C264" t="str">
            <v xml:space="preserve">BRIDA DE FIJACIÓN INOXIBABLE </v>
          </cell>
          <cell r="D264" t="str">
            <v>-</v>
          </cell>
          <cell r="E264" t="str">
            <v>un</v>
          </cell>
        </row>
        <row r="265">
          <cell r="A265" t="str">
            <v>GKT 38 G</v>
          </cell>
          <cell r="B265" t="str">
            <v>-</v>
          </cell>
          <cell r="C265" t="str">
            <v xml:space="preserve">BRIDA DE FIJACIÓN </v>
          </cell>
          <cell r="D265" t="str">
            <v>-</v>
          </cell>
          <cell r="E265" t="str">
            <v>un</v>
          </cell>
        </row>
        <row r="266">
          <cell r="A266" t="str">
            <v>GL 3x40 AMP</v>
          </cell>
          <cell r="B266" t="str">
            <v>N/A</v>
          </cell>
          <cell r="C266" t="str">
            <v>BREAKER GL 3x40 AMP</v>
          </cell>
          <cell r="D266" t="str">
            <v>-</v>
          </cell>
          <cell r="E266" t="str">
            <v>un</v>
          </cell>
        </row>
        <row r="267">
          <cell r="A267" t="str">
            <v>GMA M8 FS</v>
          </cell>
          <cell r="B267" t="str">
            <v>-</v>
          </cell>
          <cell r="C267" t="str">
            <v xml:space="preserve">SOPORTE METÁLICO PARA </v>
          </cell>
          <cell r="D267" t="str">
            <v>-</v>
          </cell>
          <cell r="E267" t="str">
            <v>un</v>
          </cell>
        </row>
        <row r="268">
          <cell r="A268" t="str">
            <v>GMB 16/6 M</v>
          </cell>
          <cell r="B268" t="str">
            <v>N/A</v>
          </cell>
          <cell r="C268" t="str">
            <v xml:space="preserve">TUBO TERMOENCOGIBLE </v>
          </cell>
          <cell r="D268">
            <v>25200</v>
          </cell>
          <cell r="E268" t="str">
            <v>ml</v>
          </cell>
        </row>
        <row r="269">
          <cell r="A269" t="str">
            <v>GMB 30/12 M</v>
          </cell>
          <cell r="B269" t="str">
            <v>N/A</v>
          </cell>
          <cell r="C269" t="str">
            <v xml:space="preserve">TUBO TERMOENCOGIBLE </v>
          </cell>
          <cell r="D269">
            <v>56700</v>
          </cell>
          <cell r="E269" t="str">
            <v>ml</v>
          </cell>
        </row>
        <row r="270">
          <cell r="A270" t="str">
            <v>GMB 50/20 M</v>
          </cell>
          <cell r="B270" t="str">
            <v>N/A</v>
          </cell>
          <cell r="C270" t="str">
            <v xml:space="preserve">TUBO TERMOENCOGIBLE </v>
          </cell>
          <cell r="D270" t="str">
            <v>-</v>
          </cell>
          <cell r="E270" t="str">
            <v>ml</v>
          </cell>
        </row>
        <row r="271">
          <cell r="A271" t="str">
            <v>GMF22 M10 VA</v>
          </cell>
          <cell r="B271" t="str">
            <v>-</v>
          </cell>
          <cell r="C271" t="str">
            <v xml:space="preserve">TUERCA PARA PERFIL </v>
          </cell>
          <cell r="D271" t="str">
            <v>-</v>
          </cell>
          <cell r="E271" t="str">
            <v>un</v>
          </cell>
        </row>
        <row r="272">
          <cell r="A272" t="str">
            <v>GR BS</v>
          </cell>
          <cell r="B272" t="str">
            <v>-</v>
          </cell>
          <cell r="C272" t="str">
            <v xml:space="preserve">HERRAMIENTA DE CORTE </v>
          </cell>
          <cell r="D272" t="str">
            <v>-</v>
          </cell>
          <cell r="E272" t="str">
            <v>un</v>
          </cell>
        </row>
        <row r="273">
          <cell r="A273" t="str">
            <v>GRM 105 100 FT</v>
          </cell>
          <cell r="B273" t="str">
            <v>-</v>
          </cell>
          <cell r="C273" t="str">
            <v xml:space="preserve">BAN. HILO GALV.105x100x3000 </v>
          </cell>
          <cell r="D273" t="str">
            <v>-</v>
          </cell>
          <cell r="E273" t="str">
            <v>un</v>
          </cell>
        </row>
        <row r="274">
          <cell r="A274" t="str">
            <v>GRM 105 100 VA</v>
          </cell>
          <cell r="B274" t="str">
            <v>-</v>
          </cell>
          <cell r="C274" t="str">
            <v xml:space="preserve">BAN. HILO INOX.105x100x3000 </v>
          </cell>
          <cell r="D274" t="str">
            <v>-</v>
          </cell>
          <cell r="E274" t="str">
            <v>un</v>
          </cell>
        </row>
        <row r="275">
          <cell r="A275" t="str">
            <v>GRM 105 150VA4301</v>
          </cell>
          <cell r="B275" t="str">
            <v>-</v>
          </cell>
          <cell r="C275" t="str">
            <v xml:space="preserve">BAN.HILO INOX 105x150x3000 4VA </v>
          </cell>
          <cell r="D275" t="str">
            <v>-</v>
          </cell>
          <cell r="E275" t="str">
            <v>un</v>
          </cell>
        </row>
        <row r="276">
          <cell r="A276" t="str">
            <v>GRM 105 200 FT</v>
          </cell>
          <cell r="B276" t="str">
            <v>-</v>
          </cell>
          <cell r="C276" t="str">
            <v xml:space="preserve">BAN. HILO GALV.105x200x3000 </v>
          </cell>
          <cell r="D276" t="str">
            <v>-</v>
          </cell>
          <cell r="E276" t="str">
            <v>un</v>
          </cell>
        </row>
        <row r="277">
          <cell r="A277" t="str">
            <v>GRM 105 200 VA</v>
          </cell>
          <cell r="B277" t="str">
            <v>-</v>
          </cell>
          <cell r="C277" t="str">
            <v xml:space="preserve">BAN. HILO INOX.105x200x3000 </v>
          </cell>
          <cell r="D277" t="str">
            <v>-</v>
          </cell>
          <cell r="E277" t="str">
            <v>un</v>
          </cell>
        </row>
        <row r="278">
          <cell r="A278" t="str">
            <v>GRM 105 300 FT</v>
          </cell>
          <cell r="B278" t="str">
            <v>-</v>
          </cell>
          <cell r="C278" t="str">
            <v xml:space="preserve">BAN. HILO GALV.105x300x3000 </v>
          </cell>
          <cell r="D278" t="str">
            <v>-</v>
          </cell>
          <cell r="E278" t="str">
            <v>un</v>
          </cell>
        </row>
        <row r="279">
          <cell r="A279" t="str">
            <v>GRM 105 300 VA</v>
          </cell>
          <cell r="B279" t="str">
            <v>-</v>
          </cell>
          <cell r="C279" t="str">
            <v xml:space="preserve">BAN. HILO INOX.105x300x3000 </v>
          </cell>
          <cell r="D279" t="str">
            <v>-</v>
          </cell>
          <cell r="E279" t="str">
            <v>un</v>
          </cell>
        </row>
        <row r="280">
          <cell r="A280" t="str">
            <v>GRM 105 400 FT</v>
          </cell>
          <cell r="B280" t="str">
            <v>-</v>
          </cell>
          <cell r="C280" t="str">
            <v xml:space="preserve">BAN. HILO GALV.105x400x3000 </v>
          </cell>
          <cell r="D280" t="str">
            <v>-</v>
          </cell>
          <cell r="E280" t="str">
            <v>un</v>
          </cell>
        </row>
        <row r="281">
          <cell r="A281" t="str">
            <v>GRM 105 400 VA</v>
          </cell>
          <cell r="B281" t="str">
            <v>-</v>
          </cell>
          <cell r="C281" t="str">
            <v xml:space="preserve">BAN. HILO INOX.105x400x3000 </v>
          </cell>
          <cell r="D281" t="str">
            <v>-</v>
          </cell>
          <cell r="E281" t="str">
            <v>un</v>
          </cell>
        </row>
        <row r="282">
          <cell r="A282" t="str">
            <v>GRM 105 500 FT</v>
          </cell>
          <cell r="B282" t="str">
            <v>-</v>
          </cell>
          <cell r="C282" t="str">
            <v xml:space="preserve">BAN. HILO GALV.105x500x3000 </v>
          </cell>
          <cell r="D282" t="str">
            <v>-</v>
          </cell>
          <cell r="E282" t="str">
            <v>un</v>
          </cell>
        </row>
        <row r="283">
          <cell r="A283" t="str">
            <v>GRM 105 500 VA</v>
          </cell>
          <cell r="B283" t="str">
            <v>-</v>
          </cell>
          <cell r="C283" t="str">
            <v xml:space="preserve">BAN. HILO INOX.105x500x3000 </v>
          </cell>
          <cell r="D283" t="str">
            <v>-</v>
          </cell>
          <cell r="E283" t="str">
            <v>un</v>
          </cell>
        </row>
        <row r="284">
          <cell r="A284" t="str">
            <v>GRM 105 600 FT</v>
          </cell>
          <cell r="B284" t="str">
            <v>-</v>
          </cell>
          <cell r="C284" t="str">
            <v xml:space="preserve">BAN. HILO GALV.105x600x3000 </v>
          </cell>
          <cell r="D284" t="str">
            <v>-</v>
          </cell>
          <cell r="E284" t="str">
            <v>un</v>
          </cell>
        </row>
        <row r="285">
          <cell r="A285" t="str">
            <v>GRM 105 600 VA</v>
          </cell>
          <cell r="B285" t="str">
            <v>-</v>
          </cell>
          <cell r="C285" t="str">
            <v xml:space="preserve">BAN. HILO INOX 105x600x3000 </v>
          </cell>
          <cell r="D285" t="str">
            <v>-</v>
          </cell>
          <cell r="E285" t="str">
            <v>un</v>
          </cell>
        </row>
        <row r="286">
          <cell r="A286" t="str">
            <v>GRM 55 100 FT</v>
          </cell>
          <cell r="B286" t="str">
            <v>-</v>
          </cell>
          <cell r="C286" t="str">
            <v xml:space="preserve">BAN. HILO GALV.55x100x3000 </v>
          </cell>
          <cell r="D286" t="str">
            <v>-</v>
          </cell>
          <cell r="E286" t="str">
            <v>un</v>
          </cell>
        </row>
        <row r="287">
          <cell r="A287" t="str">
            <v>GRM 55 100 G</v>
          </cell>
          <cell r="B287" t="str">
            <v>-</v>
          </cell>
          <cell r="C287" t="str">
            <v xml:space="preserve">BAN. HILO ZINC.55x100x3000 </v>
          </cell>
          <cell r="D287" t="str">
            <v>-</v>
          </cell>
          <cell r="E287" t="str">
            <v>un</v>
          </cell>
        </row>
        <row r="288">
          <cell r="A288" t="str">
            <v>GRM 55 150 FT</v>
          </cell>
          <cell r="B288" t="str">
            <v>-</v>
          </cell>
          <cell r="C288" t="str">
            <v xml:space="preserve">BAN. HILO GALV.55x150x3000 </v>
          </cell>
          <cell r="D288" t="str">
            <v>-</v>
          </cell>
          <cell r="E288" t="str">
            <v>un</v>
          </cell>
        </row>
        <row r="289">
          <cell r="A289" t="str">
            <v>GRM 55 150 G</v>
          </cell>
          <cell r="B289" t="str">
            <v>-</v>
          </cell>
          <cell r="C289" t="str">
            <v xml:space="preserve">BAN. HILO ZINC.55x150x3000 </v>
          </cell>
          <cell r="D289" t="str">
            <v>-</v>
          </cell>
          <cell r="E289" t="str">
            <v>un</v>
          </cell>
        </row>
        <row r="290">
          <cell r="A290" t="str">
            <v>GRM 55 200 FT</v>
          </cell>
          <cell r="B290" t="str">
            <v>-</v>
          </cell>
          <cell r="C290" t="str">
            <v xml:space="preserve">BAN. HILO GALV.55x200x3000 </v>
          </cell>
          <cell r="D290" t="str">
            <v>-</v>
          </cell>
          <cell r="E290" t="str">
            <v>un</v>
          </cell>
        </row>
        <row r="291">
          <cell r="A291" t="str">
            <v>GRM 55 200 VA</v>
          </cell>
          <cell r="B291" t="str">
            <v>-</v>
          </cell>
          <cell r="C291" t="str">
            <v xml:space="preserve">BAN. HILO INOX 55x200x3000 </v>
          </cell>
          <cell r="D291" t="str">
            <v>-</v>
          </cell>
          <cell r="E291" t="str">
            <v>un</v>
          </cell>
        </row>
        <row r="292">
          <cell r="A292" t="str">
            <v>GRM 55 300 FT</v>
          </cell>
          <cell r="B292" t="str">
            <v>-</v>
          </cell>
          <cell r="C292" t="str">
            <v xml:space="preserve">BAN. HILO GALV.55x300x3000 </v>
          </cell>
          <cell r="D292" t="str">
            <v>-</v>
          </cell>
          <cell r="E292" t="str">
            <v>un</v>
          </cell>
        </row>
        <row r="293">
          <cell r="A293" t="str">
            <v>GRM 55 400 G</v>
          </cell>
          <cell r="B293" t="str">
            <v>-</v>
          </cell>
          <cell r="C293" t="str">
            <v xml:space="preserve">BAN. HILO ZINC. 4.8x400x3000 </v>
          </cell>
          <cell r="D293" t="str">
            <v>-</v>
          </cell>
          <cell r="E293" t="str">
            <v>un</v>
          </cell>
        </row>
        <row r="294">
          <cell r="A294" t="str">
            <v>GRM 55 400 VA</v>
          </cell>
          <cell r="B294" t="str">
            <v>-</v>
          </cell>
          <cell r="C294" t="str">
            <v>BAN. HILO INOX 55x400x3000</v>
          </cell>
          <cell r="D294" t="str">
            <v>-</v>
          </cell>
          <cell r="E294" t="str">
            <v>un</v>
          </cell>
        </row>
        <row r="295">
          <cell r="A295" t="str">
            <v>GRM 55 50 G</v>
          </cell>
          <cell r="B295" t="str">
            <v>-</v>
          </cell>
          <cell r="C295" t="str">
            <v xml:space="preserve">BAN.HILO ZINC.55x50x3000 </v>
          </cell>
          <cell r="D295" t="str">
            <v>-</v>
          </cell>
          <cell r="E295" t="str">
            <v>un</v>
          </cell>
        </row>
        <row r="296">
          <cell r="A296" t="str">
            <v>GRM 55 500 G</v>
          </cell>
          <cell r="B296" t="str">
            <v>-</v>
          </cell>
          <cell r="C296" t="str">
            <v xml:space="preserve">BAN. HILO ZINC. 4.8x500x3000 </v>
          </cell>
          <cell r="D296" t="str">
            <v>-</v>
          </cell>
          <cell r="E296" t="str">
            <v>un</v>
          </cell>
        </row>
        <row r="297">
          <cell r="A297" t="str">
            <v>GRM 55 500 VA</v>
          </cell>
          <cell r="B297" t="str">
            <v>-</v>
          </cell>
          <cell r="C297" t="str">
            <v xml:space="preserve">BAN.HILO INOX.55x500x3000 </v>
          </cell>
          <cell r="D297" t="str">
            <v>-</v>
          </cell>
          <cell r="E297" t="str">
            <v>un</v>
          </cell>
        </row>
        <row r="298">
          <cell r="A298" t="str">
            <v>GRM 55 600 G</v>
          </cell>
          <cell r="B298" t="str">
            <v>-</v>
          </cell>
          <cell r="C298" t="str">
            <v xml:space="preserve">BAN. HILO ZINC. 4.8x600x3000 </v>
          </cell>
          <cell r="D298" t="str">
            <v>-</v>
          </cell>
          <cell r="E298" t="str">
            <v>un</v>
          </cell>
        </row>
        <row r="299">
          <cell r="A299" t="str">
            <v>GRM 55 600 VA</v>
          </cell>
          <cell r="B299" t="str">
            <v>-</v>
          </cell>
          <cell r="C299" t="str">
            <v xml:space="preserve">BAN. HILO INOX. 55x600x3000 </v>
          </cell>
          <cell r="D299" t="str">
            <v>-</v>
          </cell>
          <cell r="E299" t="str">
            <v>un</v>
          </cell>
        </row>
        <row r="300">
          <cell r="A300" t="str">
            <v>GRS 4.8 DD</v>
          </cell>
          <cell r="B300" t="str">
            <v>-</v>
          </cell>
          <cell r="C300" t="str">
            <v>UNIÓN RAPIDA BANDEJA HILO</v>
          </cell>
          <cell r="D300" t="str">
            <v>-</v>
          </cell>
          <cell r="E300" t="str">
            <v>un</v>
          </cell>
        </row>
        <row r="301">
          <cell r="A301" t="str">
            <v>GRV 245 FS</v>
          </cell>
          <cell r="B301" t="str">
            <v>-</v>
          </cell>
          <cell r="C301" t="str">
            <v xml:space="preserve">UNIÓN LINEAL GALV. BANDEJA </v>
          </cell>
          <cell r="D301" t="str">
            <v>-</v>
          </cell>
          <cell r="E301" t="str">
            <v>un</v>
          </cell>
        </row>
        <row r="302">
          <cell r="A302" t="str">
            <v>GSV 34 FT</v>
          </cell>
          <cell r="B302" t="str">
            <v>-</v>
          </cell>
          <cell r="C302" t="str">
            <v xml:space="preserve">UNIÓN RECTA BANDEJA HILO </v>
          </cell>
          <cell r="D302" t="str">
            <v>-</v>
          </cell>
          <cell r="E302" t="str">
            <v>un</v>
          </cell>
        </row>
        <row r="303">
          <cell r="A303" t="str">
            <v>GSV 34 G</v>
          </cell>
          <cell r="B303" t="str">
            <v>-</v>
          </cell>
          <cell r="C303" t="str">
            <v xml:space="preserve">UNIÓN RECTA BANDEJA HILO </v>
          </cell>
          <cell r="D303" t="str">
            <v>-</v>
          </cell>
          <cell r="E303" t="str">
            <v>un</v>
          </cell>
        </row>
        <row r="304">
          <cell r="A304" t="str">
            <v>HA40090</v>
          </cell>
          <cell r="B304" t="str">
            <v>-</v>
          </cell>
          <cell r="C304" t="str">
            <v xml:space="preserve">TAPA DE ÁNGULO EXTERNO </v>
          </cell>
          <cell r="D304" t="str">
            <v>-</v>
          </cell>
          <cell r="E304" t="str">
            <v>un</v>
          </cell>
        </row>
        <row r="305">
          <cell r="A305" t="str">
            <v>HE40090</v>
          </cell>
          <cell r="B305" t="str">
            <v>-</v>
          </cell>
          <cell r="C305" t="str">
            <v xml:space="preserve">TAPA FINAL 40x90 BLANCO </v>
          </cell>
          <cell r="D305" t="str">
            <v>-</v>
          </cell>
          <cell r="E305" t="str">
            <v>un</v>
          </cell>
        </row>
        <row r="306">
          <cell r="A306" t="str">
            <v>HS40090</v>
          </cell>
          <cell r="B306" t="str">
            <v>-</v>
          </cell>
          <cell r="C306" t="str">
            <v xml:space="preserve">PIEZA DE UNIÓN 40x90 BLANCO </v>
          </cell>
          <cell r="D306" t="str">
            <v>-</v>
          </cell>
          <cell r="E306" t="str">
            <v>un</v>
          </cell>
        </row>
        <row r="307">
          <cell r="A307" t="str">
            <v>HSCM-2400-0.390-YL</v>
          </cell>
          <cell r="B307" t="str">
            <v>-</v>
          </cell>
          <cell r="C307" t="str">
            <v xml:space="preserve">TARJETA </v>
          </cell>
          <cell r="D307" t="str">
            <v>-</v>
          </cell>
          <cell r="E307" t="str">
            <v>un</v>
          </cell>
        </row>
        <row r="308">
          <cell r="A308" t="str">
            <v>HSM - E2</v>
          </cell>
          <cell r="B308" t="str">
            <v>-</v>
          </cell>
          <cell r="C308" t="str">
            <v xml:space="preserve">MORTERO AISLANTE FUERTE </v>
          </cell>
          <cell r="D308" t="str">
            <v>-</v>
          </cell>
          <cell r="E308" t="str">
            <v>un</v>
          </cell>
        </row>
        <row r="309">
          <cell r="A309" t="str">
            <v>HSM - SP</v>
          </cell>
          <cell r="B309" t="str">
            <v>-</v>
          </cell>
          <cell r="C309" t="str">
            <v xml:space="preserve">COMPUESTO DE PROTECCIÓN </v>
          </cell>
          <cell r="D309" t="str">
            <v>-</v>
          </cell>
          <cell r="E309" t="str">
            <v>un</v>
          </cell>
        </row>
        <row r="310">
          <cell r="A310" t="str">
            <v>HSM-S</v>
          </cell>
          <cell r="B310" t="str">
            <v>-</v>
          </cell>
          <cell r="C310" t="str">
            <v>MORTERO AISLANTE 20,0Kg OBO</v>
          </cell>
          <cell r="D310" t="str">
            <v>-</v>
          </cell>
          <cell r="E310" t="str">
            <v>un</v>
          </cell>
        </row>
        <row r="311">
          <cell r="A311" t="str">
            <v>ISAV1000R</v>
          </cell>
          <cell r="B311" t="str">
            <v>5408 84 9</v>
          </cell>
          <cell r="C311" t="str">
            <v>TRAVESAÑO AISLANTE AJUSTABLE PARA TUBOS</v>
          </cell>
          <cell r="D311">
            <v>568200</v>
          </cell>
          <cell r="E311" t="str">
            <v>un</v>
          </cell>
        </row>
        <row r="312">
          <cell r="A312" t="str">
            <v>ISAV1000W</v>
          </cell>
          <cell r="B312" t="str">
            <v>5408 85 2</v>
          </cell>
          <cell r="C312" t="str">
            <v>TRAVESAÑO AISLANTE AJUSTABLE PARA PARED</v>
          </cell>
          <cell r="D312">
            <v>539300</v>
          </cell>
          <cell r="E312" t="str">
            <v>un</v>
          </cell>
        </row>
        <row r="313">
          <cell r="A313" t="str">
            <v>isCon 750 SW</v>
          </cell>
          <cell r="B313" t="str">
            <v>5408 00 2</v>
          </cell>
          <cell r="C313" t="str">
            <v>CABLE AISLADO 35mm2 isCon</v>
          </cell>
          <cell r="D313">
            <v>212300</v>
          </cell>
          <cell r="E313" t="str">
            <v>ml</v>
          </cell>
        </row>
        <row r="314">
          <cell r="A314" t="str">
            <v>isCon AP1-16 VA</v>
          </cell>
          <cell r="B314" t="str">
            <v>5408 02 6</v>
          </cell>
          <cell r="C314" t="str">
            <v>PLACA DE CONEXIÓN SENCILLA PARA CABLE isCon</v>
          </cell>
          <cell r="D314">
            <v>160200</v>
          </cell>
          <cell r="E314" t="str">
            <v>un</v>
          </cell>
        </row>
        <row r="315">
          <cell r="A315" t="str">
            <v>isCon AP2-16 VA</v>
          </cell>
          <cell r="B315" t="str">
            <v>5408 02 8</v>
          </cell>
          <cell r="C315" t="str">
            <v>PLACA DE CONEXIÓN DOBLE PARA CABLE isCon</v>
          </cell>
          <cell r="D315">
            <v>199700</v>
          </cell>
          <cell r="E315" t="str">
            <v>un</v>
          </cell>
        </row>
        <row r="316">
          <cell r="A316" t="str">
            <v>isCon Connect</v>
          </cell>
          <cell r="B316" t="str">
            <v>5408 02 2</v>
          </cell>
          <cell r="C316" t="str">
            <v>TERMINAL DE CONEXIÓN PARA CABLE isCon</v>
          </cell>
          <cell r="D316">
            <v>181000</v>
          </cell>
          <cell r="E316" t="str">
            <v>un</v>
          </cell>
        </row>
        <row r="317">
          <cell r="A317" t="str">
            <v>isCon DH</v>
          </cell>
          <cell r="B317" t="str">
            <v>5408 04 3</v>
          </cell>
          <cell r="C317" t="str">
            <v>DISTANCIADOR</v>
          </cell>
          <cell r="D317" t="str">
            <v>-</v>
          </cell>
          <cell r="E317" t="str">
            <v>un</v>
          </cell>
        </row>
        <row r="318">
          <cell r="A318" t="str">
            <v>isCon H VA</v>
          </cell>
          <cell r="B318" t="str">
            <v>5408 05 6</v>
          </cell>
          <cell r="C318" t="str">
            <v>SOPORTE PARA CONDUCTOR 23mm</v>
          </cell>
          <cell r="D318">
            <v>27200</v>
          </cell>
          <cell r="E318" t="str">
            <v>un</v>
          </cell>
        </row>
        <row r="319">
          <cell r="A319" t="str">
            <v>isCon H280 PA</v>
          </cell>
          <cell r="B319" t="str">
            <v>5408 04 9</v>
          </cell>
          <cell r="C319" t="str">
            <v>SOPORTE PARA CONDUCTOR 23mm SOBRE TEJADOS, CONECTOR EN POLIAMIDA</v>
          </cell>
          <cell r="D319">
            <v>49700</v>
          </cell>
          <cell r="E319" t="str">
            <v>un</v>
          </cell>
        </row>
        <row r="320">
          <cell r="A320" t="str">
            <v>isCon HS VA</v>
          </cell>
          <cell r="B320" t="str">
            <v>5408 05 2</v>
          </cell>
          <cell r="C320" t="str">
            <v>SOPORTE PARA CONDUCTOR 23mm CON CINTA DE SUJECIÓN</v>
          </cell>
          <cell r="D320">
            <v>113100</v>
          </cell>
          <cell r="E320" t="str">
            <v>un</v>
          </cell>
        </row>
        <row r="321">
          <cell r="A321" t="str">
            <v>isCon HWS</v>
          </cell>
          <cell r="B321" t="str">
            <v>5408 05 8</v>
          </cell>
          <cell r="C321" t="str">
            <v>PANLE DE INFORMACIÓN</v>
          </cell>
          <cell r="D321" t="str">
            <v>-</v>
          </cell>
          <cell r="E321" t="str">
            <v>un</v>
          </cell>
        </row>
        <row r="322">
          <cell r="A322" t="str">
            <v>isCon PAE</v>
          </cell>
          <cell r="B322" t="str">
            <v>5408 03 6</v>
          </cell>
          <cell r="C322" t="str">
            <v xml:space="preserve">CONECTOR EQUIPOTENCIAL </v>
          </cell>
          <cell r="D322">
            <v>58000</v>
          </cell>
          <cell r="E322" t="str">
            <v>un</v>
          </cell>
        </row>
        <row r="323">
          <cell r="A323" t="str">
            <v>isCon stripper</v>
          </cell>
          <cell r="B323" t="str">
            <v>5408 00 9</v>
          </cell>
          <cell r="C323" t="str">
            <v>PINZA PELACABLE PARA isCon</v>
          </cell>
          <cell r="D323">
            <v>2761100</v>
          </cell>
          <cell r="E323" t="str">
            <v>un</v>
          </cell>
        </row>
        <row r="324">
          <cell r="A324" t="str">
            <v>isFang 3B-100</v>
          </cell>
          <cell r="B324" t="str">
            <v>5408 96 8</v>
          </cell>
          <cell r="C324" t="str">
            <v>BASE TRIPODE PARA PUNTA VA</v>
          </cell>
          <cell r="D324">
            <v>2980100</v>
          </cell>
          <cell r="E324" t="str">
            <v>un</v>
          </cell>
        </row>
        <row r="325">
          <cell r="A325" t="str">
            <v>isFang 3B-100 AL</v>
          </cell>
          <cell r="B325" t="str">
            <v>5408 96 6</v>
          </cell>
          <cell r="C325" t="str">
            <v>BASE TRIPODE PARA PUNTA AL</v>
          </cell>
          <cell r="D325">
            <v>2489000</v>
          </cell>
          <cell r="E325" t="str">
            <v>un</v>
          </cell>
        </row>
        <row r="326">
          <cell r="A326" t="str">
            <v>isFang 3B-100-A</v>
          </cell>
          <cell r="B326" t="str">
            <v>5408 93 0</v>
          </cell>
          <cell r="C326" t="str">
            <v xml:space="preserve">BASE TRIPODE PARA PUNTA  </v>
          </cell>
          <cell r="D326">
            <v>3571000</v>
          </cell>
          <cell r="E326" t="str">
            <v>un</v>
          </cell>
        </row>
        <row r="327">
          <cell r="A327" t="str">
            <v>isFang 3B-150</v>
          </cell>
          <cell r="B327" t="str">
            <v>5408 96 9</v>
          </cell>
          <cell r="C327" t="str">
            <v>BASE TRIPODE PARA PUNTA VA</v>
          </cell>
          <cell r="D327" t="str">
            <v>-</v>
          </cell>
          <cell r="E327" t="str">
            <v>un</v>
          </cell>
        </row>
        <row r="328">
          <cell r="A328" t="str">
            <v>isFang 3B-150 AL</v>
          </cell>
          <cell r="B328" t="str">
            <v>5408 96 7</v>
          </cell>
          <cell r="C328" t="str">
            <v>BASE TRIPODE PARA PUNTA AL</v>
          </cell>
          <cell r="D328">
            <v>3976000</v>
          </cell>
          <cell r="E328" t="str">
            <v>un</v>
          </cell>
        </row>
        <row r="329">
          <cell r="A329" t="str">
            <v>isFang 3B-150-A</v>
          </cell>
          <cell r="B329" t="str">
            <v>5408 93 2</v>
          </cell>
          <cell r="C329" t="str">
            <v xml:space="preserve">BASE TRIPODE PARA PUNTA  </v>
          </cell>
          <cell r="D329" t="str">
            <v>-</v>
          </cell>
          <cell r="E329" t="str">
            <v>un</v>
          </cell>
        </row>
        <row r="330">
          <cell r="A330" t="str">
            <v>isFang 3B-G1</v>
          </cell>
          <cell r="B330" t="str">
            <v>5408 97 1</v>
          </cell>
          <cell r="C330" t="str">
            <v>VARILLA ROSCADA isFang 3B 270mm</v>
          </cell>
          <cell r="D330">
            <v>155100</v>
          </cell>
          <cell r="E330" t="str">
            <v>un</v>
          </cell>
        </row>
        <row r="331">
          <cell r="A331" t="str">
            <v>isFang 3B-G2</v>
          </cell>
          <cell r="B331" t="str">
            <v>5408 97 2</v>
          </cell>
          <cell r="C331" t="str">
            <v>VARILLA ROSCADA isFang 3B 340mm</v>
          </cell>
          <cell r="D331">
            <v>164000</v>
          </cell>
          <cell r="E331" t="str">
            <v>un</v>
          </cell>
        </row>
        <row r="332">
          <cell r="A332" t="str">
            <v>isFang 3B-G3</v>
          </cell>
          <cell r="B332" t="str">
            <v>5408 97 3</v>
          </cell>
          <cell r="C332" t="str">
            <v>VARILLA ROSCADA isFang 3B 430mm</v>
          </cell>
          <cell r="D332">
            <v>174000</v>
          </cell>
          <cell r="E332" t="str">
            <v>un</v>
          </cell>
        </row>
        <row r="333">
          <cell r="A333" t="str">
            <v>isFang 4000</v>
          </cell>
          <cell r="B333" t="str">
            <v>5408 94 2</v>
          </cell>
          <cell r="C333" t="str">
            <v>PUNTA CAPTORA AISLADA 4m</v>
          </cell>
          <cell r="D333">
            <v>2838200</v>
          </cell>
          <cell r="E333" t="str">
            <v>un</v>
          </cell>
        </row>
        <row r="334">
          <cell r="A334" t="str">
            <v>isFang 6000</v>
          </cell>
          <cell r="B334" t="str">
            <v>5408 94 6</v>
          </cell>
          <cell r="C334" t="str">
            <v>PUNTA CAPTORA AISLADA 6m</v>
          </cell>
          <cell r="D334">
            <v>3187000</v>
          </cell>
          <cell r="E334" t="str">
            <v>un</v>
          </cell>
        </row>
        <row r="335">
          <cell r="A335" t="str">
            <v>isFang IN 4000</v>
          </cell>
          <cell r="B335" t="str">
            <v>5408 93 4</v>
          </cell>
          <cell r="C335" t="str">
            <v>PUNTA CAPTORA AISLADA 4m</v>
          </cell>
          <cell r="D335">
            <v>2684000</v>
          </cell>
          <cell r="E335" t="str">
            <v>un</v>
          </cell>
        </row>
        <row r="336">
          <cell r="A336" t="str">
            <v>isFang IN 6000</v>
          </cell>
          <cell r="B336" t="str">
            <v>5408 93 6</v>
          </cell>
          <cell r="C336" t="str">
            <v>PUNTA CAPTORA AISLADA 6m</v>
          </cell>
          <cell r="D336">
            <v>3409000</v>
          </cell>
          <cell r="E336" t="str">
            <v>un</v>
          </cell>
        </row>
        <row r="337">
          <cell r="A337" t="str">
            <v>isFang IN-A 4000</v>
          </cell>
          <cell r="B337" t="str">
            <v>5408 93 8</v>
          </cell>
          <cell r="C337" t="str">
            <v>PUNTA CAPTORA AISLADA  4m</v>
          </cell>
          <cell r="D337">
            <v>2956000</v>
          </cell>
          <cell r="E337" t="str">
            <v>un</v>
          </cell>
        </row>
        <row r="338">
          <cell r="A338" t="str">
            <v>isFang IN-A 6000</v>
          </cell>
          <cell r="B338" t="str">
            <v>5408 94 0</v>
          </cell>
          <cell r="C338" t="str">
            <v>PUNTA CAPTORA AISLADA 6m</v>
          </cell>
          <cell r="D338">
            <v>3607000</v>
          </cell>
          <cell r="E338" t="str">
            <v>un</v>
          </cell>
        </row>
        <row r="339">
          <cell r="A339" t="str">
            <v>isFang TR100</v>
          </cell>
          <cell r="B339" t="str">
            <v>5408 95 6</v>
          </cell>
          <cell r="C339" t="str">
            <v>SOPORTE isFang PARA TUBOS 50-300mm</v>
          </cell>
          <cell r="D339">
            <v>244000</v>
          </cell>
          <cell r="E339" t="str">
            <v>un</v>
          </cell>
        </row>
        <row r="340">
          <cell r="A340" t="str">
            <v>isFang TR100 100</v>
          </cell>
          <cell r="B340" t="str">
            <v>5408 95 5</v>
          </cell>
          <cell r="C340" t="str">
            <v>SOPORTE isFang PARA TUBOS 50-300mm CON DISTANCIADOR 100mm</v>
          </cell>
          <cell r="D340">
            <v>453800</v>
          </cell>
          <cell r="E340" t="str">
            <v>un</v>
          </cell>
        </row>
        <row r="341">
          <cell r="A341" t="str">
            <v>isFang TR100 200</v>
          </cell>
          <cell r="B341" t="str">
            <v>5408 95 7</v>
          </cell>
          <cell r="C341" t="str">
            <v>SOPORTE isFang PARA TUBOS 50-300mm CON DISTANCIADOR 200mm</v>
          </cell>
          <cell r="D341">
            <v>540600</v>
          </cell>
          <cell r="E341" t="str">
            <v>un</v>
          </cell>
        </row>
        <row r="342">
          <cell r="A342" t="str">
            <v>isFang TW200</v>
          </cell>
          <cell r="B342" t="str">
            <v>5408 95 4</v>
          </cell>
          <cell r="C342" t="str">
            <v>SOPORTE isFang PARA MONTAJE SOBRE PARED 200-300mm</v>
          </cell>
          <cell r="D342">
            <v>888300</v>
          </cell>
          <cell r="E342" t="str">
            <v>un</v>
          </cell>
        </row>
        <row r="343">
          <cell r="A343" t="str">
            <v>isFang TW30</v>
          </cell>
          <cell r="B343" t="str">
            <v>5408 95 2</v>
          </cell>
          <cell r="C343" t="str">
            <v>SOPORTE isFang PARA MONTAJE SOBRE PARED</v>
          </cell>
          <cell r="D343">
            <v>148700</v>
          </cell>
          <cell r="E343" t="str">
            <v>un</v>
          </cell>
        </row>
        <row r="344">
          <cell r="A344" t="str">
            <v>ISO-A-500</v>
          </cell>
          <cell r="B344" t="str">
            <v>5408 80 6</v>
          </cell>
          <cell r="C344" t="str">
            <v>DISTANCIADRO AISLANTE 500mm</v>
          </cell>
          <cell r="D344">
            <v>200500</v>
          </cell>
          <cell r="E344" t="str">
            <v>un</v>
          </cell>
        </row>
        <row r="345">
          <cell r="A345" t="str">
            <v>ISO-A-800</v>
          </cell>
          <cell r="B345" t="str">
            <v>5408 81 4</v>
          </cell>
          <cell r="C345" t="str">
            <v>DISTANCIADOR AISLANTE 800mm</v>
          </cell>
          <cell r="D345">
            <v>248100</v>
          </cell>
          <cell r="E345" t="str">
            <v>un</v>
          </cell>
        </row>
        <row r="346">
          <cell r="A346" t="str">
            <v>ISOLAB</v>
          </cell>
          <cell r="B346" t="str">
            <v>5096 81 2</v>
          </cell>
          <cell r="C346" t="str">
            <v>EQUIPO DE PRUEBA PARA DPS TIPO VARISTOR</v>
          </cell>
          <cell r="D346" t="str">
            <v>-</v>
          </cell>
          <cell r="E346" t="str">
            <v>un</v>
          </cell>
        </row>
        <row r="347">
          <cell r="A347" t="str">
            <v>J-128</v>
          </cell>
          <cell r="B347" t="str">
            <v>N/A</v>
          </cell>
          <cell r="C347" t="str">
            <v xml:space="preserve">LUBRICANTEJ POLIWATER 1 </v>
          </cell>
          <cell r="D347" t="str">
            <v>-</v>
          </cell>
          <cell r="E347" t="str">
            <v>un</v>
          </cell>
        </row>
        <row r="348">
          <cell r="A348" t="str">
            <v>K 12 1818 FS</v>
          </cell>
          <cell r="B348" t="str">
            <v>-</v>
          </cell>
          <cell r="C348" t="str">
            <v xml:space="preserve">SOPORTE A MURO GALV. </v>
          </cell>
          <cell r="D348" t="str">
            <v>-</v>
          </cell>
          <cell r="E348" t="str">
            <v>un</v>
          </cell>
        </row>
        <row r="349">
          <cell r="A349" t="str">
            <v>KAB GR FS</v>
          </cell>
          <cell r="B349" t="str">
            <v>-</v>
          </cell>
          <cell r="C349" t="str">
            <v xml:space="preserve">CONECTOR METALICO PARA </v>
          </cell>
          <cell r="D349" t="str">
            <v>-</v>
          </cell>
          <cell r="E349" t="str">
            <v>un</v>
          </cell>
        </row>
        <row r="350">
          <cell r="A350" t="str">
            <v>KAB GR FT</v>
          </cell>
          <cell r="B350" t="str">
            <v>-</v>
          </cell>
          <cell r="C350" t="str">
            <v xml:space="preserve">CONECTOR METALICO PARA  </v>
          </cell>
          <cell r="D350" t="str">
            <v>-</v>
          </cell>
          <cell r="E350" t="str">
            <v>un</v>
          </cell>
        </row>
        <row r="351">
          <cell r="A351" t="str">
            <v>KAB GR VA 1.4301</v>
          </cell>
          <cell r="B351" t="str">
            <v>-</v>
          </cell>
          <cell r="C351" t="str">
            <v xml:space="preserve">PLACA DE SALIDA DEL CABLE  </v>
          </cell>
          <cell r="D351" t="str">
            <v>-</v>
          </cell>
          <cell r="E351" t="str">
            <v>un</v>
          </cell>
        </row>
        <row r="352">
          <cell r="A352" t="str">
            <v>KBK - SG 1</v>
          </cell>
          <cell r="B352" t="str">
            <v>-</v>
          </cell>
          <cell r="C352" t="str">
            <v xml:space="preserve">REJILLA DE ARMADURA DE </v>
          </cell>
          <cell r="D352" t="str">
            <v>-</v>
          </cell>
          <cell r="E352" t="str">
            <v>un</v>
          </cell>
        </row>
        <row r="353">
          <cell r="A353" t="str">
            <v>KBK 1</v>
          </cell>
          <cell r="B353" t="str">
            <v>-</v>
          </cell>
          <cell r="C353" t="str">
            <v xml:space="preserve">ALMOHADILLA CONTRA FUEGO </v>
          </cell>
          <cell r="D353" t="str">
            <v>-</v>
          </cell>
          <cell r="E353" t="str">
            <v>un</v>
          </cell>
        </row>
        <row r="354">
          <cell r="A354" t="str">
            <v>KBK 2</v>
          </cell>
          <cell r="B354" t="str">
            <v>-</v>
          </cell>
          <cell r="C354" t="str">
            <v xml:space="preserve">ALMOHADILLA CONTRA FUEGO </v>
          </cell>
          <cell r="D354" t="str">
            <v>-</v>
          </cell>
          <cell r="E354" t="str">
            <v>un</v>
          </cell>
        </row>
        <row r="355">
          <cell r="A355" t="str">
            <v>KL-T 02-06</v>
          </cell>
          <cell r="B355" t="str">
            <v>-</v>
          </cell>
          <cell r="C355" t="str">
            <v xml:space="preserve">REGLETA DE CONEXIÓN SERIE T </v>
          </cell>
          <cell r="D355" t="str">
            <v>-</v>
          </cell>
          <cell r="E355" t="str">
            <v>un</v>
          </cell>
        </row>
        <row r="356">
          <cell r="A356" t="str">
            <v>Koax B-E2 FF-F</v>
          </cell>
          <cell r="B356" t="str">
            <v>5082 42 2</v>
          </cell>
          <cell r="C356" t="str">
            <v xml:space="preserve">DPS LINEAS </v>
          </cell>
          <cell r="D356" t="str">
            <v>-</v>
          </cell>
          <cell r="E356" t="str">
            <v>un</v>
          </cell>
        </row>
        <row r="357">
          <cell r="A357" t="str">
            <v>Koax N-E5MF-C</v>
          </cell>
          <cell r="B357" t="str">
            <v>-</v>
          </cell>
          <cell r="C357" t="str">
            <v xml:space="preserve">DPS LINEAS COAXIALES TIPO </v>
          </cell>
          <cell r="D357" t="str">
            <v>-</v>
          </cell>
          <cell r="E357" t="str">
            <v>un</v>
          </cell>
        </row>
        <row r="358">
          <cell r="A358" t="str">
            <v>KOAXB-E2/MF-C</v>
          </cell>
          <cell r="B358" t="str">
            <v>5082 41 2</v>
          </cell>
          <cell r="C358" t="str">
            <v xml:space="preserve">DISPOSITIVO PROTECCIÓN KOAX </v>
          </cell>
          <cell r="D358">
            <v>682000</v>
          </cell>
          <cell r="E358" t="str">
            <v>un</v>
          </cell>
        </row>
        <row r="359">
          <cell r="A359" t="str">
            <v>KS GR VA</v>
          </cell>
          <cell r="B359" t="str">
            <v>-</v>
          </cell>
          <cell r="C359" t="str">
            <v xml:space="preserve">GRAPA DIVISOR BANDEJA </v>
          </cell>
          <cell r="D359" t="str">
            <v>-</v>
          </cell>
          <cell r="E359" t="str">
            <v>un</v>
          </cell>
        </row>
        <row r="360">
          <cell r="A360" t="str">
            <v>KS-S ES</v>
          </cell>
          <cell r="B360" t="str">
            <v>-</v>
          </cell>
          <cell r="C360" t="str">
            <v>PLACA MARCACION DE PARED</v>
          </cell>
          <cell r="D360" t="str">
            <v>-</v>
          </cell>
          <cell r="E360" t="str">
            <v>un</v>
          </cell>
        </row>
        <row r="361">
          <cell r="A361" t="str">
            <v>KVM</v>
          </cell>
          <cell r="B361" t="str">
            <v>-</v>
          </cell>
          <cell r="C361" t="str">
            <v xml:space="preserve">SELLANTE DE HUMADAD </v>
          </cell>
          <cell r="D361" t="str">
            <v>-</v>
          </cell>
          <cell r="E361" t="str">
            <v>un</v>
          </cell>
        </row>
        <row r="362">
          <cell r="A362" t="str">
            <v>LC-63</v>
          </cell>
          <cell r="B362" t="str">
            <v>5096 97 0</v>
          </cell>
          <cell r="C362" t="str">
            <v xml:space="preserve">BOBINA DE DESACOPLAMIENTO </v>
          </cell>
          <cell r="D362" t="str">
            <v>-</v>
          </cell>
          <cell r="E362" t="str">
            <v>un</v>
          </cell>
        </row>
        <row r="363">
          <cell r="A363" t="str">
            <v>LD 100100HB90C</v>
          </cell>
          <cell r="B363" t="str">
            <v>-</v>
          </cell>
          <cell r="C363" t="str">
            <v xml:space="preserve">CURVA HORIZONTAL 90° CANAL </v>
          </cell>
          <cell r="D363" t="str">
            <v>-</v>
          </cell>
          <cell r="E363" t="str">
            <v>un</v>
          </cell>
        </row>
        <row r="364">
          <cell r="A364" t="str">
            <v>LD 100100HTC</v>
          </cell>
          <cell r="B364" t="str">
            <v>-</v>
          </cell>
          <cell r="C364" t="str">
            <v>UNIÓN T HORIZONTAL 100x100mm</v>
          </cell>
          <cell r="D364" t="str">
            <v>-</v>
          </cell>
          <cell r="E364" t="str">
            <v>un</v>
          </cell>
        </row>
        <row r="365">
          <cell r="A365" t="str">
            <v>LD 50050CCY</v>
          </cell>
          <cell r="B365" t="str">
            <v>-</v>
          </cell>
          <cell r="C365" t="str">
            <v>CANAL FIBRA OPTICA 50x50x200</v>
          </cell>
          <cell r="D365" t="str">
            <v>-</v>
          </cell>
          <cell r="E365" t="str">
            <v>un</v>
          </cell>
        </row>
        <row r="366">
          <cell r="A366" t="str">
            <v>LD C100100</v>
          </cell>
          <cell r="B366" t="str">
            <v>-</v>
          </cell>
          <cell r="C366" t="str">
            <v xml:space="preserve">ACOPLE CANAL FIBRA OPTICA </v>
          </cell>
          <cell r="D366" t="str">
            <v>-</v>
          </cell>
          <cell r="E366" t="str">
            <v>un</v>
          </cell>
        </row>
        <row r="367">
          <cell r="A367" t="str">
            <v>LD C50050</v>
          </cell>
          <cell r="B367" t="str">
            <v>-</v>
          </cell>
          <cell r="C367" t="str">
            <v xml:space="preserve">ACOPLE CANAL FIBRA OPTICA </v>
          </cell>
          <cell r="D367" t="str">
            <v>-</v>
          </cell>
          <cell r="E367" t="str">
            <v>un</v>
          </cell>
        </row>
        <row r="368">
          <cell r="A368" t="str">
            <v>LD E050</v>
          </cell>
          <cell r="B368" t="str">
            <v>-</v>
          </cell>
          <cell r="C368" t="str">
            <v xml:space="preserve">PIEZA FINAL CANAL FIBRA </v>
          </cell>
          <cell r="D368" t="str">
            <v>-</v>
          </cell>
          <cell r="E368" t="str">
            <v>un</v>
          </cell>
        </row>
        <row r="369">
          <cell r="A369" t="str">
            <v>LD MC100</v>
          </cell>
          <cell r="B369" t="str">
            <v>-</v>
          </cell>
          <cell r="C369" t="str">
            <v xml:space="preserve">SOPORTE PARA FIBRA OPTICA </v>
          </cell>
          <cell r="D369" t="str">
            <v>-</v>
          </cell>
          <cell r="E369" t="str">
            <v>un</v>
          </cell>
        </row>
        <row r="370">
          <cell r="A370" t="str">
            <v>LK4 40025</v>
          </cell>
          <cell r="B370" t="str">
            <v>-</v>
          </cell>
          <cell r="C370" t="str">
            <v xml:space="preserve">CANAL DE CUADRO TIPO LK4 </v>
          </cell>
          <cell r="D370" t="str">
            <v>-</v>
          </cell>
          <cell r="E370" t="str">
            <v>un</v>
          </cell>
        </row>
        <row r="371">
          <cell r="A371" t="str">
            <v>LK4 40040</v>
          </cell>
          <cell r="B371" t="str">
            <v>-</v>
          </cell>
          <cell r="C371" t="str">
            <v xml:space="preserve">CANAL DE CUADRO TIPO LK4 </v>
          </cell>
          <cell r="D371" t="str">
            <v>-</v>
          </cell>
          <cell r="E371" t="str">
            <v>un</v>
          </cell>
        </row>
        <row r="372">
          <cell r="A372" t="str">
            <v>LK4 40080</v>
          </cell>
          <cell r="B372" t="str">
            <v>-</v>
          </cell>
          <cell r="C372" t="str">
            <v xml:space="preserve">CANAL DE CUADRO TIPO LK4 </v>
          </cell>
          <cell r="D372" t="str">
            <v>-</v>
          </cell>
          <cell r="E372" t="str">
            <v>un</v>
          </cell>
        </row>
        <row r="373">
          <cell r="A373" t="str">
            <v>LK4 600120</v>
          </cell>
          <cell r="B373" t="str">
            <v>-</v>
          </cell>
          <cell r="C373" t="str">
            <v xml:space="preserve">CANAL DE CUADRO TIPO LK4 </v>
          </cell>
          <cell r="D373" t="str">
            <v>-</v>
          </cell>
          <cell r="E373" t="str">
            <v>un</v>
          </cell>
        </row>
        <row r="374">
          <cell r="A374" t="str">
            <v>LK4 60040</v>
          </cell>
          <cell r="B374" t="str">
            <v>-</v>
          </cell>
          <cell r="C374" t="str">
            <v xml:space="preserve">CANAL DE CUADRO TIPO LK4 </v>
          </cell>
          <cell r="D374" t="str">
            <v>-</v>
          </cell>
          <cell r="E374" t="str">
            <v>un</v>
          </cell>
        </row>
        <row r="375">
          <cell r="A375" t="str">
            <v>LK4 60060</v>
          </cell>
          <cell r="B375" t="str">
            <v>-</v>
          </cell>
          <cell r="C375" t="str">
            <v xml:space="preserve">CANAL DE CUADRO TIPO LK4 </v>
          </cell>
          <cell r="D375" t="str">
            <v>-</v>
          </cell>
          <cell r="E375" t="str">
            <v>un</v>
          </cell>
        </row>
        <row r="376">
          <cell r="A376" t="str">
            <v>LK4 60080</v>
          </cell>
          <cell r="B376" t="str">
            <v>-</v>
          </cell>
          <cell r="C376" t="str">
            <v xml:space="preserve">CANAL DE CUADRO TIPO LK4 </v>
          </cell>
          <cell r="D376" t="str">
            <v>-</v>
          </cell>
          <cell r="E376" t="str">
            <v>un</v>
          </cell>
        </row>
        <row r="377">
          <cell r="A377" t="str">
            <v>LK4 80120</v>
          </cell>
          <cell r="B377" t="str">
            <v>-</v>
          </cell>
          <cell r="C377" t="str">
            <v xml:space="preserve">CANAL DE CUADRO TIPO LK4 </v>
          </cell>
          <cell r="D377" t="str">
            <v>-</v>
          </cell>
          <cell r="E377" t="str">
            <v>un</v>
          </cell>
        </row>
        <row r="378">
          <cell r="A378" t="str">
            <v>LSA-A-LEI</v>
          </cell>
          <cell r="B378" t="str">
            <v>5084 00 8</v>
          </cell>
          <cell r="C378" t="str">
            <v xml:space="preserve">ZOCALO CONEXIÓN 10 PARES DE </v>
          </cell>
          <cell r="D378">
            <v>101000</v>
          </cell>
          <cell r="E378" t="str">
            <v>un</v>
          </cell>
        </row>
        <row r="379">
          <cell r="A379" t="str">
            <v>LSA-BF 180</v>
          </cell>
          <cell r="B379" t="str">
            <v>5084 02 4</v>
          </cell>
          <cell r="C379" t="str">
            <v xml:space="preserve">MODULO PROTEC-FINA/BASICA </v>
          </cell>
          <cell r="D379">
            <v>326000</v>
          </cell>
          <cell r="E379" t="str">
            <v>un</v>
          </cell>
        </row>
        <row r="380">
          <cell r="A380" t="str">
            <v>LSA-BF 24</v>
          </cell>
          <cell r="B380" t="str">
            <v>5084 02 8</v>
          </cell>
          <cell r="C380" t="str">
            <v xml:space="preserve">MODULO PROTEC-FINA/BASICA </v>
          </cell>
          <cell r="D380">
            <v>326000</v>
          </cell>
          <cell r="E380" t="str">
            <v>un</v>
          </cell>
        </row>
        <row r="381">
          <cell r="A381" t="str">
            <v>LSA-B-MAG</v>
          </cell>
          <cell r="B381" t="str">
            <v>5084 02 0</v>
          </cell>
          <cell r="C381" t="str">
            <v xml:space="preserve">CARTUCHO CON 20 </v>
          </cell>
          <cell r="D381">
            <v>602000</v>
          </cell>
          <cell r="E381" t="str">
            <v>un</v>
          </cell>
        </row>
        <row r="382">
          <cell r="A382" t="str">
            <v>LSA-E-LEI</v>
          </cell>
          <cell r="B382" t="str">
            <v>5084 01 6</v>
          </cell>
          <cell r="C382" t="str">
            <v xml:space="preserve">SOPORTE PUESTA A TIERRA </v>
          </cell>
          <cell r="D382">
            <v>206000</v>
          </cell>
          <cell r="E382" t="str">
            <v>un</v>
          </cell>
        </row>
        <row r="383">
          <cell r="A383" t="str">
            <v>LSA-M</v>
          </cell>
          <cell r="B383" t="str">
            <v>5084 03 6</v>
          </cell>
          <cell r="C383" t="str">
            <v xml:space="preserve">SOPORTE PARA INSTALACIÓN </v>
          </cell>
          <cell r="D383">
            <v>87000</v>
          </cell>
          <cell r="E383" t="str">
            <v>un</v>
          </cell>
        </row>
        <row r="384">
          <cell r="A384" t="str">
            <v>LSA-T-LEI</v>
          </cell>
          <cell r="B384" t="str">
            <v>5084 01 2</v>
          </cell>
          <cell r="C384" t="str">
            <v xml:space="preserve">ZOCALO SEPARACION 10 PARES </v>
          </cell>
          <cell r="D384">
            <v>129000</v>
          </cell>
          <cell r="E384" t="str">
            <v>un</v>
          </cell>
        </row>
        <row r="385">
          <cell r="A385" t="str">
            <v>LSA-TOOL</v>
          </cell>
          <cell r="B385" t="str">
            <v>5084 04 0</v>
          </cell>
          <cell r="C385" t="str">
            <v xml:space="preserve">HERRAMIENTA CONEXIÓN DE </v>
          </cell>
          <cell r="D385">
            <v>33000</v>
          </cell>
          <cell r="E385" t="str">
            <v>un</v>
          </cell>
        </row>
        <row r="386">
          <cell r="A386" t="str">
            <v>M-193</v>
          </cell>
          <cell r="B386" t="str">
            <v>N/A</v>
          </cell>
          <cell r="C386" t="str">
            <v xml:space="preserve">CONDUCTOR PLANO EN ALUMINIO 30mmx3.5mmx6m </v>
          </cell>
          <cell r="D386">
            <v>8100</v>
          </cell>
          <cell r="E386" t="str">
            <v>ml</v>
          </cell>
        </row>
        <row r="387">
          <cell r="A387" t="str">
            <v>MB 1</v>
          </cell>
          <cell r="B387" t="str">
            <v>5096 64 8</v>
          </cell>
          <cell r="C387" t="str">
            <v xml:space="preserve">ZOCALO PARA MODULO 1 POLO </v>
          </cell>
          <cell r="D387" t="str">
            <v>-</v>
          </cell>
          <cell r="E387" t="str">
            <v>un</v>
          </cell>
        </row>
        <row r="388">
          <cell r="A388" t="str">
            <v>MB 1+FS</v>
          </cell>
          <cell r="B388" t="str">
            <v>5096 64 9</v>
          </cell>
          <cell r="C388" t="str">
            <v xml:space="preserve">ZOCALO 1 POLO SEÑALIZACION </v>
          </cell>
          <cell r="D388" t="str">
            <v>-</v>
          </cell>
          <cell r="E388" t="str">
            <v>un</v>
          </cell>
        </row>
        <row r="389">
          <cell r="A389" t="str">
            <v>MB 1+NPE</v>
          </cell>
          <cell r="B389" t="str">
            <v>5096 65 0</v>
          </cell>
          <cell r="C389" t="str">
            <v>ZOCALO 1 POLO+NPE OBO</v>
          </cell>
          <cell r="D389" t="str">
            <v>-</v>
          </cell>
          <cell r="E389" t="str">
            <v>un</v>
          </cell>
        </row>
        <row r="390">
          <cell r="A390" t="str">
            <v>MB 1+NPE+FS</v>
          </cell>
          <cell r="B390" t="str">
            <v>5096 65 1</v>
          </cell>
          <cell r="C390" t="str">
            <v xml:space="preserve">ZOCALO 1 POLO+NPE CON </v>
          </cell>
          <cell r="D390" t="str">
            <v>-</v>
          </cell>
          <cell r="E390" t="str">
            <v>un</v>
          </cell>
        </row>
        <row r="391">
          <cell r="A391" t="str">
            <v>MB 2</v>
          </cell>
          <cell r="B391" t="str">
            <v>5096 65 3</v>
          </cell>
          <cell r="C391" t="str">
            <v>ZOCALO 2 POLOS OBO</v>
          </cell>
          <cell r="D391" t="str">
            <v>-</v>
          </cell>
          <cell r="E391" t="str">
            <v>un</v>
          </cell>
        </row>
        <row r="392">
          <cell r="A392" t="str">
            <v>MB 2+FS</v>
          </cell>
          <cell r="B392" t="str">
            <v>5096 65 4</v>
          </cell>
          <cell r="C392" t="str">
            <v xml:space="preserve">ZOCALO 2 POLOS CON </v>
          </cell>
          <cell r="D392" t="str">
            <v>-</v>
          </cell>
          <cell r="E392" t="str">
            <v>un</v>
          </cell>
        </row>
        <row r="393">
          <cell r="A393" t="str">
            <v>MB 2+NPE</v>
          </cell>
          <cell r="B393" t="str">
            <v>5096 65 5</v>
          </cell>
          <cell r="C393" t="str">
            <v>ZOCALO 2 POLO+NPE OBO</v>
          </cell>
          <cell r="D393" t="str">
            <v>-</v>
          </cell>
          <cell r="E393" t="str">
            <v>un</v>
          </cell>
        </row>
        <row r="394">
          <cell r="A394" t="str">
            <v>MB 2+NPE+FS</v>
          </cell>
          <cell r="B394" t="str">
            <v>5096 65 7</v>
          </cell>
          <cell r="C394" t="str">
            <v xml:space="preserve">ZOCALO 2 POLO+NPE CON </v>
          </cell>
          <cell r="D394" t="str">
            <v>-</v>
          </cell>
          <cell r="E394" t="str">
            <v>un</v>
          </cell>
        </row>
        <row r="395">
          <cell r="A395" t="str">
            <v>MB 3+NPE</v>
          </cell>
          <cell r="B395" t="str">
            <v>5096 66 9</v>
          </cell>
          <cell r="C395" t="str">
            <v>ZOCALO 3 POLOS + NPE OBO</v>
          </cell>
          <cell r="D395" t="str">
            <v>-</v>
          </cell>
          <cell r="E395" t="str">
            <v>un</v>
          </cell>
        </row>
        <row r="396">
          <cell r="A396" t="str">
            <v>MB 4</v>
          </cell>
          <cell r="B396" t="str">
            <v>5096 68 0</v>
          </cell>
          <cell r="C396" t="str">
            <v>ZOCALO 4 POLOS OBO</v>
          </cell>
          <cell r="D396" t="str">
            <v>-</v>
          </cell>
          <cell r="E396" t="str">
            <v>un</v>
          </cell>
        </row>
        <row r="397">
          <cell r="A397" t="str">
            <v>MB 50-3+NPE</v>
          </cell>
          <cell r="B397" t="str">
            <v>5096 67 5</v>
          </cell>
          <cell r="C397" t="str">
            <v>ZOCALO 3 POLOS + NPE OBO</v>
          </cell>
          <cell r="D397" t="str">
            <v>-</v>
          </cell>
          <cell r="E397" t="str">
            <v>un</v>
          </cell>
        </row>
        <row r="398">
          <cell r="A398" t="str">
            <v>MB3+FS</v>
          </cell>
          <cell r="B398" t="str">
            <v>5096 66 7</v>
          </cell>
          <cell r="C398" t="str">
            <v xml:space="preserve">ZOCALO 3 POLOS CON </v>
          </cell>
          <cell r="D398" t="str">
            <v>-</v>
          </cell>
          <cell r="E398" t="str">
            <v>un</v>
          </cell>
        </row>
        <row r="399">
          <cell r="A399" t="str">
            <v>MB3+NPE+FS</v>
          </cell>
          <cell r="B399" t="str">
            <v>5096 67 1</v>
          </cell>
          <cell r="C399" t="str">
            <v xml:space="preserve">ZOCALO 3 POLOS+NPE CON </v>
          </cell>
          <cell r="D399" t="str">
            <v>-</v>
          </cell>
          <cell r="E399" t="str">
            <v>un</v>
          </cell>
        </row>
        <row r="400">
          <cell r="A400" t="str">
            <v>MB4+FS</v>
          </cell>
          <cell r="B400" t="str">
            <v>5096 68 2</v>
          </cell>
          <cell r="C400" t="str">
            <v xml:space="preserve">ZOCALO CON SEÑALIZACION </v>
          </cell>
          <cell r="D400" t="str">
            <v>-</v>
          </cell>
          <cell r="E400" t="str">
            <v>un</v>
          </cell>
        </row>
        <row r="401">
          <cell r="A401" t="str">
            <v>MC 50-B VDE</v>
          </cell>
          <cell r="B401" t="str">
            <v>5096 82 0</v>
          </cell>
          <cell r="C401" t="str">
            <v>DPS CLASE I 50kA (10/350) OBO</v>
          </cell>
          <cell r="D401">
            <v>802000</v>
          </cell>
          <cell r="E401" t="str">
            <v>un</v>
          </cell>
        </row>
        <row r="402">
          <cell r="A402" t="str">
            <v>MCD 125-B/NPE</v>
          </cell>
          <cell r="B402" t="str">
            <v>5096 86 5</v>
          </cell>
          <cell r="C402" t="str">
            <v xml:space="preserve">DPS COORDINADO CLASE I 125kA </v>
          </cell>
          <cell r="D402">
            <v>963000</v>
          </cell>
          <cell r="E402" t="str">
            <v>un</v>
          </cell>
        </row>
        <row r="403">
          <cell r="A403" t="str">
            <v>MCD 50-B</v>
          </cell>
          <cell r="B403" t="str">
            <v>5096 84 9</v>
          </cell>
          <cell r="C403" t="str">
            <v>DPS CLASE I 50kA (10/350) OBO</v>
          </cell>
          <cell r="D403">
            <v>1047000</v>
          </cell>
          <cell r="E403" t="str">
            <v>un</v>
          </cell>
        </row>
        <row r="404">
          <cell r="A404" t="str">
            <v>MCD 50-B/2</v>
          </cell>
          <cell r="B404" t="str">
            <v>-</v>
          </cell>
          <cell r="C404" t="str">
            <v xml:space="preserve">DPS CLASE I,2 POLOS,50 kA </v>
          </cell>
          <cell r="D404" t="str">
            <v>-</v>
          </cell>
          <cell r="E404" t="str">
            <v>un</v>
          </cell>
        </row>
        <row r="405">
          <cell r="A405" t="str">
            <v>MCD 50-B/3</v>
          </cell>
          <cell r="B405" t="str">
            <v>5096 87 7</v>
          </cell>
          <cell r="C405" t="str">
            <v xml:space="preserve">DPS CLASE I,3 POLOS, 50 kA </v>
          </cell>
          <cell r="D405">
            <v>3141000</v>
          </cell>
          <cell r="E405" t="str">
            <v>un</v>
          </cell>
        </row>
        <row r="406">
          <cell r="A406" t="str">
            <v>MCD 50-B/3-320</v>
          </cell>
          <cell r="B406" t="str">
            <v>-</v>
          </cell>
          <cell r="C406" t="str">
            <v xml:space="preserve">DPS COORDINADO CLASE 1 </v>
          </cell>
          <cell r="D406" t="str">
            <v>-</v>
          </cell>
          <cell r="E406" t="str">
            <v>un</v>
          </cell>
        </row>
        <row r="407">
          <cell r="A407" t="str">
            <v>MDP-2/D-24-T</v>
          </cell>
          <cell r="B407" t="str">
            <v>5098 42 2</v>
          </cell>
          <cell r="C407" t="str">
            <v>DPS 2 POLOS,24V OBO</v>
          </cell>
          <cell r="D407">
            <v>333000</v>
          </cell>
          <cell r="E407" t="str">
            <v>un</v>
          </cell>
        </row>
        <row r="408">
          <cell r="A408" t="str">
            <v>MDP-2/D-48-T</v>
          </cell>
          <cell r="B408" t="str">
            <v>5098 44 2</v>
          </cell>
          <cell r="C408" t="str">
            <v>DPS 2 POLOS, 48 V OBO</v>
          </cell>
          <cell r="D408">
            <v>333000</v>
          </cell>
          <cell r="E408" t="str">
            <v>un</v>
          </cell>
        </row>
        <row r="409">
          <cell r="A409" t="str">
            <v>MDP-2/D-5-T</v>
          </cell>
          <cell r="B409" t="str">
            <v>5098 40 4</v>
          </cell>
          <cell r="C409" t="str">
            <v>DPS 2 POLOS, 5V OBO</v>
          </cell>
          <cell r="D409">
            <v>333000</v>
          </cell>
          <cell r="E409" t="str">
            <v>un</v>
          </cell>
        </row>
        <row r="410">
          <cell r="A410" t="str">
            <v>MDP-3/D-48-T</v>
          </cell>
          <cell r="B410" t="str">
            <v>5098 44 6</v>
          </cell>
          <cell r="C410" t="str">
            <v>DPS 3 POLOS, 48V OBO</v>
          </cell>
          <cell r="D410">
            <v>488000</v>
          </cell>
          <cell r="E410" t="str">
            <v>un</v>
          </cell>
        </row>
        <row r="411">
          <cell r="A411" t="str">
            <v>MDP-4/D-24-T</v>
          </cell>
          <cell r="B411" t="str">
            <v>5098 43 1</v>
          </cell>
          <cell r="C411" t="str">
            <v>DPS 4 POLOS,24V OBO</v>
          </cell>
          <cell r="D411">
            <v>638000</v>
          </cell>
          <cell r="E411" t="str">
            <v>un</v>
          </cell>
        </row>
        <row r="412">
          <cell r="A412" t="str">
            <v>MDP-4/D-24-T-EX</v>
          </cell>
          <cell r="B412" t="str">
            <v>5098 45 2</v>
          </cell>
          <cell r="C412" t="str">
            <v>DPS 4 POLOS, 24V OBO EX</v>
          </cell>
          <cell r="D412">
            <v>681000</v>
          </cell>
          <cell r="E412" t="str">
            <v>un</v>
          </cell>
        </row>
        <row r="413">
          <cell r="A413" t="str">
            <v>MDP-4/D-48-T</v>
          </cell>
          <cell r="B413" t="str">
            <v>5098 45 0</v>
          </cell>
          <cell r="C413" t="str">
            <v>DPS 4 POLOS, 24V OBO</v>
          </cell>
          <cell r="D413">
            <v>638000</v>
          </cell>
          <cell r="E413" t="str">
            <v>un</v>
          </cell>
        </row>
        <row r="414">
          <cell r="A414" t="str">
            <v>MDP-4/D-5-EX</v>
          </cell>
          <cell r="B414" t="str">
            <v>5098 41 2</v>
          </cell>
          <cell r="C414" t="str">
            <v>DPS  4 POLOS ,5V OBO EX</v>
          </cell>
          <cell r="D414">
            <v>681000</v>
          </cell>
          <cell r="E414" t="str">
            <v>un</v>
          </cell>
        </row>
        <row r="415">
          <cell r="A415" t="str">
            <v>MDP-4/D-5-T</v>
          </cell>
          <cell r="B415" t="str">
            <v>5098 41 1</v>
          </cell>
          <cell r="C415" t="str">
            <v>DPS  4 POLOS ,5V OBO</v>
          </cell>
          <cell r="D415">
            <v>638000</v>
          </cell>
          <cell r="E415" t="str">
            <v>un</v>
          </cell>
        </row>
        <row r="416">
          <cell r="A416" t="str">
            <v>MP UNI DD</v>
          </cell>
          <cell r="B416" t="str">
            <v>-</v>
          </cell>
          <cell r="C416" t="str">
            <v>PLACA DE MONTAJE ACERO</v>
          </cell>
          <cell r="D416" t="str">
            <v>-</v>
          </cell>
          <cell r="E416" t="str">
            <v>un</v>
          </cell>
        </row>
        <row r="417">
          <cell r="A417" t="str">
            <v>MP UNI FS</v>
          </cell>
          <cell r="B417" t="str">
            <v>-</v>
          </cell>
          <cell r="C417" t="str">
            <v xml:space="preserve">PLACA SOPORTE ACCESORIOS </v>
          </cell>
          <cell r="D417" t="str">
            <v>-</v>
          </cell>
          <cell r="E417" t="str">
            <v>un</v>
          </cell>
        </row>
        <row r="418">
          <cell r="A418" t="str">
            <v>MPG 65 FT</v>
          </cell>
          <cell r="B418" t="str">
            <v>-</v>
          </cell>
          <cell r="C418" t="str">
            <v xml:space="preserve">SOPORTE BANDEJA 200mm </v>
          </cell>
          <cell r="D418" t="str">
            <v>-</v>
          </cell>
          <cell r="E418" t="str">
            <v>un</v>
          </cell>
        </row>
        <row r="419">
          <cell r="A419" t="str">
            <v>MQN-AL</v>
          </cell>
          <cell r="B419" t="str">
            <v>N/A</v>
          </cell>
          <cell r="C419" t="str">
            <v>MÁQUINA ENDEREZADORA DE ALAMBRÓN</v>
          </cell>
          <cell r="D419" t="str">
            <v>-</v>
          </cell>
          <cell r="E419" t="str">
            <v>un</v>
          </cell>
        </row>
        <row r="420">
          <cell r="A420" t="str">
            <v>M-QUICK 1</v>
          </cell>
          <cell r="B420" t="str">
            <v>-</v>
          </cell>
          <cell r="C420" t="str">
            <v>ABRAZADERAS CLIC RÁPIDAS 15-</v>
          </cell>
          <cell r="D420" t="str">
            <v>-</v>
          </cell>
          <cell r="E420" t="str">
            <v>un</v>
          </cell>
        </row>
        <row r="421">
          <cell r="A421" t="str">
            <v>M-QUICK 2</v>
          </cell>
          <cell r="B421" t="str">
            <v>-</v>
          </cell>
          <cell r="C421" t="str">
            <v xml:space="preserve">ABRAZADERAS CLIC RÁPIDAS </v>
          </cell>
          <cell r="D421" t="str">
            <v>-</v>
          </cell>
          <cell r="E421" t="str">
            <v>un</v>
          </cell>
        </row>
        <row r="422">
          <cell r="A422" t="str">
            <v>M-QUICK 3</v>
          </cell>
          <cell r="B422" t="str">
            <v>-</v>
          </cell>
          <cell r="C422" t="str">
            <v>ABRAZADERAS CLIC RAPIDAS 25-</v>
          </cell>
          <cell r="D422" t="str">
            <v>-</v>
          </cell>
          <cell r="E422" t="str">
            <v>un</v>
          </cell>
        </row>
        <row r="423">
          <cell r="A423" t="str">
            <v>M-QUICK 4</v>
          </cell>
          <cell r="B423" t="str">
            <v>-</v>
          </cell>
          <cell r="C423" t="str">
            <v>ABRAZADERAS CLIC RÁPIDAS 31-</v>
          </cell>
          <cell r="D423" t="str">
            <v>-</v>
          </cell>
          <cell r="E423" t="str">
            <v>un</v>
          </cell>
        </row>
        <row r="424">
          <cell r="A424" t="str">
            <v>M-QUICK M25</v>
          </cell>
          <cell r="B424" t="str">
            <v>-</v>
          </cell>
          <cell r="C424" t="str">
            <v>ABRAZADERAS CLIC RÁPIDAS 20-</v>
          </cell>
          <cell r="D424" t="str">
            <v>-</v>
          </cell>
          <cell r="E424" t="str">
            <v>un</v>
          </cell>
        </row>
        <row r="425">
          <cell r="A425" t="str">
            <v>MS 21 L 3M FT</v>
          </cell>
          <cell r="B425" t="str">
            <v>-</v>
          </cell>
          <cell r="C425" t="str">
            <v xml:space="preserve">PERFIL PERFORADO </v>
          </cell>
          <cell r="D425" t="str">
            <v>-</v>
          </cell>
          <cell r="E425" t="str">
            <v>un</v>
          </cell>
        </row>
        <row r="426">
          <cell r="A426" t="str">
            <v>MS 21 L 3M V2A</v>
          </cell>
          <cell r="B426" t="str">
            <v>-</v>
          </cell>
          <cell r="C426" t="str">
            <v xml:space="preserve">PERFIL PERFORADO INOX </v>
          </cell>
          <cell r="D426" t="str">
            <v>-</v>
          </cell>
          <cell r="E426" t="str">
            <v>un</v>
          </cell>
        </row>
        <row r="427">
          <cell r="A427" t="str">
            <v>MS 41 L 3M 2 VA</v>
          </cell>
          <cell r="B427" t="str">
            <v>-</v>
          </cell>
          <cell r="C427" t="str">
            <v xml:space="preserve">PERFIL PERFORADO INOX </v>
          </cell>
          <cell r="D427" t="str">
            <v>-</v>
          </cell>
          <cell r="E427" t="str">
            <v>un</v>
          </cell>
        </row>
        <row r="428">
          <cell r="A428" t="str">
            <v>MSX-E1</v>
          </cell>
          <cell r="B428" t="str">
            <v>-</v>
          </cell>
          <cell r="C428" t="str">
            <v xml:space="preserve">MORTERO AISLANTE FUERTE </v>
          </cell>
          <cell r="D428" t="str">
            <v>-</v>
          </cell>
          <cell r="E428" t="str">
            <v>un</v>
          </cell>
        </row>
        <row r="429">
          <cell r="A429" t="str">
            <v>MTM 2A</v>
          </cell>
          <cell r="B429" t="str">
            <v>-</v>
          </cell>
          <cell r="C429" t="str">
            <v xml:space="preserve">SOPORTE METÁLICO PARA DOS </v>
          </cell>
          <cell r="D429" t="str">
            <v>-</v>
          </cell>
          <cell r="E429" t="str">
            <v>un</v>
          </cell>
        </row>
        <row r="430">
          <cell r="A430" t="str">
            <v>MTU 2</v>
          </cell>
          <cell r="B430" t="str">
            <v>-</v>
          </cell>
          <cell r="C430" t="str">
            <v xml:space="preserve">SOPORTE METÁLICO PARA  2 </v>
          </cell>
          <cell r="D430" t="str">
            <v>-</v>
          </cell>
          <cell r="E430" t="str">
            <v>un</v>
          </cell>
        </row>
        <row r="431">
          <cell r="A431" t="str">
            <v>MW 90 SL17VA4301</v>
          </cell>
          <cell r="B431" t="str">
            <v>-</v>
          </cell>
          <cell r="C431" t="str">
            <v xml:space="preserve">ÁNGULO MONTAJE 90° BANDEJA </v>
          </cell>
          <cell r="D431" t="str">
            <v>-</v>
          </cell>
          <cell r="E431" t="str">
            <v>un</v>
          </cell>
        </row>
        <row r="432">
          <cell r="A432" t="str">
            <v>MWAG 12 11 FS</v>
          </cell>
          <cell r="B432" t="str">
            <v>-</v>
          </cell>
          <cell r="C432" t="str">
            <v xml:space="preserve">SOPORTE METÁLICO PARA </v>
          </cell>
          <cell r="D432" t="str">
            <v>-</v>
          </cell>
          <cell r="E432" t="str">
            <v>un</v>
          </cell>
        </row>
        <row r="433">
          <cell r="A433" t="str">
            <v>MWAG 12 31 FS</v>
          </cell>
          <cell r="B433" t="str">
            <v>-</v>
          </cell>
          <cell r="C433" t="str">
            <v xml:space="preserve">SOPORTE METÁLICO PARA </v>
          </cell>
          <cell r="D433" t="str">
            <v>-</v>
          </cell>
          <cell r="E433" t="str">
            <v>un</v>
          </cell>
        </row>
        <row r="434">
          <cell r="A434" t="str">
            <v>MWAG 12 41 FS</v>
          </cell>
          <cell r="B434" t="str">
            <v>-</v>
          </cell>
          <cell r="C434" t="str">
            <v xml:space="preserve">SOPORTE METÁLICO PARA </v>
          </cell>
          <cell r="D434" t="str">
            <v>-</v>
          </cell>
          <cell r="E434" t="str">
            <v>un</v>
          </cell>
        </row>
        <row r="435">
          <cell r="A435" t="str">
            <v>MWAM 12 41 FS</v>
          </cell>
          <cell r="B435" t="str">
            <v>-</v>
          </cell>
          <cell r="C435" t="str">
            <v xml:space="preserve">SOPORTE METÁLICO PARA </v>
          </cell>
          <cell r="D435" t="str">
            <v>-</v>
          </cell>
          <cell r="E435" t="str">
            <v>un</v>
          </cell>
        </row>
        <row r="436">
          <cell r="A436" t="str">
            <v>ND-CAT6A/EA</v>
          </cell>
          <cell r="B436" t="str">
            <v>5081 80 0</v>
          </cell>
          <cell r="C436" t="str">
            <v xml:space="preserve">PROTECCIÓN LÍNEA DE DATOS </v>
          </cell>
          <cell r="D436">
            <v>870000</v>
          </cell>
          <cell r="E436" t="str">
            <v>un</v>
          </cell>
        </row>
        <row r="437">
          <cell r="A437" t="str">
            <v>NIK-1</v>
          </cell>
          <cell r="B437" t="str">
            <v>-</v>
          </cell>
          <cell r="C437" t="str">
            <v xml:space="preserve">BLASTRO PARA MORTERO </v>
          </cell>
          <cell r="D437" t="str">
            <v>-</v>
          </cell>
          <cell r="E437" t="str">
            <v>un</v>
          </cell>
        </row>
        <row r="438">
          <cell r="A438" t="str">
            <v>NIK-2</v>
          </cell>
          <cell r="B438" t="str">
            <v>-</v>
          </cell>
          <cell r="C438" t="str">
            <v xml:space="preserve">BLASTRO PARA MORTERO </v>
          </cell>
          <cell r="D438" t="str">
            <v>-</v>
          </cell>
          <cell r="E438" t="str">
            <v>un</v>
          </cell>
        </row>
        <row r="439">
          <cell r="A439" t="str">
            <v>PC 150A</v>
          </cell>
          <cell r="B439" t="str">
            <v>-</v>
          </cell>
          <cell r="C439" t="str">
            <v xml:space="preserve">PUNTA CAPTORA 150 CM </v>
          </cell>
          <cell r="D439" t="str">
            <v>-</v>
          </cell>
          <cell r="E439" t="str">
            <v>un</v>
          </cell>
        </row>
        <row r="440">
          <cell r="A440" t="str">
            <v>PC 60A</v>
          </cell>
          <cell r="B440" t="str">
            <v>-</v>
          </cell>
          <cell r="C440" t="str">
            <v xml:space="preserve">PUNTA CAPTORA 60 CM </v>
          </cell>
          <cell r="D440" t="str">
            <v>-</v>
          </cell>
          <cell r="E440" t="str">
            <v>un</v>
          </cell>
        </row>
        <row r="441">
          <cell r="A441" t="str">
            <v>PS 2-B+C/TNC</v>
          </cell>
          <cell r="B441" t="str">
            <v>5089 74 8</v>
          </cell>
          <cell r="C441" t="str">
            <v xml:space="preserve">DPS CLASE I+II 2 POLOS 50KA </v>
          </cell>
          <cell r="D441" t="str">
            <v>-</v>
          </cell>
          <cell r="E441" t="str">
            <v>un</v>
          </cell>
        </row>
        <row r="442">
          <cell r="A442" t="str">
            <v>PS 3-B+C/TNC</v>
          </cell>
          <cell r="B442" t="str">
            <v>5089 75 4</v>
          </cell>
          <cell r="C442" t="str">
            <v xml:space="preserve">DPS CLASE I+II,100kA (10/350) </v>
          </cell>
          <cell r="D442">
            <v>4371000</v>
          </cell>
          <cell r="E442" t="str">
            <v>un</v>
          </cell>
        </row>
        <row r="443">
          <cell r="A443" t="str">
            <v>PS 3-B+C/TNC-FS 320</v>
          </cell>
          <cell r="B443" t="str">
            <v>5089 75 5</v>
          </cell>
          <cell r="C443" t="str">
            <v xml:space="preserve">DPS CLASE I+II,320V,100kA </v>
          </cell>
          <cell r="D443" t="str">
            <v>-</v>
          </cell>
          <cell r="E443" t="str">
            <v>un</v>
          </cell>
        </row>
        <row r="444">
          <cell r="A444" t="str">
            <v>PS2-ASB+C</v>
          </cell>
          <cell r="B444" t="str">
            <v>-</v>
          </cell>
          <cell r="C444" t="str">
            <v xml:space="preserve">PEINE EN COBRE PARA DPS PS2 </v>
          </cell>
          <cell r="D444" t="str">
            <v>-</v>
          </cell>
          <cell r="E444" t="str">
            <v>un</v>
          </cell>
        </row>
        <row r="445">
          <cell r="A445" t="str">
            <v>PS3-ASB+C</v>
          </cell>
          <cell r="B445" t="str">
            <v>-</v>
          </cell>
          <cell r="C445" t="str">
            <v xml:space="preserve">PEINE EN COBRE PARA DPS PS3 </v>
          </cell>
          <cell r="D445" t="str">
            <v>-</v>
          </cell>
          <cell r="E445" t="str">
            <v>un</v>
          </cell>
        </row>
        <row r="446">
          <cell r="A446" t="str">
            <v>PS4-ASB+C</v>
          </cell>
          <cell r="B446" t="str">
            <v>-</v>
          </cell>
          <cell r="C446" t="str">
            <v xml:space="preserve">PEINE EN COBRE PARA DPS PS 4 </v>
          </cell>
          <cell r="D446" t="str">
            <v>-</v>
          </cell>
          <cell r="E446" t="str">
            <v>un</v>
          </cell>
        </row>
        <row r="447">
          <cell r="A447" t="str">
            <v>PSX-P</v>
          </cell>
          <cell r="B447" t="str">
            <v>-</v>
          </cell>
          <cell r="C447" t="str">
            <v xml:space="preserve">PLACA DE FIBRA MINERAL </v>
          </cell>
          <cell r="D447" t="str">
            <v>-</v>
          </cell>
          <cell r="E447" t="str">
            <v>un</v>
          </cell>
        </row>
        <row r="448">
          <cell r="A448" t="str">
            <v>PTC25-1F</v>
          </cell>
          <cell r="B448" t="str">
            <v>N/A</v>
          </cell>
          <cell r="C448" t="str">
            <v xml:space="preserve">DPS MONOFASICO </v>
          </cell>
          <cell r="D448" t="str">
            <v>-</v>
          </cell>
          <cell r="E448" t="str">
            <v>un</v>
          </cell>
        </row>
        <row r="449">
          <cell r="A449" t="str">
            <v>PTC25-2F</v>
          </cell>
          <cell r="B449" t="str">
            <v>N/A</v>
          </cell>
          <cell r="C449" t="str">
            <v xml:space="preserve">DPS BIFASICO TRANSFORMADOR </v>
          </cell>
          <cell r="D449" t="str">
            <v>-</v>
          </cell>
          <cell r="E449" t="str">
            <v>un</v>
          </cell>
        </row>
        <row r="450">
          <cell r="A450" t="str">
            <v>PTC25-3F</v>
          </cell>
          <cell r="B450" t="str">
            <v>N/A</v>
          </cell>
          <cell r="C450" t="str">
            <v xml:space="preserve">DPS TRIFASICO </v>
          </cell>
          <cell r="D450" t="str">
            <v>-</v>
          </cell>
          <cell r="E450" t="str">
            <v>un</v>
          </cell>
        </row>
        <row r="451">
          <cell r="A451" t="str">
            <v>R6013</v>
          </cell>
          <cell r="B451" t="str">
            <v>N/A</v>
          </cell>
          <cell r="C451" t="str">
            <v xml:space="preserve">RIBBON PARA IMPRESORA </v>
          </cell>
          <cell r="D451" t="str">
            <v>-</v>
          </cell>
          <cell r="E451" t="str">
            <v>un</v>
          </cell>
        </row>
        <row r="452">
          <cell r="A452" t="str">
            <v>RD 8 FT- DX</v>
          </cell>
          <cell r="B452" t="str">
            <v>N/A</v>
          </cell>
          <cell r="C452" t="str">
            <v xml:space="preserve">CONDUCTOR REDONDO EN ACERO GALVANIZADO 8mm </v>
          </cell>
          <cell r="D452" t="str">
            <v>-</v>
          </cell>
          <cell r="E452" t="str">
            <v>ml</v>
          </cell>
        </row>
        <row r="453">
          <cell r="A453" t="str">
            <v>RGV 60 FS</v>
          </cell>
          <cell r="B453" t="str">
            <v>-</v>
          </cell>
          <cell r="C453" t="str">
            <v xml:space="preserve">UNIÓN REGULABLE P/BANDEJA </v>
          </cell>
          <cell r="D453" t="str">
            <v>-</v>
          </cell>
          <cell r="E453" t="str">
            <v>un</v>
          </cell>
        </row>
        <row r="454">
          <cell r="A454" t="str">
            <v>RJ 11-Tele/4-F</v>
          </cell>
          <cell r="B454" t="str">
            <v>5081 93 9</v>
          </cell>
          <cell r="C454" t="str">
            <v xml:space="preserve">DPS TELECOMUNICACIONES 4 </v>
          </cell>
          <cell r="D454">
            <v>528000</v>
          </cell>
          <cell r="E454" t="str">
            <v>un</v>
          </cell>
        </row>
        <row r="455">
          <cell r="A455" t="str">
            <v>RJ45 S-ATM/8-F</v>
          </cell>
          <cell r="B455" t="str">
            <v>5081 79 3</v>
          </cell>
          <cell r="C455" t="str">
            <v xml:space="preserve">DPS ETHERNET PARA </v>
          </cell>
          <cell r="D455">
            <v>661000</v>
          </cell>
          <cell r="E455" t="str">
            <v>un</v>
          </cell>
        </row>
        <row r="456">
          <cell r="A456" t="str">
            <v>RJ45 S-E100/4-C</v>
          </cell>
          <cell r="B456" t="str">
            <v>5081 73 4</v>
          </cell>
          <cell r="C456" t="str">
            <v xml:space="preserve">DPS ETHERNET PARA </v>
          </cell>
          <cell r="D456">
            <v>602000</v>
          </cell>
          <cell r="E456" t="str">
            <v>un</v>
          </cell>
        </row>
        <row r="457">
          <cell r="A457" t="str">
            <v>RJ45 S-E100/4-F</v>
          </cell>
          <cell r="B457" t="str">
            <v>5081 74 2</v>
          </cell>
          <cell r="C457" t="str">
            <v xml:space="preserve">DPS ETHERNET PARA </v>
          </cell>
          <cell r="D457">
            <v>523000</v>
          </cell>
          <cell r="E457" t="str">
            <v>un</v>
          </cell>
        </row>
        <row r="458">
          <cell r="A458" t="str">
            <v>RJ45-ISDN/-4-C-G</v>
          </cell>
          <cell r="B458" t="str">
            <v>5081 54 2</v>
          </cell>
          <cell r="C458" t="str">
            <v xml:space="preserve">DPS TIPO </v>
          </cell>
          <cell r="D458">
            <v>592000</v>
          </cell>
          <cell r="E458" t="str">
            <v>un</v>
          </cell>
        </row>
        <row r="459">
          <cell r="A459" t="str">
            <v>RWVL 60 FS</v>
          </cell>
          <cell r="B459" t="str">
            <v>-</v>
          </cell>
          <cell r="C459" t="str">
            <v xml:space="preserve">UNIÓN CURVA O RECTA </v>
          </cell>
          <cell r="D459" t="str">
            <v>-</v>
          </cell>
          <cell r="E459" t="str">
            <v>un</v>
          </cell>
        </row>
        <row r="460">
          <cell r="A460" t="str">
            <v>SD15-V24/15</v>
          </cell>
          <cell r="B460" t="str">
            <v>5080 15 0</v>
          </cell>
          <cell r="C460" t="str">
            <v xml:space="preserve">DPS  PARA INTERFACES SD15,12 </v>
          </cell>
          <cell r="D460" t="str">
            <v>-</v>
          </cell>
          <cell r="E460" t="str">
            <v>un</v>
          </cell>
        </row>
        <row r="461">
          <cell r="A461" t="str">
            <v>SH KAB 20 FS</v>
          </cell>
          <cell r="B461" t="str">
            <v>-</v>
          </cell>
          <cell r="C461" t="str">
            <v xml:space="preserve">SOPORTE LATERAL CON </v>
          </cell>
          <cell r="D461" t="str">
            <v>-</v>
          </cell>
          <cell r="E461" t="str">
            <v>un</v>
          </cell>
        </row>
        <row r="462">
          <cell r="A462" t="str">
            <v>SH M10 FS</v>
          </cell>
          <cell r="B462" t="str">
            <v>-</v>
          </cell>
          <cell r="C462" t="str">
            <v xml:space="preserve">SOPORTE BANDEJA 200mm </v>
          </cell>
          <cell r="D462" t="str">
            <v>-</v>
          </cell>
          <cell r="E462" t="str">
            <v>un</v>
          </cell>
        </row>
        <row r="463">
          <cell r="A463" t="str">
            <v>SH M10 FT</v>
          </cell>
          <cell r="B463" t="str">
            <v>-</v>
          </cell>
          <cell r="C463" t="str">
            <v xml:space="preserve">SOPORTE BANDEJA 200mm </v>
          </cell>
          <cell r="D463" t="str">
            <v>-</v>
          </cell>
          <cell r="E463" t="str">
            <v>un</v>
          </cell>
        </row>
        <row r="464">
          <cell r="A464" t="str">
            <v>SQ-20 LGR</v>
          </cell>
          <cell r="B464" t="str">
            <v>-</v>
          </cell>
          <cell r="C464" t="str">
            <v>ABRAZADERA STARQUICK  20-</v>
          </cell>
          <cell r="D464" t="str">
            <v>-</v>
          </cell>
          <cell r="E464" t="str">
            <v>un</v>
          </cell>
        </row>
        <row r="465">
          <cell r="A465" t="str">
            <v>SQ-20 SW</v>
          </cell>
          <cell r="B465" t="str">
            <v>2146 16 4</v>
          </cell>
          <cell r="C465" t="str">
            <v>ABRAZADERA STARQUICK  20-</v>
          </cell>
          <cell r="D465" t="str">
            <v>-</v>
          </cell>
          <cell r="E465" t="str">
            <v>un</v>
          </cell>
        </row>
        <row r="466">
          <cell r="A466" t="str">
            <v>SQ-25 LGR</v>
          </cell>
          <cell r="B466" t="str">
            <v>2146 20 7</v>
          </cell>
          <cell r="C466" t="str">
            <v>ABRAZADERA STARQUICK  25-</v>
          </cell>
          <cell r="D466" t="str">
            <v>-</v>
          </cell>
          <cell r="E466" t="str">
            <v>un</v>
          </cell>
        </row>
        <row r="467">
          <cell r="A467" t="str">
            <v>SQ-28 LGR</v>
          </cell>
          <cell r="B467" t="str">
            <v>-</v>
          </cell>
          <cell r="C467" t="str">
            <v>ABRAZADERA STARQUICK  28-</v>
          </cell>
          <cell r="D467" t="str">
            <v>-</v>
          </cell>
          <cell r="E467" t="str">
            <v>un</v>
          </cell>
        </row>
        <row r="468">
          <cell r="A468" t="str">
            <v>STD-MS0 RW1</v>
          </cell>
          <cell r="B468" t="str">
            <v>-</v>
          </cell>
          <cell r="C468" t="str">
            <v xml:space="preserve">SOCKET 2-POLOS, 5/6/10/13 A, </v>
          </cell>
          <cell r="D468" t="str">
            <v>-</v>
          </cell>
          <cell r="E468" t="str">
            <v>un</v>
          </cell>
        </row>
        <row r="469">
          <cell r="A469" t="str">
            <v>S-UHF w/w</v>
          </cell>
          <cell r="B469" t="str">
            <v>5093 01 5</v>
          </cell>
          <cell r="C469" t="str">
            <v xml:space="preserve">DPS LINEAS COAXIALES </v>
          </cell>
          <cell r="D469">
            <v>661000</v>
          </cell>
          <cell r="E469" t="str">
            <v>un</v>
          </cell>
        </row>
        <row r="470">
          <cell r="A470" t="str">
            <v>T 100</v>
          </cell>
          <cell r="B470" t="str">
            <v>2007 07 7</v>
          </cell>
          <cell r="C470" t="str">
            <v>CAJA DE DERIVACIÓN BEIGE</v>
          </cell>
          <cell r="D470">
            <v>28400</v>
          </cell>
          <cell r="E470" t="str">
            <v>un</v>
          </cell>
        </row>
        <row r="471">
          <cell r="A471" t="str">
            <v>T 160</v>
          </cell>
          <cell r="B471" t="str">
            <v>2007 09 3</v>
          </cell>
          <cell r="C471" t="str">
            <v>CAJA DE DERIVACIÓN BEIGE</v>
          </cell>
          <cell r="D471">
            <v>39700</v>
          </cell>
          <cell r="E471" t="str">
            <v>un</v>
          </cell>
        </row>
        <row r="472">
          <cell r="A472" t="str">
            <v>T 250</v>
          </cell>
          <cell r="B472" t="str">
            <v>-</v>
          </cell>
          <cell r="C472" t="str">
            <v>CAJA DE DERIVACIÓN BEIGE</v>
          </cell>
          <cell r="D472">
            <v>53600</v>
          </cell>
          <cell r="E472" t="str">
            <v>un</v>
          </cell>
        </row>
        <row r="473">
          <cell r="A473" t="str">
            <v>T 250 RW</v>
          </cell>
          <cell r="B473" t="str">
            <v>-</v>
          </cell>
          <cell r="C473" t="str">
            <v>CAJA DE DERIVACIÓN BLANCA</v>
          </cell>
          <cell r="D473" t="str">
            <v>-</v>
          </cell>
          <cell r="E473" t="str">
            <v>un</v>
          </cell>
        </row>
        <row r="474">
          <cell r="A474" t="str">
            <v>T 350 HD TR</v>
          </cell>
          <cell r="B474" t="str">
            <v>-</v>
          </cell>
          <cell r="C474" t="str">
            <v>CAJA DE DERIVACIÓN TAPA TRANSLÚCIDA</v>
          </cell>
          <cell r="D474" t="str">
            <v>-</v>
          </cell>
          <cell r="E474" t="str">
            <v>un</v>
          </cell>
        </row>
        <row r="475">
          <cell r="A475" t="str">
            <v>T 350 RW</v>
          </cell>
          <cell r="B475" t="str">
            <v>-</v>
          </cell>
          <cell r="C475" t="str">
            <v>CAJA DE DERIVACIÓN BLANCA</v>
          </cell>
          <cell r="D475" t="str">
            <v>-</v>
          </cell>
          <cell r="E475" t="str">
            <v>un</v>
          </cell>
        </row>
        <row r="476">
          <cell r="A476" t="str">
            <v>T 40</v>
          </cell>
          <cell r="B476" t="str">
            <v>-</v>
          </cell>
          <cell r="C476" t="str">
            <v>CAJA DE DERIVACIÓN BEIGE</v>
          </cell>
          <cell r="D476">
            <v>11500</v>
          </cell>
          <cell r="E476" t="str">
            <v>un</v>
          </cell>
        </row>
        <row r="477">
          <cell r="A477" t="str">
            <v>T 60</v>
          </cell>
          <cell r="B477" t="str">
            <v>2007 06 1</v>
          </cell>
          <cell r="C477" t="str">
            <v>CAJA DE DERIVACIÓN BEIGE</v>
          </cell>
          <cell r="D477">
            <v>20100</v>
          </cell>
          <cell r="E477" t="str">
            <v>un</v>
          </cell>
        </row>
        <row r="478">
          <cell r="A478" t="str">
            <v>THT-37-352-10-UN-SM</v>
          </cell>
          <cell r="B478" t="str">
            <v>N/A</v>
          </cell>
          <cell r="C478" t="str">
            <v>ETIQ.DEVINIL ANTI-</v>
          </cell>
          <cell r="D478" t="str">
            <v>-</v>
          </cell>
          <cell r="E478" t="str">
            <v>un</v>
          </cell>
        </row>
        <row r="479">
          <cell r="A479" t="str">
            <v>THTEL-25-483-1-PE-UND</v>
          </cell>
          <cell r="B479" t="str">
            <v>N/A</v>
          </cell>
          <cell r="C479" t="str">
            <v>ETIQUETA AVISO DE ADVERTENCIA</v>
          </cell>
          <cell r="D479">
            <v>35835</v>
          </cell>
          <cell r="E479" t="str">
            <v>un</v>
          </cell>
        </row>
        <row r="480">
          <cell r="A480" t="str">
            <v>THTEP-172-593-.5BK</v>
          </cell>
          <cell r="B480" t="str">
            <v>N/A</v>
          </cell>
          <cell r="C480" t="str">
            <v xml:space="preserve">ETIQ.PANELES </v>
          </cell>
          <cell r="D480" t="str">
            <v>-</v>
          </cell>
          <cell r="E480" t="str">
            <v>un</v>
          </cell>
        </row>
        <row r="481">
          <cell r="A481" t="str">
            <v>THTEP-172-593-.5BK-UND SM</v>
          </cell>
          <cell r="B481" t="str">
            <v>N/A</v>
          </cell>
          <cell r="C481" t="str">
            <v xml:space="preserve">ETIQ.PANELES </v>
          </cell>
          <cell r="D481" t="str">
            <v>-</v>
          </cell>
          <cell r="E481" t="str">
            <v>un</v>
          </cell>
        </row>
        <row r="482">
          <cell r="A482" t="str">
            <v>TPDG 195 FS</v>
          </cell>
          <cell r="B482" t="str">
            <v>-</v>
          </cell>
          <cell r="C482" t="str">
            <v>TPDG</v>
          </cell>
          <cell r="D482" t="str">
            <v>-</v>
          </cell>
          <cell r="E482" t="str">
            <v>un</v>
          </cell>
        </row>
        <row r="483">
          <cell r="A483" t="str">
            <v>TPSAG 145 FS</v>
          </cell>
          <cell r="B483" t="str">
            <v>-</v>
          </cell>
          <cell r="C483" t="str">
            <v xml:space="preserve">SOPORTE BANDEJA 100mm </v>
          </cell>
          <cell r="D483" t="str">
            <v>-</v>
          </cell>
          <cell r="E483" t="str">
            <v>un</v>
          </cell>
        </row>
        <row r="484">
          <cell r="A484" t="str">
            <v>TPSAG 195 FS</v>
          </cell>
          <cell r="B484" t="str">
            <v>-</v>
          </cell>
          <cell r="C484" t="str">
            <v xml:space="preserve">SOPORTE BANDEJA 200mm </v>
          </cell>
          <cell r="D484" t="str">
            <v>-</v>
          </cell>
          <cell r="E484" t="str">
            <v>un</v>
          </cell>
        </row>
        <row r="485">
          <cell r="A485" t="str">
            <v>TPSAG 245 FS</v>
          </cell>
          <cell r="B485" t="str">
            <v>-</v>
          </cell>
          <cell r="C485" t="str">
            <v xml:space="preserve">SOPORTE BANDEJA 200mm </v>
          </cell>
          <cell r="D485" t="str">
            <v>-</v>
          </cell>
          <cell r="E485" t="str">
            <v>un</v>
          </cell>
        </row>
        <row r="486">
          <cell r="A486" t="str">
            <v>TPSAG 245 VA 4301</v>
          </cell>
          <cell r="B486" t="str">
            <v>-</v>
          </cell>
          <cell r="C486" t="str">
            <v xml:space="preserve">SOPORTE BANDEJA 200mm </v>
          </cell>
          <cell r="D486" t="str">
            <v>-</v>
          </cell>
          <cell r="E486" t="str">
            <v>un</v>
          </cell>
        </row>
        <row r="487">
          <cell r="A487" t="str">
            <v>TPSAG 345 FS</v>
          </cell>
          <cell r="B487" t="str">
            <v>-</v>
          </cell>
          <cell r="C487" t="str">
            <v xml:space="preserve">SOPORTE BANDEJA 300mm </v>
          </cell>
          <cell r="D487" t="str">
            <v>-</v>
          </cell>
          <cell r="E487" t="str">
            <v>un</v>
          </cell>
        </row>
        <row r="488">
          <cell r="A488" t="str">
            <v>TPSG 3000 FS</v>
          </cell>
          <cell r="B488" t="str">
            <v>-</v>
          </cell>
          <cell r="C488" t="str">
            <v>PERFIL TP 3M GALVANIZADO OBO</v>
          </cell>
          <cell r="D488" t="str">
            <v>-</v>
          </cell>
          <cell r="E488" t="str">
            <v>un</v>
          </cell>
        </row>
        <row r="489">
          <cell r="A489" t="str">
            <v>TPSG 3000 FT</v>
          </cell>
          <cell r="B489" t="str">
            <v>-</v>
          </cell>
          <cell r="C489" t="str">
            <v xml:space="preserve">PERFIL TP 3000m CON GRAPA </v>
          </cell>
          <cell r="D489" t="str">
            <v>-</v>
          </cell>
          <cell r="E489" t="str">
            <v>un</v>
          </cell>
        </row>
        <row r="490">
          <cell r="A490" t="str">
            <v>TSG 45 DD</v>
          </cell>
          <cell r="B490" t="str">
            <v>-</v>
          </cell>
          <cell r="C490" t="str">
            <v xml:space="preserve">SEPARADOR CABLE BAND. HILO </v>
          </cell>
          <cell r="D490" t="str">
            <v>-</v>
          </cell>
          <cell r="E490" t="str">
            <v>un</v>
          </cell>
        </row>
        <row r="491">
          <cell r="A491" t="str">
            <v>TSG 45 FS</v>
          </cell>
          <cell r="B491" t="str">
            <v>-</v>
          </cell>
          <cell r="C491" t="str">
            <v xml:space="preserve">SEPARADOR CABLE BANDEJA </v>
          </cell>
          <cell r="D491" t="str">
            <v>-</v>
          </cell>
          <cell r="E491" t="str">
            <v>un</v>
          </cell>
        </row>
        <row r="492">
          <cell r="A492" t="str">
            <v>TSG 85 VA</v>
          </cell>
          <cell r="B492" t="str">
            <v>-</v>
          </cell>
          <cell r="C492" t="str">
            <v>DIVISOR PARA BANDEJA VA</v>
          </cell>
          <cell r="D492" t="str">
            <v>-</v>
          </cell>
          <cell r="E492" t="str">
            <v>un</v>
          </cell>
        </row>
        <row r="493">
          <cell r="A493" t="str">
            <v>TSGV VA</v>
          </cell>
          <cell r="B493" t="str">
            <v>-</v>
          </cell>
          <cell r="C493" t="str">
            <v xml:space="preserve">UNIÓN DIVISOR BANDEJA ACERO </v>
          </cell>
          <cell r="D493" t="str">
            <v>-</v>
          </cell>
          <cell r="E493" t="str">
            <v>un</v>
          </cell>
        </row>
        <row r="494">
          <cell r="A494" t="str">
            <v>TSGV VA4310</v>
          </cell>
          <cell r="B494" t="str">
            <v>-</v>
          </cell>
          <cell r="C494" t="str">
            <v>UNIÓN DE TABIQUE SEPARADOR</v>
          </cell>
          <cell r="D494" t="str">
            <v>-</v>
          </cell>
          <cell r="E494" t="str">
            <v>un</v>
          </cell>
        </row>
        <row r="495">
          <cell r="A495" t="str">
            <v>US 5 K 20 FT</v>
          </cell>
          <cell r="B495" t="str">
            <v>-</v>
          </cell>
          <cell r="C495" t="str">
            <v xml:space="preserve">SOPORTE TIPO U CON BASE 2000 </v>
          </cell>
          <cell r="D495" t="str">
            <v>-</v>
          </cell>
          <cell r="E495" t="str">
            <v>un</v>
          </cell>
        </row>
        <row r="496">
          <cell r="A496" t="str">
            <v>US 5 K 50 FT</v>
          </cell>
          <cell r="B496" t="str">
            <v>-</v>
          </cell>
          <cell r="C496" t="str">
            <v xml:space="preserve">SOPORTE TIPO U CON BASE 5000 </v>
          </cell>
          <cell r="D496" t="str">
            <v>-</v>
          </cell>
          <cell r="E496" t="str">
            <v>un</v>
          </cell>
        </row>
        <row r="497">
          <cell r="A497" t="str">
            <v>ÜSMA</v>
          </cell>
          <cell r="B497" t="str">
            <v>-</v>
          </cell>
          <cell r="C497" t="str">
            <v xml:space="preserve">DPS CLASE III,12 V / 10kA (8/20) </v>
          </cell>
          <cell r="D497" t="str">
            <v>-</v>
          </cell>
          <cell r="E497" t="str">
            <v>un</v>
          </cell>
        </row>
        <row r="498">
          <cell r="A498" t="str">
            <v>ÜSM-A-150</v>
          </cell>
          <cell r="B498" t="str">
            <v>5092 46 6</v>
          </cell>
          <cell r="C498" t="str">
            <v xml:space="preserve">DPS CLASE III,PROTEC.FINA,150 </v>
          </cell>
          <cell r="D498">
            <v>379000</v>
          </cell>
          <cell r="E498" t="str">
            <v>un</v>
          </cell>
        </row>
        <row r="499">
          <cell r="A499" t="str">
            <v>UV 100 K</v>
          </cell>
          <cell r="B499" t="str">
            <v>-</v>
          </cell>
          <cell r="C499" t="str">
            <v xml:space="preserve">CAJA DE DERIVACIÓN </v>
          </cell>
          <cell r="D499" t="str">
            <v>-</v>
          </cell>
          <cell r="E499" t="str">
            <v>un</v>
          </cell>
        </row>
        <row r="500">
          <cell r="A500" t="str">
            <v>UV 150 K</v>
          </cell>
          <cell r="B500" t="str">
            <v>-</v>
          </cell>
          <cell r="C500" t="str">
            <v xml:space="preserve">CAJA DE DERIVACIÓN </v>
          </cell>
          <cell r="D500" t="str">
            <v>-</v>
          </cell>
          <cell r="E500" t="str">
            <v>un</v>
          </cell>
        </row>
        <row r="501">
          <cell r="A501" t="str">
            <v>UV 80 K</v>
          </cell>
          <cell r="B501" t="str">
            <v>-</v>
          </cell>
          <cell r="C501" t="str">
            <v xml:space="preserve">CAJA DE DERIVACIÓN </v>
          </cell>
          <cell r="D501" t="str">
            <v>-</v>
          </cell>
          <cell r="E501" t="str">
            <v>un</v>
          </cell>
        </row>
        <row r="502">
          <cell r="A502" t="str">
            <v>V10 Compact 150</v>
          </cell>
          <cell r="B502" t="str">
            <v>5093 37 8</v>
          </cell>
          <cell r="C502" t="str">
            <v xml:space="preserve">DPS CLASE II+III, </v>
          </cell>
          <cell r="D502">
            <v>448000</v>
          </cell>
          <cell r="E502" t="str">
            <v>un</v>
          </cell>
        </row>
        <row r="503">
          <cell r="A503" t="str">
            <v>V10 Compact 255</v>
          </cell>
          <cell r="B503" t="str">
            <v>5093 38 0</v>
          </cell>
          <cell r="C503" t="str">
            <v xml:space="preserve">DPS CLASE </v>
          </cell>
          <cell r="D503">
            <v>448000</v>
          </cell>
          <cell r="E503" t="str">
            <v>un</v>
          </cell>
        </row>
        <row r="504">
          <cell r="A504" t="str">
            <v>V10 Compact 385</v>
          </cell>
          <cell r="B504" t="str">
            <v>5093 38 4</v>
          </cell>
          <cell r="C504" t="str">
            <v xml:space="preserve">DPS CLASE </v>
          </cell>
          <cell r="D504">
            <v>448000</v>
          </cell>
          <cell r="E504" t="str">
            <v>un</v>
          </cell>
        </row>
        <row r="505">
          <cell r="A505" t="str">
            <v>V10-C/0 150</v>
          </cell>
          <cell r="B505" t="str">
            <v>5093 40 0</v>
          </cell>
          <cell r="C505" t="str">
            <v xml:space="preserve">MODULO CLASE II+III, V10-C/0 150 </v>
          </cell>
          <cell r="D505">
            <v>158000</v>
          </cell>
          <cell r="E505" t="str">
            <v>un</v>
          </cell>
        </row>
        <row r="506">
          <cell r="A506" t="str">
            <v>V10-C/0 280</v>
          </cell>
          <cell r="B506" t="str">
            <v>5093 40 2</v>
          </cell>
          <cell r="C506" t="str">
            <v>DPS CLASE II+III, V10-C/0 280 OBO</v>
          </cell>
          <cell r="D506">
            <v>140000</v>
          </cell>
          <cell r="E506" t="str">
            <v>un</v>
          </cell>
        </row>
        <row r="507">
          <cell r="A507" t="str">
            <v>V10-C/0 320</v>
          </cell>
          <cell r="B507" t="str">
            <v>5093 40 4</v>
          </cell>
          <cell r="C507" t="str">
            <v xml:space="preserve">MODULO CLASE II+III, V10-C/0 320 </v>
          </cell>
          <cell r="D507" t="str">
            <v>-</v>
          </cell>
          <cell r="E507" t="str">
            <v>un</v>
          </cell>
        </row>
        <row r="508">
          <cell r="A508" t="str">
            <v>V10-C/0 385</v>
          </cell>
          <cell r="B508" t="str">
            <v>5093 40 6</v>
          </cell>
          <cell r="C508" t="str">
            <v xml:space="preserve">MODULO CLASE II+III, V10-C/0 385 </v>
          </cell>
          <cell r="D508">
            <v>158000</v>
          </cell>
          <cell r="E508" t="str">
            <v>un</v>
          </cell>
        </row>
        <row r="509">
          <cell r="A509" t="str">
            <v>V10-C/2 280</v>
          </cell>
          <cell r="B509" t="str">
            <v>-</v>
          </cell>
          <cell r="C509" t="str">
            <v xml:space="preserve">DPS CLASE II+III,2 </v>
          </cell>
          <cell r="D509">
            <v>400000</v>
          </cell>
          <cell r="E509" t="str">
            <v>un</v>
          </cell>
        </row>
        <row r="510">
          <cell r="A510" t="str">
            <v>V10-C/2-FS 150</v>
          </cell>
          <cell r="B510" t="str">
            <v>-</v>
          </cell>
          <cell r="C510" t="str">
            <v xml:space="preserve">DPS </v>
          </cell>
          <cell r="D510">
            <v>628000</v>
          </cell>
          <cell r="E510" t="str">
            <v>un</v>
          </cell>
        </row>
        <row r="511">
          <cell r="A511" t="str">
            <v>V10-C/3 320</v>
          </cell>
          <cell r="B511" t="str">
            <v>-</v>
          </cell>
          <cell r="C511" t="str">
            <v xml:space="preserve">DPS CLASE II+III,3 </v>
          </cell>
          <cell r="D511" t="str">
            <v>-</v>
          </cell>
          <cell r="E511" t="str">
            <v>un</v>
          </cell>
        </row>
        <row r="512">
          <cell r="A512" t="str">
            <v>V20-1+NPE-280</v>
          </cell>
          <cell r="B512" t="str">
            <v>5094 61 8</v>
          </cell>
          <cell r="C512" t="str">
            <v>DPS  CLASE II SEGÚN IEC 61643-</v>
          </cell>
          <cell r="D512" t="str">
            <v>-</v>
          </cell>
          <cell r="E512" t="str">
            <v>un</v>
          </cell>
        </row>
        <row r="513">
          <cell r="A513" t="str">
            <v>V20-3+NPE-280</v>
          </cell>
          <cell r="B513" t="str">
            <v>5094 65 6</v>
          </cell>
          <cell r="C513" t="str">
            <v>DPS  CLASE II SEGÚN IEC 61643-</v>
          </cell>
          <cell r="D513" t="str">
            <v>-</v>
          </cell>
          <cell r="E513" t="str">
            <v>un</v>
          </cell>
        </row>
        <row r="514">
          <cell r="A514" t="str">
            <v>V20-C U-3 AS</v>
          </cell>
          <cell r="B514" t="str">
            <v>-</v>
          </cell>
          <cell r="C514" t="str">
            <v xml:space="preserve">ZÓCALO 3 POLOS CON </v>
          </cell>
          <cell r="D514" t="str">
            <v>-</v>
          </cell>
          <cell r="E514" t="str">
            <v>un</v>
          </cell>
        </row>
        <row r="515">
          <cell r="A515" t="str">
            <v>V20-C/0 150</v>
          </cell>
          <cell r="B515" t="str">
            <v>5096 70 7</v>
          </cell>
          <cell r="C515" t="str">
            <v>DPS CLASE II , V20-C/0 150 OBO</v>
          </cell>
          <cell r="D515">
            <v>248000</v>
          </cell>
          <cell r="E515" t="str">
            <v>un</v>
          </cell>
        </row>
        <row r="516">
          <cell r="A516" t="str">
            <v>V20-C/0 280</v>
          </cell>
          <cell r="B516" t="str">
            <v>5096 60 9</v>
          </cell>
          <cell r="C516" t="str">
            <v>DPS CLASE II, V20-C/0 280 OBO</v>
          </cell>
          <cell r="D516">
            <v>253000</v>
          </cell>
          <cell r="E516" t="str">
            <v>un</v>
          </cell>
        </row>
        <row r="517">
          <cell r="A517" t="str">
            <v>V20-C/0 300PV</v>
          </cell>
          <cell r="B517" t="str">
            <v>5099 61 1</v>
          </cell>
          <cell r="C517" t="str">
            <v>DPS CLASE II, V20-C/ 0 30 PV OBO</v>
          </cell>
          <cell r="D517" t="str">
            <v>-</v>
          </cell>
          <cell r="E517" t="str">
            <v>un</v>
          </cell>
        </row>
        <row r="518">
          <cell r="A518" t="str">
            <v>V20-C/0 320</v>
          </cell>
          <cell r="B518" t="str">
            <v>5099 84 8</v>
          </cell>
          <cell r="C518" t="str">
            <v>DPS CLASE II , V20-C/0 320 OBO</v>
          </cell>
          <cell r="D518">
            <v>274000</v>
          </cell>
          <cell r="E518" t="str">
            <v>un</v>
          </cell>
        </row>
        <row r="519">
          <cell r="A519" t="str">
            <v>V20-C/0 335</v>
          </cell>
          <cell r="B519" t="str">
            <v>5099 85 0</v>
          </cell>
          <cell r="C519" t="str">
            <v>DPS CLASE II, V20-C/0 335V OBO</v>
          </cell>
          <cell r="D519">
            <v>274000</v>
          </cell>
          <cell r="E519" t="str">
            <v>un</v>
          </cell>
        </row>
        <row r="520">
          <cell r="A520" t="str">
            <v>V20-C/0 385</v>
          </cell>
          <cell r="B520" t="str">
            <v>5099 59 5</v>
          </cell>
          <cell r="C520" t="str">
            <v>DPS CLASE II, V20-C/ 0 385 V OBO</v>
          </cell>
          <cell r="D520">
            <v>271000</v>
          </cell>
          <cell r="E520" t="str">
            <v>un</v>
          </cell>
        </row>
        <row r="521">
          <cell r="A521" t="str">
            <v>V20-C/0 440</v>
          </cell>
          <cell r="B521" t="str">
            <v>5099 70 6</v>
          </cell>
          <cell r="C521" t="str">
            <v>DPS CLASE II, V20-C/ 0 440 V OBO</v>
          </cell>
          <cell r="D521" t="str">
            <v>-</v>
          </cell>
          <cell r="E521" t="str">
            <v>un</v>
          </cell>
        </row>
        <row r="522">
          <cell r="A522" t="str">
            <v>V20-C/0 550</v>
          </cell>
          <cell r="B522" t="str">
            <v>5099 61 7</v>
          </cell>
          <cell r="C522" t="str">
            <v>DPS CLASE II ,V20-C/0 550 OBO</v>
          </cell>
          <cell r="D522" t="str">
            <v>-</v>
          </cell>
          <cell r="E522" t="str">
            <v>un</v>
          </cell>
        </row>
        <row r="523">
          <cell r="A523" t="str">
            <v>V20-C/0 75</v>
          </cell>
          <cell r="B523" t="str">
            <v>5099 57 9</v>
          </cell>
          <cell r="C523" t="str">
            <v>DPS CLASE II V20-C/0 75 OBO</v>
          </cell>
          <cell r="D523">
            <v>253000</v>
          </cell>
          <cell r="E523" t="str">
            <v>un</v>
          </cell>
        </row>
        <row r="524">
          <cell r="A524" t="str">
            <v>V20-C/2 280</v>
          </cell>
          <cell r="B524" t="str">
            <v>5094 62 1</v>
          </cell>
          <cell r="C524" t="str">
            <v xml:space="preserve">DPS CLASE II,2 POLOS,280V,75kA </v>
          </cell>
          <cell r="D524">
            <v>627000</v>
          </cell>
          <cell r="E524" t="str">
            <v>un</v>
          </cell>
        </row>
        <row r="525">
          <cell r="A525" t="str">
            <v>V20-C/3 280</v>
          </cell>
          <cell r="B525" t="str">
            <v>5094 62 4</v>
          </cell>
          <cell r="C525" t="str">
            <v xml:space="preserve">DPS CLASE II,3 </v>
          </cell>
          <cell r="D525">
            <v>938000</v>
          </cell>
          <cell r="E525" t="str">
            <v>un</v>
          </cell>
        </row>
        <row r="526">
          <cell r="A526" t="str">
            <v>V20-C/3 320</v>
          </cell>
          <cell r="B526" t="str">
            <v>-</v>
          </cell>
          <cell r="C526" t="str">
            <v xml:space="preserve">DPS CLASE II,3 </v>
          </cell>
          <cell r="D526">
            <v>1001000</v>
          </cell>
          <cell r="E526" t="str">
            <v>un</v>
          </cell>
        </row>
        <row r="527">
          <cell r="A527" t="str">
            <v>V20-C/3 PH 150</v>
          </cell>
          <cell r="B527" t="str">
            <v>-</v>
          </cell>
          <cell r="C527" t="str">
            <v xml:space="preserve">DPS CLASE II,3 POLOS, </v>
          </cell>
          <cell r="D527" t="str">
            <v>-</v>
          </cell>
          <cell r="E527" t="str">
            <v>un</v>
          </cell>
        </row>
        <row r="528">
          <cell r="A528" t="str">
            <v>V20-C/3+NPE 150</v>
          </cell>
          <cell r="B528" t="str">
            <v>5094 64 4</v>
          </cell>
          <cell r="C528" t="str">
            <v xml:space="preserve">DPS CLASE II,3 </v>
          </cell>
          <cell r="D528">
            <v>1279000</v>
          </cell>
          <cell r="E528" t="str">
            <v>un</v>
          </cell>
        </row>
        <row r="529">
          <cell r="A529" t="str">
            <v>V20-C/3+NPE 280</v>
          </cell>
          <cell r="B529" t="str">
            <v>5094 65 6</v>
          </cell>
          <cell r="C529" t="str">
            <v xml:space="preserve">DPS CLASE II,3 </v>
          </cell>
          <cell r="D529">
            <v>1224000</v>
          </cell>
          <cell r="E529" t="str">
            <v>un</v>
          </cell>
        </row>
        <row r="530">
          <cell r="A530" t="str">
            <v>V20-C/3+NPE-FS 150</v>
          </cell>
          <cell r="B530" t="str">
            <v>-</v>
          </cell>
          <cell r="C530" t="str">
            <v xml:space="preserve">DPS </v>
          </cell>
          <cell r="D530">
            <v>1546000</v>
          </cell>
          <cell r="E530" t="str">
            <v>un</v>
          </cell>
        </row>
        <row r="531">
          <cell r="A531" t="str">
            <v>V20-C/U1 FS</v>
          </cell>
          <cell r="B531" t="str">
            <v>-</v>
          </cell>
          <cell r="C531" t="str">
            <v xml:space="preserve">ZOCALO 1 POLO SEÑALIZACION </v>
          </cell>
          <cell r="D531" t="str">
            <v>-</v>
          </cell>
          <cell r="E531" t="str">
            <v>un</v>
          </cell>
        </row>
        <row r="532">
          <cell r="A532" t="str">
            <v>V20-C/U-3+NPE/FS</v>
          </cell>
          <cell r="B532" t="str">
            <v>-</v>
          </cell>
          <cell r="C532" t="str">
            <v xml:space="preserve">ZOCALO TRIFASICO+NPE CON </v>
          </cell>
          <cell r="D532" t="str">
            <v>-</v>
          </cell>
          <cell r="E532" t="str">
            <v>un</v>
          </cell>
        </row>
        <row r="533">
          <cell r="A533" t="str">
            <v>V20-C/U-3-FS</v>
          </cell>
          <cell r="B533" t="str">
            <v>-</v>
          </cell>
          <cell r="C533" t="str">
            <v xml:space="preserve">ZOCALO TRIPOLAR CON </v>
          </cell>
          <cell r="D533" t="str">
            <v>-</v>
          </cell>
          <cell r="E533" t="str">
            <v>un</v>
          </cell>
        </row>
        <row r="534">
          <cell r="A534" t="str">
            <v>V20-C/U-4-FS</v>
          </cell>
          <cell r="B534" t="str">
            <v>-</v>
          </cell>
          <cell r="C534" t="str">
            <v>ZOCALO TETRAPOLAR OBO</v>
          </cell>
          <cell r="D534" t="str">
            <v>-</v>
          </cell>
          <cell r="E534" t="str">
            <v>un</v>
          </cell>
        </row>
        <row r="535">
          <cell r="A535" t="str">
            <v>V25-B+C/0 150</v>
          </cell>
          <cell r="B535" t="str">
            <v>5097 08 8</v>
          </cell>
          <cell r="C535" t="str">
            <v>MODULO DPS CLASE I+II,V25-</v>
          </cell>
          <cell r="D535">
            <v>504000</v>
          </cell>
          <cell r="E535" t="str">
            <v>un</v>
          </cell>
        </row>
        <row r="536">
          <cell r="A536" t="str">
            <v>V25-B+C/0 280</v>
          </cell>
          <cell r="B536" t="str">
            <v>5097 05 3</v>
          </cell>
          <cell r="C536" t="str">
            <v>MODULO DPS CLASE I+II V25-</v>
          </cell>
          <cell r="D536">
            <v>484000</v>
          </cell>
          <cell r="E536" t="str">
            <v>un</v>
          </cell>
        </row>
        <row r="537">
          <cell r="A537" t="str">
            <v>V25-B+C/0 320</v>
          </cell>
          <cell r="B537" t="str">
            <v>5097 29 0</v>
          </cell>
          <cell r="C537" t="str">
            <v>MODULO DPS CLASE I+II, V25-</v>
          </cell>
          <cell r="D537">
            <v>531000</v>
          </cell>
          <cell r="E537" t="str">
            <v>un</v>
          </cell>
        </row>
        <row r="538">
          <cell r="A538" t="str">
            <v>V25-B+C/0 385</v>
          </cell>
          <cell r="B538" t="str">
            <v>5097 06 1</v>
          </cell>
          <cell r="C538" t="str">
            <v>MODULO DPS CLASE I+II, V25-</v>
          </cell>
          <cell r="D538">
            <v>504000</v>
          </cell>
          <cell r="E538" t="str">
            <v>un</v>
          </cell>
        </row>
        <row r="539">
          <cell r="A539" t="str">
            <v>V25-B+C/2 150</v>
          </cell>
          <cell r="B539" t="str">
            <v>5094 40 3</v>
          </cell>
          <cell r="C539" t="str">
            <v xml:space="preserve">DPS CLASE I+II,2 </v>
          </cell>
          <cell r="D539">
            <v>1128000</v>
          </cell>
          <cell r="E539" t="str">
            <v>un</v>
          </cell>
        </row>
        <row r="540">
          <cell r="A540" t="str">
            <v>V25-B+C/2 385</v>
          </cell>
          <cell r="B540" t="str">
            <v>5094 43 4</v>
          </cell>
          <cell r="C540" t="str">
            <v xml:space="preserve">DPS CLASE I+II,2 </v>
          </cell>
          <cell r="D540">
            <v>1128000</v>
          </cell>
          <cell r="E540" t="str">
            <v>un</v>
          </cell>
        </row>
        <row r="541">
          <cell r="A541" t="str">
            <v>V25-B+C/2+NPE-FS 150</v>
          </cell>
          <cell r="B541" t="str">
            <v>5094 44 8</v>
          </cell>
          <cell r="C541" t="str">
            <v xml:space="preserve">DPS CLASE I+II,2POLOS+NPE </v>
          </cell>
          <cell r="D541">
            <v>1688000</v>
          </cell>
          <cell r="E541" t="str">
            <v>un</v>
          </cell>
        </row>
        <row r="542">
          <cell r="A542" t="str">
            <v>V25-B+C/3 385</v>
          </cell>
          <cell r="B542" t="str">
            <v>5094 43 7</v>
          </cell>
          <cell r="C542" t="str">
            <v xml:space="preserve">DPS CLASE I+II,3 </v>
          </cell>
          <cell r="D542">
            <v>1690000</v>
          </cell>
          <cell r="E542" t="str">
            <v>un</v>
          </cell>
        </row>
        <row r="543">
          <cell r="A543" t="str">
            <v>V50-B+C/0 150</v>
          </cell>
          <cell r="B543" t="str">
            <v>-</v>
          </cell>
          <cell r="C543" t="str">
            <v>MODULO DPS CLASE I+II,V50-</v>
          </cell>
          <cell r="D543">
            <v>614000</v>
          </cell>
          <cell r="E543" t="str">
            <v>un</v>
          </cell>
        </row>
        <row r="544">
          <cell r="A544" t="str">
            <v>V50-B+C/0 280</v>
          </cell>
          <cell r="B544" t="str">
            <v>5093 72 4</v>
          </cell>
          <cell r="C544" t="str">
            <v>MODULO DPS CLASE I+II,V50-</v>
          </cell>
          <cell r="D544">
            <v>538000</v>
          </cell>
          <cell r="E544" t="str">
            <v>un</v>
          </cell>
        </row>
        <row r="545">
          <cell r="A545" t="str">
            <v>V50-B+C/3 PH 600</v>
          </cell>
          <cell r="B545" t="str">
            <v>5093 62 3</v>
          </cell>
          <cell r="C545" t="str">
            <v xml:space="preserve">DPS CLASE I+II,3 </v>
          </cell>
          <cell r="D545" t="str">
            <v>-</v>
          </cell>
          <cell r="E545" t="str">
            <v>un</v>
          </cell>
        </row>
        <row r="546">
          <cell r="A546" t="str">
            <v>V50-B+C/3+NPE 150</v>
          </cell>
          <cell r="B546" t="str">
            <v>-</v>
          </cell>
          <cell r="C546" t="str">
            <v xml:space="preserve">DPS CLASE I+II,3 </v>
          </cell>
          <cell r="D546">
            <v>2343000</v>
          </cell>
          <cell r="E546" t="str">
            <v>un</v>
          </cell>
        </row>
        <row r="547">
          <cell r="A547" t="str">
            <v>V50-B+C/3+NPE 280</v>
          </cell>
          <cell r="B547" t="str">
            <v>5093 66 2</v>
          </cell>
          <cell r="C547" t="str">
            <v xml:space="preserve">DPS CLASE I+II,3 POLOS+NPE+FS </v>
          </cell>
          <cell r="D547">
            <v>2115000</v>
          </cell>
          <cell r="E547" t="str">
            <v>un</v>
          </cell>
        </row>
        <row r="548">
          <cell r="A548" t="str">
            <v>VB-MDP/10-MD</v>
          </cell>
          <cell r="B548" t="str">
            <v>-</v>
          </cell>
          <cell r="C548" t="str">
            <v>PUENTE DE CONEXIÓN VB-</v>
          </cell>
          <cell r="D548">
            <v>32000</v>
          </cell>
          <cell r="E548" t="str">
            <v>un</v>
          </cell>
        </row>
        <row r="549">
          <cell r="A549" t="str">
            <v>VF 110-ACDC</v>
          </cell>
          <cell r="B549" t="str">
            <v>-</v>
          </cell>
          <cell r="C549" t="str">
            <v>DPS CLASE III, VF 110-AC/DC OBO</v>
          </cell>
          <cell r="D549">
            <v>486000</v>
          </cell>
          <cell r="E549" t="str">
            <v>un</v>
          </cell>
        </row>
        <row r="550">
          <cell r="A550" t="str">
            <v>VF 130 AC</v>
          </cell>
          <cell r="B550" t="str">
            <v>-</v>
          </cell>
          <cell r="C550" t="str">
            <v xml:space="preserve">DPS CLASE </v>
          </cell>
          <cell r="D550" t="str">
            <v>-</v>
          </cell>
          <cell r="E550" t="str">
            <v>un</v>
          </cell>
        </row>
        <row r="551">
          <cell r="A551" t="str">
            <v>VF 230-ACDC</v>
          </cell>
          <cell r="B551" t="str">
            <v>-</v>
          </cell>
          <cell r="C551" t="str">
            <v xml:space="preserve">DPS CLASE </v>
          </cell>
          <cell r="D551">
            <v>486000</v>
          </cell>
          <cell r="E551" t="str">
            <v>un</v>
          </cell>
        </row>
        <row r="552">
          <cell r="A552" t="str">
            <v>VF 24-AC/DC</v>
          </cell>
          <cell r="B552" t="str">
            <v>-</v>
          </cell>
          <cell r="C552" t="str">
            <v>DPS CLASE III, VF 24-AC/DC OBO</v>
          </cell>
          <cell r="D552">
            <v>486000</v>
          </cell>
          <cell r="E552" t="str">
            <v>un</v>
          </cell>
        </row>
        <row r="553">
          <cell r="A553" t="str">
            <v>VF 48-AC/DC</v>
          </cell>
          <cell r="B553" t="str">
            <v>-</v>
          </cell>
          <cell r="C553" t="str">
            <v xml:space="preserve">DPS CLASE III,PROTEC.FINA,48 </v>
          </cell>
          <cell r="D553">
            <v>486000</v>
          </cell>
          <cell r="E553" t="str">
            <v>un</v>
          </cell>
        </row>
        <row r="554">
          <cell r="A554" t="str">
            <v>VF 60-AC/DC</v>
          </cell>
          <cell r="B554" t="str">
            <v>-</v>
          </cell>
          <cell r="C554" t="str">
            <v xml:space="preserve">DPS CLASE III,PROTEC.FINA,60 </v>
          </cell>
          <cell r="D554">
            <v>486000</v>
          </cell>
          <cell r="E554" t="str">
            <v>un</v>
          </cell>
        </row>
        <row r="555">
          <cell r="A555" t="str">
            <v>V-TEC PG11 LGR</v>
          </cell>
          <cell r="B555" t="str">
            <v>-</v>
          </cell>
          <cell r="C555" t="str">
            <v>PRENSAESTOPA PLÁSTICA OBO</v>
          </cell>
          <cell r="D555" t="str">
            <v>-</v>
          </cell>
          <cell r="E555" t="str">
            <v>un</v>
          </cell>
        </row>
        <row r="556">
          <cell r="A556" t="str">
            <v>V-TEC PG11+ LGR</v>
          </cell>
          <cell r="B556" t="str">
            <v>-</v>
          </cell>
          <cell r="C556" t="str">
            <v xml:space="preserve">PRENSAESTOPA PLÁSTICA CON </v>
          </cell>
          <cell r="D556" t="str">
            <v>-</v>
          </cell>
          <cell r="E556" t="str">
            <v>un</v>
          </cell>
        </row>
        <row r="557">
          <cell r="A557" t="str">
            <v>V-TEC PG13 LGR</v>
          </cell>
          <cell r="B557" t="str">
            <v>-</v>
          </cell>
          <cell r="C557" t="str">
            <v>PRENSAESTOPA PLÁSTICA OBO</v>
          </cell>
          <cell r="D557" t="str">
            <v>-</v>
          </cell>
          <cell r="E557" t="str">
            <v>un</v>
          </cell>
        </row>
        <row r="558">
          <cell r="A558" t="str">
            <v>V-TEC PG13.5+ LGR</v>
          </cell>
          <cell r="B558" t="str">
            <v>-</v>
          </cell>
          <cell r="C558" t="str">
            <v xml:space="preserve">PRENSAESTOPA PLÁSTICA CON </v>
          </cell>
          <cell r="D558" t="str">
            <v>-</v>
          </cell>
          <cell r="E558" t="str">
            <v>un</v>
          </cell>
        </row>
        <row r="559">
          <cell r="A559" t="str">
            <v>V-TEC PG16 LGR</v>
          </cell>
          <cell r="B559" t="str">
            <v>-</v>
          </cell>
          <cell r="C559" t="str">
            <v>PRENSAESTOPA PLÁSTICA OBO</v>
          </cell>
          <cell r="D559" t="str">
            <v>-</v>
          </cell>
          <cell r="E559" t="str">
            <v>un</v>
          </cell>
        </row>
        <row r="560">
          <cell r="A560" t="str">
            <v>V-TEC PG16 MS</v>
          </cell>
          <cell r="B560" t="str">
            <v>-</v>
          </cell>
          <cell r="C560" t="str">
            <v xml:space="preserve">PRENSAESTOPA LATON </v>
          </cell>
          <cell r="D560" t="str">
            <v>-</v>
          </cell>
          <cell r="E560" t="str">
            <v>un</v>
          </cell>
        </row>
        <row r="561">
          <cell r="A561" t="str">
            <v>V-TEC PG16+ LGR</v>
          </cell>
          <cell r="B561" t="str">
            <v>-</v>
          </cell>
          <cell r="C561" t="str">
            <v xml:space="preserve">PRENSAESTOPA PLÁSTICA CON </v>
          </cell>
          <cell r="D561" t="str">
            <v>-</v>
          </cell>
          <cell r="E561" t="str">
            <v>un</v>
          </cell>
        </row>
        <row r="562">
          <cell r="A562" t="str">
            <v>V-TEC PG21 LGR</v>
          </cell>
          <cell r="B562" t="str">
            <v>-</v>
          </cell>
          <cell r="C562" t="str">
            <v>PRENSAESTOPA PLÁSTICA OBO</v>
          </cell>
          <cell r="D562" t="str">
            <v>-</v>
          </cell>
          <cell r="E562" t="str">
            <v>un</v>
          </cell>
        </row>
        <row r="563">
          <cell r="A563" t="str">
            <v>V-TEC PG21+ LGR</v>
          </cell>
          <cell r="B563" t="str">
            <v>-</v>
          </cell>
          <cell r="C563" t="str">
            <v xml:space="preserve">PRENSAESTOPA PLÁSTICA CON </v>
          </cell>
          <cell r="D563" t="str">
            <v>-</v>
          </cell>
          <cell r="E563" t="str">
            <v>un</v>
          </cell>
        </row>
        <row r="564">
          <cell r="A564" t="str">
            <v>V-TEC PG29 LGR</v>
          </cell>
          <cell r="B564" t="str">
            <v>-</v>
          </cell>
          <cell r="C564" t="str">
            <v xml:space="preserve">PRENSAESTOPA PLÁSTICA V-TEC </v>
          </cell>
          <cell r="D564" t="str">
            <v>-</v>
          </cell>
          <cell r="E564" t="str">
            <v>un</v>
          </cell>
        </row>
        <row r="565">
          <cell r="A565" t="str">
            <v>V-TEC PG29+ LGR</v>
          </cell>
          <cell r="B565" t="str">
            <v>-</v>
          </cell>
          <cell r="C565" t="str">
            <v xml:space="preserve">PRENSAESTOPA PLÁSTICA CON </v>
          </cell>
          <cell r="D565" t="str">
            <v>-</v>
          </cell>
          <cell r="E565" t="str">
            <v>un</v>
          </cell>
        </row>
        <row r="566">
          <cell r="A566" t="str">
            <v>V-TEC PG36+ LGR</v>
          </cell>
          <cell r="B566" t="str">
            <v>-</v>
          </cell>
          <cell r="C566" t="str">
            <v xml:space="preserve">PRENSAESTOPA PLÁSTICA CON </v>
          </cell>
          <cell r="D566" t="str">
            <v>-</v>
          </cell>
          <cell r="E566" t="str">
            <v>un</v>
          </cell>
        </row>
        <row r="567">
          <cell r="A567" t="str">
            <v>V-TEC PG42+ LGR</v>
          </cell>
          <cell r="B567" t="str">
            <v>-</v>
          </cell>
          <cell r="C567" t="str">
            <v xml:space="preserve">PRENSAESTOPA PLÁSTICA CON </v>
          </cell>
          <cell r="D567" t="str">
            <v>-</v>
          </cell>
          <cell r="E567" t="str">
            <v>un</v>
          </cell>
        </row>
        <row r="568">
          <cell r="A568" t="str">
            <v>V-TEC PG48+ LGR</v>
          </cell>
          <cell r="B568" t="str">
            <v>-</v>
          </cell>
          <cell r="C568" t="str">
            <v xml:space="preserve">PRENSAESTOPA PLÁSTICA CON </v>
          </cell>
          <cell r="D568" t="str">
            <v>-</v>
          </cell>
          <cell r="E568" t="str">
            <v>un</v>
          </cell>
        </row>
        <row r="569">
          <cell r="A569" t="str">
            <v>V-TEC PG7+ LGR</v>
          </cell>
          <cell r="B569" t="str">
            <v>-</v>
          </cell>
          <cell r="C569" t="str">
            <v xml:space="preserve">PRENSAESTOPA PLÁSTICA CON </v>
          </cell>
          <cell r="D569" t="str">
            <v>-</v>
          </cell>
          <cell r="E569" t="str">
            <v>un</v>
          </cell>
        </row>
        <row r="570">
          <cell r="A570" t="str">
            <v>V-TEC PG9 MS</v>
          </cell>
          <cell r="B570" t="str">
            <v>-</v>
          </cell>
          <cell r="C570" t="str">
            <v xml:space="preserve">PRENSAESTOPA LATON </v>
          </cell>
          <cell r="D570" t="str">
            <v>-</v>
          </cell>
          <cell r="E570" t="str">
            <v>un</v>
          </cell>
        </row>
        <row r="571">
          <cell r="A571" t="str">
            <v>V-TEC PG9+ LGR</v>
          </cell>
          <cell r="B571" t="str">
            <v>-</v>
          </cell>
          <cell r="C571" t="str">
            <v xml:space="preserve">PRENSAESTOPA PLÁSTICA CON </v>
          </cell>
          <cell r="D571" t="str">
            <v>-</v>
          </cell>
          <cell r="E571" t="str">
            <v>un</v>
          </cell>
        </row>
        <row r="572">
          <cell r="A572" t="str">
            <v>V-TEC VM16 MS</v>
          </cell>
          <cell r="B572" t="str">
            <v>-</v>
          </cell>
          <cell r="C572" t="str">
            <v>PRENSAESTOPA PLÁSTICA OBO</v>
          </cell>
          <cell r="D572" t="str">
            <v>-</v>
          </cell>
          <cell r="E572" t="str">
            <v>un</v>
          </cell>
        </row>
        <row r="573">
          <cell r="A573" t="str">
            <v>V-TEC VM16 SGR</v>
          </cell>
          <cell r="B573" t="str">
            <v>-</v>
          </cell>
          <cell r="C573" t="str">
            <v>PRENSAESTOPA PLÁSTICA OBO</v>
          </cell>
          <cell r="D573" t="str">
            <v>-</v>
          </cell>
          <cell r="E573" t="str">
            <v>un</v>
          </cell>
        </row>
        <row r="574">
          <cell r="A574" t="str">
            <v>V-TEC VM16+ LGR</v>
          </cell>
          <cell r="B574" t="str">
            <v>-</v>
          </cell>
          <cell r="C574" t="str">
            <v>PRENSAESTOPA CON CONTRA-</v>
          </cell>
          <cell r="D574" t="str">
            <v>-</v>
          </cell>
          <cell r="E574" t="str">
            <v>un</v>
          </cell>
        </row>
        <row r="575">
          <cell r="A575" t="str">
            <v>V-TEC VM20+ LGR</v>
          </cell>
          <cell r="B575" t="str">
            <v>-</v>
          </cell>
          <cell r="C575" t="str">
            <v>PRENSAESTOPA CON CONTRA-</v>
          </cell>
          <cell r="D575" t="str">
            <v>-</v>
          </cell>
          <cell r="E575" t="str">
            <v>un</v>
          </cell>
        </row>
        <row r="576">
          <cell r="A576" t="str">
            <v>V-TEC VM25+ LGR</v>
          </cell>
          <cell r="B576" t="str">
            <v>-</v>
          </cell>
          <cell r="C576" t="str">
            <v>PRENSAESTOPA CON CONTRA-</v>
          </cell>
          <cell r="D576" t="str">
            <v>-</v>
          </cell>
          <cell r="E576" t="str">
            <v>un</v>
          </cell>
        </row>
        <row r="577">
          <cell r="A577" t="str">
            <v>WDK/HA60110CW</v>
          </cell>
          <cell r="B577" t="str">
            <v>-</v>
          </cell>
          <cell r="C577" t="str">
            <v>TAPA FINAL</v>
          </cell>
          <cell r="D577" t="str">
            <v>-</v>
          </cell>
          <cell r="E577" t="str">
            <v>un</v>
          </cell>
        </row>
        <row r="578">
          <cell r="A578" t="str">
            <v>WDK/HE60110RW</v>
          </cell>
          <cell r="B578" t="str">
            <v>-</v>
          </cell>
          <cell r="C578" t="str">
            <v xml:space="preserve">TAPA FINAL CERRAR CANALES </v>
          </cell>
          <cell r="D578" t="str">
            <v>-</v>
          </cell>
          <cell r="E578" t="str">
            <v>un</v>
          </cell>
        </row>
        <row r="579">
          <cell r="A579" t="str">
            <v>WDK/HI60090</v>
          </cell>
          <cell r="B579" t="str">
            <v>-</v>
          </cell>
          <cell r="C579" t="str">
            <v xml:space="preserve">CURVA INTERNA DE 90° </v>
          </cell>
          <cell r="D579" t="str">
            <v>-</v>
          </cell>
          <cell r="E579" t="str">
            <v>un</v>
          </cell>
        </row>
        <row r="580">
          <cell r="A580" t="str">
            <v>WDK/HS60110</v>
          </cell>
          <cell r="B580" t="str">
            <v>-</v>
          </cell>
          <cell r="C580" t="str">
            <v xml:space="preserve">EMBELLECEDOR DE UNION TIPO </v>
          </cell>
          <cell r="D580" t="str">
            <v>-</v>
          </cell>
          <cell r="E580" t="str">
            <v>un</v>
          </cell>
        </row>
        <row r="581">
          <cell r="A581" t="str">
            <v>WDK40090</v>
          </cell>
          <cell r="B581" t="str">
            <v>-</v>
          </cell>
          <cell r="C581" t="str">
            <v xml:space="preserve">CANAL CON TAPA PVC 40x90mm </v>
          </cell>
          <cell r="D581" t="str">
            <v>-</v>
          </cell>
          <cell r="E581" t="str">
            <v>un</v>
          </cell>
        </row>
        <row r="582">
          <cell r="A582" t="str">
            <v>WKV 60 FS</v>
          </cell>
          <cell r="B582" t="str">
            <v>-</v>
          </cell>
          <cell r="C582" t="str">
            <v xml:space="preserve">UNIÓN CURVA </v>
          </cell>
          <cell r="D582" t="str">
            <v>-</v>
          </cell>
          <cell r="E582" t="str">
            <v>un</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NADE"/>
      <sheetName val="PPTO"/>
      <sheetName val="MATERIALES"/>
      <sheetName val="EQUIPOS"/>
      <sheetName val="TRANSPORTES"/>
      <sheetName val="MANO DE OBRA"/>
      <sheetName val="RECARGO PRESTACIONAL"/>
      <sheetName val="APU BASICOS"/>
    </sheetNames>
    <sheetDataSet>
      <sheetData sheetId="0"/>
      <sheetData sheetId="1"/>
      <sheetData sheetId="2"/>
      <sheetData sheetId="3"/>
      <sheetData sheetId="4"/>
      <sheetData sheetId="5"/>
      <sheetData sheetId="6"/>
      <sheetData sheetId="7"/>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Desplegables"/>
      <sheetName val="APU"/>
    </sheetNames>
    <sheetDataSet>
      <sheetData sheetId="0" refreshError="1">
        <row r="2">
          <cell r="A2" t="str">
            <v>un</v>
          </cell>
        </row>
        <row r="3">
          <cell r="A3" t="str">
            <v>car</v>
          </cell>
        </row>
        <row r="4">
          <cell r="A4" t="str">
            <v>rl</v>
          </cell>
        </row>
        <row r="5">
          <cell r="A5" t="str">
            <v>plg</v>
          </cell>
        </row>
        <row r="6">
          <cell r="A6" t="str">
            <v>bot</v>
          </cell>
        </row>
        <row r="7">
          <cell r="A7" t="str">
            <v>bto</v>
          </cell>
        </row>
        <row r="8">
          <cell r="A8" t="str">
            <v>can</v>
          </cell>
        </row>
        <row r="9">
          <cell r="A9" t="str">
            <v>lm</v>
          </cell>
        </row>
        <row r="10">
          <cell r="A10" t="str">
            <v>vj</v>
          </cell>
        </row>
        <row r="11">
          <cell r="A11" t="str">
            <v>mm</v>
          </cell>
        </row>
        <row r="12">
          <cell r="A12" t="str">
            <v>cm</v>
          </cell>
        </row>
        <row r="13">
          <cell r="A13" t="str">
            <v>m</v>
          </cell>
        </row>
        <row r="14">
          <cell r="A14" t="str">
            <v>in</v>
          </cell>
        </row>
        <row r="15">
          <cell r="A15" t="str">
            <v>ft</v>
          </cell>
        </row>
        <row r="16">
          <cell r="A16" t="str">
            <v>m2</v>
          </cell>
        </row>
        <row r="17">
          <cell r="A17" t="str">
            <v>ft2</v>
          </cell>
        </row>
        <row r="18">
          <cell r="A18" t="str">
            <v>m3</v>
          </cell>
        </row>
        <row r="19">
          <cell r="A19" t="str">
            <v>in3</v>
          </cell>
        </row>
        <row r="20">
          <cell r="A20" t="str">
            <v>ft3</v>
          </cell>
        </row>
        <row r="21">
          <cell r="A21" t="str">
            <v>m</v>
          </cell>
        </row>
        <row r="22">
          <cell r="A22" t="str">
            <v>l</v>
          </cell>
        </row>
        <row r="23">
          <cell r="A23" t="str">
            <v>qt</v>
          </cell>
        </row>
        <row r="24">
          <cell r="A24" t="str">
            <v>gal</v>
          </cell>
        </row>
        <row r="25">
          <cell r="A25" t="str">
            <v>brr</v>
          </cell>
        </row>
        <row r="26">
          <cell r="A26" t="str">
            <v>g</v>
          </cell>
        </row>
        <row r="27">
          <cell r="A27" t="str">
            <v>kg</v>
          </cell>
        </row>
        <row r="28">
          <cell r="A28" t="str">
            <v>t</v>
          </cell>
        </row>
        <row r="29">
          <cell r="A29" t="str">
            <v>lb</v>
          </cell>
        </row>
        <row r="30">
          <cell r="A30" t="str">
            <v>glb</v>
          </cell>
        </row>
        <row r="31">
          <cell r="A31" t="str">
            <v>%</v>
          </cell>
        </row>
        <row r="32">
          <cell r="A32" t="str">
            <v>jr</v>
          </cell>
        </row>
        <row r="33">
          <cell r="A33" t="str">
            <v>sem</v>
          </cell>
        </row>
        <row r="34">
          <cell r="A34" t="str">
            <v>mes</v>
          </cell>
        </row>
        <row r="35">
          <cell r="A35" t="str">
            <v>min</v>
          </cell>
        </row>
        <row r="36">
          <cell r="A36" t="str">
            <v>h</v>
          </cell>
        </row>
        <row r="37">
          <cell r="A37" t="str">
            <v>d</v>
          </cell>
        </row>
        <row r="38">
          <cell r="A38" t="str">
            <v>XXX</v>
          </cell>
        </row>
        <row r="39">
          <cell r="A39" t="str">
            <v>otro</v>
          </cell>
        </row>
      </sheetData>
      <sheetData sheetId="1"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I218"/>
  <sheetViews>
    <sheetView zoomScale="75" workbookViewId="0">
      <pane ySplit="11" topLeftCell="A12" activePane="bottomLeft" state="frozen"/>
      <selection pane="bottomLeft" activeCell="K22" sqref="K22"/>
    </sheetView>
  </sheetViews>
  <sheetFormatPr baseColWidth="10" defaultColWidth="11.42578125" defaultRowHeight="12.75"/>
  <cols>
    <col min="1" max="1" width="3.28515625" style="18" customWidth="1"/>
    <col min="2" max="2" width="6.7109375" style="8" customWidth="1"/>
    <col min="3" max="3" width="50.85546875" style="19" customWidth="1"/>
    <col min="4" max="4" width="8.7109375" style="20" customWidth="1"/>
    <col min="5" max="5" width="10.7109375" style="31" customWidth="1"/>
    <col min="6" max="7" width="15.7109375" style="38" customWidth="1"/>
    <col min="8" max="9" width="18.7109375" style="38" customWidth="1"/>
    <col min="10" max="10" width="14.5703125" style="18" customWidth="1"/>
    <col min="11" max="16384" width="11.42578125" style="18"/>
  </cols>
  <sheetData>
    <row r="1" spans="2:9" ht="20.100000000000001" customHeight="1">
      <c r="B1" s="285" t="s">
        <v>0</v>
      </c>
      <c r="C1" s="285"/>
      <c r="D1" s="285"/>
      <c r="E1" s="285"/>
      <c r="F1" s="285"/>
      <c r="G1" s="285"/>
      <c r="H1" s="285"/>
      <c r="I1" s="285"/>
    </row>
    <row r="2" spans="2:9" ht="20.100000000000001" customHeight="1">
      <c r="B2" s="286" t="s">
        <v>1</v>
      </c>
      <c r="C2" s="286"/>
      <c r="D2" s="286"/>
      <c r="E2" s="286"/>
      <c r="F2" s="286"/>
      <c r="G2" s="286"/>
      <c r="H2" s="286"/>
      <c r="I2" s="286"/>
    </row>
    <row r="3" spans="2:9" ht="28.5" customHeight="1">
      <c r="B3" s="287" t="s">
        <v>2</v>
      </c>
      <c r="C3" s="288"/>
      <c r="D3" s="288"/>
      <c r="E3" s="288"/>
      <c r="F3" s="288"/>
      <c r="G3" s="288"/>
      <c r="H3" s="288"/>
      <c r="I3" s="288"/>
    </row>
    <row r="4" spans="2:9" ht="18" customHeight="1">
      <c r="B4" s="289" t="s">
        <v>3</v>
      </c>
      <c r="C4" s="290"/>
      <c r="D4" s="290"/>
      <c r="E4" s="290"/>
      <c r="F4" s="290"/>
      <c r="G4" s="290"/>
      <c r="H4" s="290"/>
      <c r="I4" s="290"/>
    </row>
    <row r="5" spans="2:9" ht="18" customHeight="1">
      <c r="B5" s="289" t="s">
        <v>4</v>
      </c>
      <c r="C5" s="290"/>
      <c r="D5" s="290"/>
      <c r="E5" s="290"/>
      <c r="F5" s="290"/>
      <c r="G5" s="290"/>
      <c r="H5" s="290"/>
      <c r="I5" s="290"/>
    </row>
    <row r="6" spans="2:9" ht="18" customHeight="1">
      <c r="B6" s="284" t="s">
        <v>5</v>
      </c>
      <c r="C6" s="284"/>
      <c r="D6" s="284"/>
      <c r="E6" s="284"/>
      <c r="F6" s="284"/>
      <c r="G6" s="284"/>
      <c r="H6" s="284"/>
      <c r="I6" s="284"/>
    </row>
    <row r="7" spans="2:9" ht="18" customHeight="1">
      <c r="B7" s="284" t="s">
        <v>6</v>
      </c>
      <c r="C7" s="284"/>
      <c r="D7" s="284"/>
      <c r="E7" s="284"/>
      <c r="F7" s="284"/>
      <c r="G7" s="284"/>
      <c r="H7" s="284"/>
      <c r="I7" s="284"/>
    </row>
    <row r="8" spans="2:9" ht="6" customHeight="1">
      <c r="E8" s="21"/>
      <c r="F8" s="22"/>
      <c r="G8" s="22"/>
      <c r="H8" s="22"/>
      <c r="I8" s="22"/>
    </row>
    <row r="9" spans="2:9" ht="15" hidden="1" customHeight="1">
      <c r="B9" s="23">
        <v>1</v>
      </c>
      <c r="C9" s="24">
        <v>3</v>
      </c>
      <c r="D9" s="25">
        <v>4</v>
      </c>
      <c r="E9" s="26"/>
      <c r="F9" s="27">
        <v>5</v>
      </c>
      <c r="G9" s="27"/>
      <c r="H9" s="27"/>
      <c r="I9" s="27">
        <v>5</v>
      </c>
    </row>
    <row r="10" spans="2:9" s="30" customFormat="1" ht="24.95" customHeight="1">
      <c r="B10" s="7" t="s">
        <v>7</v>
      </c>
      <c r="C10" s="7" t="s">
        <v>8</v>
      </c>
      <c r="D10" s="7" t="s">
        <v>9</v>
      </c>
      <c r="E10" s="28" t="s">
        <v>10</v>
      </c>
      <c r="F10" s="29" t="s">
        <v>11</v>
      </c>
      <c r="G10" s="29" t="s">
        <v>12</v>
      </c>
      <c r="H10" s="29" t="s">
        <v>13</v>
      </c>
      <c r="I10" s="29" t="s">
        <v>14</v>
      </c>
    </row>
    <row r="11" spans="2:9">
      <c r="F11" s="32"/>
      <c r="G11" s="32"/>
      <c r="H11" s="32"/>
      <c r="I11" s="32"/>
    </row>
    <row r="12" spans="2:9" s="35" customFormat="1" ht="15" customHeight="1">
      <c r="B12" s="9">
        <v>1</v>
      </c>
      <c r="C12" s="2" t="e">
        <f>VLOOKUP($B12,#REF!,3,FALSE)</f>
        <v>#REF!</v>
      </c>
      <c r="D12" s="3"/>
      <c r="E12" s="13"/>
      <c r="F12" s="4"/>
      <c r="G12" s="34"/>
      <c r="H12" s="15"/>
      <c r="I12" s="16" t="e">
        <f>SUM(H12:H14)</f>
        <v>#REF!</v>
      </c>
    </row>
    <row r="13" spans="2:9" ht="15" customHeight="1">
      <c r="B13" s="10">
        <v>1.3</v>
      </c>
      <c r="C13" s="2" t="e">
        <f>VLOOKUP($B13,#REF!,3,FALSE)</f>
        <v>#REF!</v>
      </c>
      <c r="D13" s="5"/>
      <c r="E13" s="14"/>
      <c r="F13" s="6"/>
      <c r="G13" s="36"/>
      <c r="H13" s="16" t="e">
        <f>SUM(G12:G14)</f>
        <v>#REF!</v>
      </c>
      <c r="I13" s="17"/>
    </row>
    <row r="14" spans="2:9">
      <c r="B14" s="11" t="s">
        <v>15</v>
      </c>
      <c r="C14" s="1" t="e">
        <f>VLOOKUP($B14,#REF!,3,FALSE)</f>
        <v>#REF!</v>
      </c>
      <c r="D14" s="5" t="e">
        <f>VLOOKUP($B14,#REF!,4,FALSE)</f>
        <v>#REF!</v>
      </c>
      <c r="E14" s="14">
        <v>240</v>
      </c>
      <c r="F14" s="6" t="e">
        <f>VLOOKUP($B14,#REF!,7,FALSE)</f>
        <v>#REF!</v>
      </c>
      <c r="G14" s="36" t="e">
        <f>ROUND(E14*F14,0)</f>
        <v>#REF!</v>
      </c>
      <c r="H14" s="17"/>
      <c r="I14" s="17"/>
    </row>
    <row r="15" spans="2:9">
      <c r="B15" s="11"/>
      <c r="C15" s="1"/>
      <c r="D15" s="5"/>
      <c r="E15" s="14"/>
      <c r="F15" s="6"/>
      <c r="G15" s="36"/>
      <c r="H15" s="17"/>
      <c r="I15" s="17"/>
    </row>
    <row r="16" spans="2:9" s="35" customFormat="1" ht="15" customHeight="1">
      <c r="B16" s="9">
        <v>11</v>
      </c>
      <c r="C16" s="2" t="e">
        <f>VLOOKUP($B16,#REF!,3,FALSE)</f>
        <v>#REF!</v>
      </c>
      <c r="D16" s="3"/>
      <c r="E16" s="13"/>
      <c r="F16" s="4"/>
      <c r="G16" s="34"/>
      <c r="H16" s="16"/>
      <c r="I16" s="16" t="e">
        <f>SUM(H17:H19)</f>
        <v>#REF!</v>
      </c>
    </row>
    <row r="17" spans="2:9" ht="15" customHeight="1">
      <c r="B17" s="10">
        <v>11.2</v>
      </c>
      <c r="C17" s="2" t="e">
        <f>VLOOKUP($B17,#REF!,3,FALSE)</f>
        <v>#REF!</v>
      </c>
      <c r="D17" s="5"/>
      <c r="E17" s="14"/>
      <c r="F17" s="6"/>
      <c r="G17" s="36"/>
      <c r="H17" s="16" t="e">
        <f>SUM(G17:G19)</f>
        <v>#REF!</v>
      </c>
      <c r="I17" s="17"/>
    </row>
    <row r="18" spans="2:9" ht="25.5">
      <c r="B18" s="12" t="s">
        <v>16</v>
      </c>
      <c r="C18" s="1" t="e">
        <f>VLOOKUP($B18,#REF!,3,FALSE)</f>
        <v>#REF!</v>
      </c>
      <c r="D18" s="5" t="e">
        <f>VLOOKUP($B18,#REF!,4,FALSE)</f>
        <v>#REF!</v>
      </c>
      <c r="E18" s="14">
        <f>240*2.8</f>
        <v>672</v>
      </c>
      <c r="F18" s="6" t="e">
        <f>VLOOKUP($B18,#REF!,7,FALSE)</f>
        <v>#REF!</v>
      </c>
      <c r="G18" s="36" t="e">
        <f>ROUND(E18*F18,0)</f>
        <v>#REF!</v>
      </c>
      <c r="H18" s="17"/>
      <c r="I18" s="17"/>
    </row>
    <row r="19" spans="2:9" ht="15" customHeight="1">
      <c r="B19" s="12" t="s">
        <v>17</v>
      </c>
      <c r="C19" s="1" t="e">
        <f>VLOOKUP($B19,#REF!,3,FALSE)</f>
        <v>#REF!</v>
      </c>
      <c r="D19" s="5" t="e">
        <f>VLOOKUP($B19,#REF!,4,FALSE)</f>
        <v>#REF!</v>
      </c>
      <c r="E19" s="14">
        <f>ROUNDUP(250/(2.44*0.82),0)</f>
        <v>125</v>
      </c>
      <c r="F19" s="6" t="e">
        <f>VLOOKUP($B19,#REF!,7,FALSE)</f>
        <v>#REF!</v>
      </c>
      <c r="G19" s="36" t="e">
        <f>ROUND(E19*F19,0)</f>
        <v>#REF!</v>
      </c>
      <c r="H19" s="17"/>
      <c r="I19" s="17"/>
    </row>
    <row r="20" spans="2:9">
      <c r="B20" s="12"/>
      <c r="C20" s="1"/>
      <c r="D20" s="5"/>
      <c r="E20" s="14"/>
      <c r="F20" s="6"/>
      <c r="G20" s="36"/>
      <c r="H20" s="17"/>
      <c r="I20" s="17"/>
    </row>
    <row r="21" spans="2:9" s="35" customFormat="1" ht="15" customHeight="1">
      <c r="B21" s="9">
        <v>21</v>
      </c>
      <c r="C21" s="2" t="e">
        <f>VLOOKUP($B21,#REF!,3,FALSE)</f>
        <v>#REF!</v>
      </c>
      <c r="D21" s="3"/>
      <c r="E21" s="13"/>
      <c r="F21" s="4"/>
      <c r="G21" s="34"/>
      <c r="H21" s="16"/>
      <c r="I21" s="16"/>
    </row>
    <row r="22" spans="2:9" s="35" customFormat="1" ht="15" customHeight="1">
      <c r="B22" s="9">
        <v>21.1</v>
      </c>
      <c r="C22" s="2" t="e">
        <f>VLOOKUP($B22,#REF!,3,FALSE)</f>
        <v>#REF!</v>
      </c>
      <c r="D22" s="3"/>
      <c r="E22" s="13"/>
      <c r="F22" s="4"/>
      <c r="G22" s="34"/>
      <c r="H22" s="16"/>
      <c r="I22" s="16"/>
    </row>
    <row r="23" spans="2:9" ht="15" customHeight="1">
      <c r="B23" s="12" t="s">
        <v>18</v>
      </c>
      <c r="C23" s="1" t="e">
        <f>VLOOKUP($B23,#REF!,3,FALSE)</f>
        <v>#REF!</v>
      </c>
      <c r="D23" s="5" t="e">
        <f>VLOOKUP($B23,#REF!,4,FALSE)</f>
        <v>#REF!</v>
      </c>
      <c r="E23" s="14">
        <v>18</v>
      </c>
      <c r="F23" s="6" t="e">
        <f>VLOOKUP($B23,#REF!,7,FALSE)</f>
        <v>#REF!</v>
      </c>
      <c r="G23" s="36" t="e">
        <f t="shared" ref="G23:G40" si="0">ROUND(E23*F23,0)</f>
        <v>#REF!</v>
      </c>
      <c r="H23" s="17"/>
      <c r="I23" s="17"/>
    </row>
    <row r="24" spans="2:9" ht="15" customHeight="1">
      <c r="B24" s="12"/>
      <c r="C24" s="1" t="e">
        <f>VLOOKUP($B24,#REF!,3,FALSE)</f>
        <v>#REF!</v>
      </c>
      <c r="D24" s="5" t="e">
        <f>VLOOKUP($B24,#REF!,4,FALSE)</f>
        <v>#REF!</v>
      </c>
      <c r="E24" s="14">
        <v>19</v>
      </c>
      <c r="F24" s="6" t="e">
        <f>VLOOKUP($B24,#REF!,7,FALSE)</f>
        <v>#REF!</v>
      </c>
      <c r="G24" s="36" t="e">
        <f t="shared" si="0"/>
        <v>#REF!</v>
      </c>
      <c r="H24" s="17"/>
      <c r="I24" s="17"/>
    </row>
    <row r="25" spans="2:9" ht="15" customHeight="1">
      <c r="B25" s="12"/>
      <c r="C25" s="1" t="e">
        <f>VLOOKUP($B25,#REF!,3,FALSE)</f>
        <v>#REF!</v>
      </c>
      <c r="D25" s="5" t="e">
        <f>VLOOKUP($B25,#REF!,4,FALSE)</f>
        <v>#REF!</v>
      </c>
      <c r="E25" s="14">
        <v>20</v>
      </c>
      <c r="F25" s="6" t="e">
        <f>VLOOKUP($B25,#REF!,7,FALSE)</f>
        <v>#REF!</v>
      </c>
      <c r="G25" s="36" t="e">
        <f t="shared" si="0"/>
        <v>#REF!</v>
      </c>
      <c r="H25" s="17"/>
      <c r="I25" s="17"/>
    </row>
    <row r="26" spans="2:9" ht="15" customHeight="1">
      <c r="B26" s="12"/>
      <c r="C26" s="1" t="e">
        <f>VLOOKUP($B26,#REF!,3,FALSE)</f>
        <v>#REF!</v>
      </c>
      <c r="D26" s="5" t="e">
        <f>VLOOKUP($B26,#REF!,4,FALSE)</f>
        <v>#REF!</v>
      </c>
      <c r="E26" s="14">
        <v>21</v>
      </c>
      <c r="F26" s="6" t="e">
        <f>VLOOKUP($B26,#REF!,7,FALSE)</f>
        <v>#REF!</v>
      </c>
      <c r="G26" s="36" t="e">
        <f t="shared" si="0"/>
        <v>#REF!</v>
      </c>
      <c r="H26" s="17"/>
      <c r="I26" s="17"/>
    </row>
    <row r="27" spans="2:9" ht="15" customHeight="1">
      <c r="B27" s="12"/>
      <c r="C27" s="1" t="e">
        <f>VLOOKUP($B27,#REF!,3,FALSE)</f>
        <v>#REF!</v>
      </c>
      <c r="D27" s="5" t="e">
        <f>VLOOKUP($B27,#REF!,4,FALSE)</f>
        <v>#REF!</v>
      </c>
      <c r="E27" s="14">
        <v>22</v>
      </c>
      <c r="F27" s="6" t="e">
        <f>VLOOKUP($B27,#REF!,7,FALSE)</f>
        <v>#REF!</v>
      </c>
      <c r="G27" s="36" t="e">
        <f t="shared" si="0"/>
        <v>#REF!</v>
      </c>
      <c r="H27" s="17"/>
      <c r="I27" s="17"/>
    </row>
    <row r="28" spans="2:9" ht="15" customHeight="1">
      <c r="B28" s="12"/>
      <c r="C28" s="1" t="e">
        <f>VLOOKUP($B28,#REF!,3,FALSE)</f>
        <v>#REF!</v>
      </c>
      <c r="D28" s="5" t="e">
        <f>VLOOKUP($B28,#REF!,4,FALSE)</f>
        <v>#REF!</v>
      </c>
      <c r="E28" s="14">
        <v>23</v>
      </c>
      <c r="F28" s="6" t="e">
        <f>VLOOKUP($B28,#REF!,7,FALSE)</f>
        <v>#REF!</v>
      </c>
      <c r="G28" s="36" t="e">
        <f t="shared" si="0"/>
        <v>#REF!</v>
      </c>
      <c r="H28" s="17"/>
      <c r="I28" s="17"/>
    </row>
    <row r="29" spans="2:9" ht="15" customHeight="1">
      <c r="B29" s="12"/>
      <c r="C29" s="1" t="e">
        <f>VLOOKUP($B29,#REF!,3,FALSE)</f>
        <v>#REF!</v>
      </c>
      <c r="D29" s="5" t="e">
        <f>VLOOKUP($B29,#REF!,4,FALSE)</f>
        <v>#REF!</v>
      </c>
      <c r="E29" s="14">
        <v>24</v>
      </c>
      <c r="F29" s="6" t="e">
        <f>VLOOKUP($B29,#REF!,7,FALSE)</f>
        <v>#REF!</v>
      </c>
      <c r="G29" s="36" t="e">
        <f t="shared" si="0"/>
        <v>#REF!</v>
      </c>
      <c r="H29" s="17"/>
      <c r="I29" s="17"/>
    </row>
    <row r="30" spans="2:9" ht="15" customHeight="1">
      <c r="B30" s="12"/>
      <c r="C30" s="1" t="e">
        <f>VLOOKUP($B30,#REF!,3,FALSE)</f>
        <v>#REF!</v>
      </c>
      <c r="D30" s="5" t="e">
        <f>VLOOKUP($B30,#REF!,4,FALSE)</f>
        <v>#REF!</v>
      </c>
      <c r="E30" s="14">
        <v>25</v>
      </c>
      <c r="F30" s="6" t="e">
        <f>VLOOKUP($B30,#REF!,7,FALSE)</f>
        <v>#REF!</v>
      </c>
      <c r="G30" s="36" t="e">
        <f t="shared" si="0"/>
        <v>#REF!</v>
      </c>
      <c r="H30" s="17"/>
      <c r="I30" s="17"/>
    </row>
    <row r="31" spans="2:9" ht="15" customHeight="1">
      <c r="B31" s="12"/>
      <c r="C31" s="1" t="e">
        <f>VLOOKUP($B31,#REF!,3,FALSE)</f>
        <v>#REF!</v>
      </c>
      <c r="D31" s="5" t="e">
        <f>VLOOKUP($B31,#REF!,4,FALSE)</f>
        <v>#REF!</v>
      </c>
      <c r="E31" s="14">
        <v>26</v>
      </c>
      <c r="F31" s="6" t="e">
        <f>VLOOKUP($B31,#REF!,7,FALSE)</f>
        <v>#REF!</v>
      </c>
      <c r="G31" s="36" t="e">
        <f t="shared" si="0"/>
        <v>#REF!</v>
      </c>
      <c r="H31" s="17"/>
      <c r="I31" s="17"/>
    </row>
    <row r="32" spans="2:9" ht="15" customHeight="1">
      <c r="B32" s="12"/>
      <c r="C32" s="1" t="e">
        <f>VLOOKUP($B32,#REF!,3,FALSE)</f>
        <v>#REF!</v>
      </c>
      <c r="D32" s="5" t="e">
        <f>VLOOKUP($B32,#REF!,4,FALSE)</f>
        <v>#REF!</v>
      </c>
      <c r="E32" s="14">
        <v>27</v>
      </c>
      <c r="F32" s="6" t="e">
        <f>VLOOKUP($B32,#REF!,7,FALSE)</f>
        <v>#REF!</v>
      </c>
      <c r="G32" s="36" t="e">
        <f t="shared" si="0"/>
        <v>#REF!</v>
      </c>
      <c r="H32" s="17"/>
      <c r="I32" s="17"/>
    </row>
    <row r="33" spans="2:9" ht="15" customHeight="1">
      <c r="B33" s="12"/>
      <c r="C33" s="1" t="e">
        <f>VLOOKUP($B33,#REF!,3,FALSE)</f>
        <v>#REF!</v>
      </c>
      <c r="D33" s="5" t="e">
        <f>VLOOKUP($B33,#REF!,4,FALSE)</f>
        <v>#REF!</v>
      </c>
      <c r="E33" s="14">
        <v>28</v>
      </c>
      <c r="F33" s="6" t="e">
        <f>VLOOKUP($B33,#REF!,7,FALSE)</f>
        <v>#REF!</v>
      </c>
      <c r="G33" s="36" t="e">
        <f t="shared" si="0"/>
        <v>#REF!</v>
      </c>
      <c r="H33" s="17"/>
      <c r="I33" s="17"/>
    </row>
    <row r="34" spans="2:9" ht="15" customHeight="1">
      <c r="B34" s="12"/>
      <c r="C34" s="1" t="e">
        <f>VLOOKUP($B34,#REF!,3,FALSE)</f>
        <v>#REF!</v>
      </c>
      <c r="D34" s="5" t="e">
        <f>VLOOKUP($B34,#REF!,4,FALSE)</f>
        <v>#REF!</v>
      </c>
      <c r="E34" s="14">
        <v>29</v>
      </c>
      <c r="F34" s="6" t="e">
        <f>VLOOKUP($B34,#REF!,7,FALSE)</f>
        <v>#REF!</v>
      </c>
      <c r="G34" s="36" t="e">
        <f t="shared" si="0"/>
        <v>#REF!</v>
      </c>
      <c r="H34" s="17"/>
      <c r="I34" s="17"/>
    </row>
    <row r="35" spans="2:9" ht="15" customHeight="1">
      <c r="B35" s="12"/>
      <c r="C35" s="1" t="e">
        <f>VLOOKUP($B35,#REF!,3,FALSE)</f>
        <v>#REF!</v>
      </c>
      <c r="D35" s="5" t="e">
        <f>VLOOKUP($B35,#REF!,4,FALSE)</f>
        <v>#REF!</v>
      </c>
      <c r="E35" s="14">
        <v>30</v>
      </c>
      <c r="F35" s="6" t="e">
        <f>VLOOKUP($B35,#REF!,7,FALSE)</f>
        <v>#REF!</v>
      </c>
      <c r="G35" s="36" t="e">
        <f t="shared" si="0"/>
        <v>#REF!</v>
      </c>
      <c r="H35" s="17"/>
      <c r="I35" s="17"/>
    </row>
    <row r="36" spans="2:9" ht="15" customHeight="1">
      <c r="B36" s="12"/>
      <c r="C36" s="1" t="e">
        <f>VLOOKUP($B36,#REF!,3,FALSE)</f>
        <v>#REF!</v>
      </c>
      <c r="D36" s="5" t="e">
        <f>VLOOKUP($B36,#REF!,4,FALSE)</f>
        <v>#REF!</v>
      </c>
      <c r="E36" s="14">
        <v>31</v>
      </c>
      <c r="F36" s="6" t="e">
        <f>VLOOKUP($B36,#REF!,7,FALSE)</f>
        <v>#REF!</v>
      </c>
      <c r="G36" s="36" t="e">
        <f t="shared" si="0"/>
        <v>#REF!</v>
      </c>
      <c r="H36" s="17"/>
      <c r="I36" s="17"/>
    </row>
    <row r="37" spans="2:9" ht="15" customHeight="1">
      <c r="B37" s="12"/>
      <c r="C37" s="1" t="e">
        <f>VLOOKUP($B37,#REF!,3,FALSE)</f>
        <v>#REF!</v>
      </c>
      <c r="D37" s="5" t="e">
        <f>VLOOKUP($B37,#REF!,4,FALSE)</f>
        <v>#REF!</v>
      </c>
      <c r="E37" s="14">
        <v>32</v>
      </c>
      <c r="F37" s="6" t="e">
        <f>VLOOKUP($B37,#REF!,7,FALSE)</f>
        <v>#REF!</v>
      </c>
      <c r="G37" s="36" t="e">
        <f t="shared" si="0"/>
        <v>#REF!</v>
      </c>
      <c r="H37" s="17"/>
      <c r="I37" s="17"/>
    </row>
    <row r="38" spans="2:9" ht="15" customHeight="1">
      <c r="B38" s="12"/>
      <c r="C38" s="1" t="e">
        <f>VLOOKUP($B38,#REF!,3,FALSE)</f>
        <v>#REF!</v>
      </c>
      <c r="D38" s="5" t="e">
        <f>VLOOKUP($B38,#REF!,4,FALSE)</f>
        <v>#REF!</v>
      </c>
      <c r="E38" s="14">
        <v>33</v>
      </c>
      <c r="F38" s="6" t="e">
        <f>VLOOKUP($B38,#REF!,7,FALSE)</f>
        <v>#REF!</v>
      </c>
      <c r="G38" s="36" t="e">
        <f t="shared" si="0"/>
        <v>#REF!</v>
      </c>
      <c r="H38" s="17"/>
      <c r="I38" s="17"/>
    </row>
    <row r="39" spans="2:9" ht="15" customHeight="1">
      <c r="B39" s="12"/>
      <c r="C39" s="1" t="e">
        <f>VLOOKUP($B39,#REF!,3,FALSE)</f>
        <v>#REF!</v>
      </c>
      <c r="D39" s="5" t="e">
        <f>VLOOKUP($B39,#REF!,4,FALSE)</f>
        <v>#REF!</v>
      </c>
      <c r="E39" s="14">
        <v>34</v>
      </c>
      <c r="F39" s="6" t="e">
        <f>VLOOKUP($B39,#REF!,7,FALSE)</f>
        <v>#REF!</v>
      </c>
      <c r="G39" s="36" t="e">
        <f t="shared" si="0"/>
        <v>#REF!</v>
      </c>
      <c r="H39" s="17"/>
      <c r="I39" s="17"/>
    </row>
    <row r="40" spans="2:9" ht="15" customHeight="1">
      <c r="B40" s="12"/>
      <c r="C40" s="1" t="e">
        <f>VLOOKUP($B40,#REF!,3,FALSE)</f>
        <v>#REF!</v>
      </c>
      <c r="D40" s="5" t="e">
        <f>VLOOKUP($B40,#REF!,4,FALSE)</f>
        <v>#REF!</v>
      </c>
      <c r="E40" s="14">
        <v>35</v>
      </c>
      <c r="F40" s="6" t="e">
        <f>VLOOKUP($B40,#REF!,7,FALSE)</f>
        <v>#REF!</v>
      </c>
      <c r="G40" s="36" t="e">
        <f t="shared" si="0"/>
        <v>#REF!</v>
      </c>
      <c r="H40" s="17"/>
      <c r="I40" s="17"/>
    </row>
    <row r="41" spans="2:9">
      <c r="F41" s="32"/>
      <c r="G41" s="32"/>
      <c r="H41" s="32"/>
      <c r="I41" s="32"/>
    </row>
    <row r="42" spans="2:9" s="35" customFormat="1" ht="20.100000000000001" customHeight="1">
      <c r="B42" s="9"/>
      <c r="C42" s="33" t="s">
        <v>19</v>
      </c>
      <c r="D42" s="25"/>
      <c r="E42" s="26"/>
      <c r="F42" s="34"/>
      <c r="G42" s="15"/>
      <c r="H42" s="34"/>
      <c r="I42" s="34" t="e">
        <f>SUM(I12:I40)</f>
        <v>#REF!</v>
      </c>
    </row>
    <row r="43" spans="2:9" s="35" customFormat="1" ht="20.100000000000001" customHeight="1">
      <c r="B43" s="9"/>
      <c r="C43" s="33" t="s">
        <v>20</v>
      </c>
      <c r="D43" s="37">
        <v>0.26</v>
      </c>
      <c r="E43" s="26"/>
      <c r="F43" s="34"/>
      <c r="G43" s="15"/>
      <c r="H43" s="34"/>
      <c r="I43" s="34" t="e">
        <f>ROUND(I42*D43,0)</f>
        <v>#REF!</v>
      </c>
    </row>
    <row r="44" spans="2:9" s="35" customFormat="1" ht="20.100000000000001" customHeight="1">
      <c r="B44" s="9"/>
      <c r="C44" s="33" t="s">
        <v>21</v>
      </c>
      <c r="D44" s="25"/>
      <c r="E44" s="26"/>
      <c r="F44" s="34"/>
      <c r="G44" s="15"/>
      <c r="H44" s="34"/>
      <c r="I44" s="34" t="e">
        <f>SUM(I42:I43)</f>
        <v>#REF!</v>
      </c>
    </row>
    <row r="45" spans="2:9">
      <c r="F45" s="32"/>
      <c r="G45" s="32"/>
      <c r="H45" s="32"/>
      <c r="I45" s="32"/>
    </row>
    <row r="46" spans="2:9">
      <c r="F46" s="32"/>
      <c r="G46" s="32"/>
      <c r="H46" s="32"/>
      <c r="I46" s="32"/>
    </row>
    <row r="47" spans="2:9">
      <c r="F47" s="32"/>
      <c r="G47" s="32"/>
      <c r="H47" s="32"/>
      <c r="I47" s="32"/>
    </row>
    <row r="48" spans="2:9">
      <c r="F48" s="32"/>
      <c r="G48" s="32"/>
      <c r="H48" s="32"/>
      <c r="I48" s="32"/>
    </row>
    <row r="49" spans="6:9">
      <c r="F49" s="32"/>
      <c r="G49" s="32"/>
      <c r="H49" s="32"/>
      <c r="I49" s="32"/>
    </row>
    <row r="50" spans="6:9">
      <c r="F50" s="32"/>
      <c r="G50" s="32"/>
      <c r="H50" s="32"/>
      <c r="I50" s="32"/>
    </row>
    <row r="51" spans="6:9">
      <c r="F51" s="32"/>
      <c r="G51" s="32"/>
      <c r="H51" s="32"/>
      <c r="I51" s="32"/>
    </row>
    <row r="52" spans="6:9">
      <c r="F52" s="32"/>
      <c r="G52" s="32"/>
      <c r="H52" s="32"/>
      <c r="I52" s="32"/>
    </row>
    <row r="53" spans="6:9">
      <c r="F53" s="32"/>
      <c r="G53" s="32"/>
      <c r="H53" s="32"/>
      <c r="I53" s="32"/>
    </row>
    <row r="54" spans="6:9">
      <c r="F54" s="32"/>
      <c r="G54" s="32"/>
      <c r="H54" s="32"/>
      <c r="I54" s="32"/>
    </row>
    <row r="55" spans="6:9">
      <c r="F55" s="32"/>
      <c r="G55" s="32"/>
      <c r="H55" s="32"/>
      <c r="I55" s="32"/>
    </row>
    <row r="56" spans="6:9">
      <c r="F56" s="32"/>
      <c r="G56" s="32"/>
      <c r="H56" s="32"/>
      <c r="I56" s="32"/>
    </row>
    <row r="57" spans="6:9">
      <c r="F57" s="32"/>
      <c r="G57" s="32"/>
      <c r="H57" s="32"/>
      <c r="I57" s="32"/>
    </row>
    <row r="58" spans="6:9">
      <c r="F58" s="32"/>
      <c r="G58" s="32"/>
      <c r="H58" s="32"/>
      <c r="I58" s="32"/>
    </row>
    <row r="59" spans="6:9">
      <c r="F59" s="32"/>
      <c r="G59" s="32"/>
      <c r="H59" s="32"/>
      <c r="I59" s="32"/>
    </row>
    <row r="60" spans="6:9">
      <c r="F60" s="32"/>
      <c r="G60" s="32"/>
      <c r="H60" s="32"/>
      <c r="I60" s="32"/>
    </row>
    <row r="61" spans="6:9">
      <c r="F61" s="32"/>
      <c r="G61" s="32"/>
      <c r="H61" s="32"/>
      <c r="I61" s="32"/>
    </row>
    <row r="62" spans="6:9">
      <c r="F62" s="32"/>
      <c r="G62" s="32"/>
      <c r="H62" s="32"/>
      <c r="I62" s="32"/>
    </row>
    <row r="63" spans="6:9">
      <c r="F63" s="32"/>
      <c r="G63" s="32"/>
      <c r="H63" s="32"/>
      <c r="I63" s="32"/>
    </row>
    <row r="64" spans="6:9">
      <c r="F64" s="32"/>
      <c r="G64" s="32"/>
      <c r="H64" s="32"/>
      <c r="I64" s="32"/>
    </row>
    <row r="65" spans="6:9">
      <c r="F65" s="32"/>
      <c r="G65" s="32"/>
      <c r="H65" s="32"/>
      <c r="I65" s="32"/>
    </row>
    <row r="66" spans="6:9">
      <c r="F66" s="32"/>
      <c r="G66" s="32"/>
      <c r="H66" s="32"/>
      <c r="I66" s="32"/>
    </row>
    <row r="67" spans="6:9">
      <c r="F67" s="32"/>
      <c r="G67" s="32"/>
      <c r="H67" s="32"/>
      <c r="I67" s="32"/>
    </row>
    <row r="68" spans="6:9">
      <c r="F68" s="32"/>
      <c r="G68" s="32"/>
      <c r="H68" s="32"/>
      <c r="I68" s="32"/>
    </row>
    <row r="69" spans="6:9">
      <c r="F69" s="32"/>
      <c r="G69" s="32"/>
      <c r="H69" s="32"/>
      <c r="I69" s="32"/>
    </row>
    <row r="70" spans="6:9">
      <c r="F70" s="32"/>
      <c r="G70" s="32"/>
      <c r="H70" s="32"/>
      <c r="I70" s="32"/>
    </row>
    <row r="71" spans="6:9">
      <c r="F71" s="32"/>
      <c r="G71" s="32"/>
      <c r="H71" s="32"/>
      <c r="I71" s="32"/>
    </row>
    <row r="72" spans="6:9">
      <c r="F72" s="32"/>
      <c r="G72" s="32"/>
      <c r="H72" s="32"/>
      <c r="I72" s="32"/>
    </row>
    <row r="73" spans="6:9">
      <c r="F73" s="32"/>
      <c r="G73" s="32"/>
      <c r="H73" s="32"/>
      <c r="I73" s="32"/>
    </row>
    <row r="74" spans="6:9">
      <c r="F74" s="32"/>
      <c r="G74" s="32"/>
      <c r="H74" s="32"/>
      <c r="I74" s="32"/>
    </row>
    <row r="75" spans="6:9">
      <c r="F75" s="32"/>
      <c r="G75" s="32"/>
      <c r="H75" s="32"/>
      <c r="I75" s="32"/>
    </row>
    <row r="76" spans="6:9">
      <c r="F76" s="32"/>
      <c r="G76" s="32"/>
      <c r="H76" s="32"/>
      <c r="I76" s="32"/>
    </row>
    <row r="77" spans="6:9">
      <c r="F77" s="32"/>
      <c r="G77" s="32"/>
      <c r="H77" s="32"/>
      <c r="I77" s="32"/>
    </row>
    <row r="78" spans="6:9">
      <c r="F78" s="32"/>
      <c r="G78" s="32"/>
      <c r="H78" s="32"/>
      <c r="I78" s="32"/>
    </row>
    <row r="79" spans="6:9">
      <c r="F79" s="32"/>
      <c r="G79" s="32"/>
      <c r="H79" s="32"/>
      <c r="I79" s="32"/>
    </row>
    <row r="80" spans="6:9">
      <c r="F80" s="32"/>
      <c r="G80" s="32"/>
      <c r="H80" s="32"/>
      <c r="I80" s="32"/>
    </row>
    <row r="81" spans="6:9">
      <c r="F81" s="32"/>
      <c r="G81" s="32"/>
      <c r="H81" s="32"/>
      <c r="I81" s="32"/>
    </row>
    <row r="82" spans="6:9">
      <c r="F82" s="32"/>
      <c r="G82" s="32"/>
      <c r="H82" s="32"/>
      <c r="I82" s="32"/>
    </row>
    <row r="83" spans="6:9">
      <c r="F83" s="32"/>
      <c r="G83" s="32"/>
      <c r="H83" s="32"/>
      <c r="I83" s="32"/>
    </row>
    <row r="84" spans="6:9">
      <c r="F84" s="32"/>
      <c r="G84" s="32"/>
      <c r="H84" s="32"/>
      <c r="I84" s="32"/>
    </row>
    <row r="85" spans="6:9">
      <c r="F85" s="32"/>
      <c r="G85" s="32"/>
      <c r="H85" s="32"/>
      <c r="I85" s="32"/>
    </row>
    <row r="86" spans="6:9">
      <c r="F86" s="32"/>
      <c r="G86" s="32"/>
      <c r="H86" s="32"/>
      <c r="I86" s="32"/>
    </row>
    <row r="87" spans="6:9">
      <c r="F87" s="32"/>
      <c r="G87" s="32"/>
      <c r="H87" s="32"/>
      <c r="I87" s="32"/>
    </row>
    <row r="88" spans="6:9">
      <c r="F88" s="32"/>
      <c r="G88" s="32"/>
      <c r="H88" s="32"/>
      <c r="I88" s="32"/>
    </row>
    <row r="89" spans="6:9">
      <c r="F89" s="32"/>
      <c r="G89" s="32"/>
      <c r="H89" s="32"/>
      <c r="I89" s="32"/>
    </row>
    <row r="90" spans="6:9">
      <c r="F90" s="32"/>
      <c r="G90" s="32"/>
      <c r="H90" s="32"/>
      <c r="I90" s="32"/>
    </row>
    <row r="91" spans="6:9">
      <c r="F91" s="32"/>
      <c r="G91" s="32"/>
      <c r="H91" s="32"/>
      <c r="I91" s="32"/>
    </row>
    <row r="92" spans="6:9">
      <c r="F92" s="32"/>
      <c r="G92" s="32"/>
      <c r="H92" s="32"/>
      <c r="I92" s="32"/>
    </row>
    <row r="93" spans="6:9">
      <c r="F93" s="32"/>
      <c r="G93" s="32"/>
      <c r="H93" s="32"/>
      <c r="I93" s="32"/>
    </row>
    <row r="94" spans="6:9">
      <c r="F94" s="32"/>
      <c r="G94" s="32"/>
      <c r="H94" s="32"/>
      <c r="I94" s="32"/>
    </row>
    <row r="95" spans="6:9">
      <c r="F95" s="32"/>
      <c r="G95" s="32"/>
      <c r="H95" s="32"/>
      <c r="I95" s="32"/>
    </row>
    <row r="96" spans="6:9">
      <c r="F96" s="32"/>
      <c r="G96" s="32"/>
      <c r="H96" s="32"/>
      <c r="I96" s="32"/>
    </row>
    <row r="97" spans="6:9">
      <c r="F97" s="32"/>
      <c r="G97" s="32"/>
      <c r="H97" s="32"/>
      <c r="I97" s="32"/>
    </row>
    <row r="98" spans="6:9">
      <c r="F98" s="32"/>
      <c r="G98" s="32"/>
      <c r="H98" s="32"/>
      <c r="I98" s="32"/>
    </row>
    <row r="99" spans="6:9">
      <c r="F99" s="32"/>
      <c r="G99" s="32"/>
      <c r="H99" s="32"/>
      <c r="I99" s="32"/>
    </row>
    <row r="100" spans="6:9">
      <c r="F100" s="32"/>
      <c r="G100" s="32"/>
      <c r="H100" s="32"/>
      <c r="I100" s="32"/>
    </row>
    <row r="101" spans="6:9">
      <c r="F101" s="32"/>
      <c r="G101" s="32"/>
      <c r="H101" s="32"/>
      <c r="I101" s="32"/>
    </row>
    <row r="102" spans="6:9">
      <c r="F102" s="32"/>
      <c r="G102" s="32"/>
      <c r="H102" s="32"/>
      <c r="I102" s="32"/>
    </row>
    <row r="103" spans="6:9">
      <c r="F103" s="32"/>
      <c r="G103" s="32"/>
      <c r="H103" s="32"/>
      <c r="I103" s="32"/>
    </row>
    <row r="104" spans="6:9">
      <c r="F104" s="32"/>
      <c r="G104" s="32"/>
      <c r="H104" s="32"/>
      <c r="I104" s="32"/>
    </row>
    <row r="105" spans="6:9">
      <c r="F105" s="32"/>
      <c r="G105" s="32"/>
      <c r="H105" s="32"/>
      <c r="I105" s="32"/>
    </row>
    <row r="106" spans="6:9">
      <c r="F106" s="32"/>
      <c r="G106" s="32"/>
      <c r="H106" s="32"/>
      <c r="I106" s="32"/>
    </row>
    <row r="107" spans="6:9">
      <c r="F107" s="32"/>
      <c r="G107" s="32"/>
      <c r="H107" s="32"/>
      <c r="I107" s="32"/>
    </row>
    <row r="108" spans="6:9">
      <c r="F108" s="32"/>
      <c r="G108" s="32"/>
      <c r="H108" s="32"/>
      <c r="I108" s="32"/>
    </row>
    <row r="109" spans="6:9">
      <c r="F109" s="32"/>
      <c r="G109" s="32"/>
      <c r="H109" s="32"/>
      <c r="I109" s="32"/>
    </row>
    <row r="110" spans="6:9">
      <c r="F110" s="32"/>
      <c r="G110" s="32"/>
      <c r="H110" s="32"/>
      <c r="I110" s="32"/>
    </row>
    <row r="111" spans="6:9">
      <c r="F111" s="32"/>
      <c r="G111" s="32"/>
      <c r="H111" s="32"/>
      <c r="I111" s="32"/>
    </row>
    <row r="112" spans="6:9">
      <c r="F112" s="32"/>
      <c r="G112" s="32"/>
      <c r="H112" s="32"/>
      <c r="I112" s="32"/>
    </row>
    <row r="113" spans="6:9">
      <c r="F113" s="32"/>
      <c r="G113" s="32"/>
      <c r="H113" s="32"/>
      <c r="I113" s="32"/>
    </row>
    <row r="114" spans="6:9">
      <c r="F114" s="32"/>
      <c r="G114" s="32"/>
      <c r="H114" s="32"/>
      <c r="I114" s="32"/>
    </row>
    <row r="115" spans="6:9">
      <c r="F115" s="32"/>
      <c r="G115" s="32"/>
      <c r="H115" s="32"/>
      <c r="I115" s="32"/>
    </row>
    <row r="116" spans="6:9">
      <c r="F116" s="32"/>
      <c r="G116" s="32"/>
      <c r="H116" s="32"/>
      <c r="I116" s="32"/>
    </row>
    <row r="117" spans="6:9">
      <c r="F117" s="32"/>
      <c r="G117" s="32"/>
      <c r="H117" s="32"/>
      <c r="I117" s="32"/>
    </row>
    <row r="118" spans="6:9">
      <c r="F118" s="32"/>
      <c r="G118" s="32"/>
      <c r="H118" s="32"/>
      <c r="I118" s="32"/>
    </row>
    <row r="119" spans="6:9">
      <c r="F119" s="32"/>
      <c r="G119" s="32"/>
      <c r="H119" s="32"/>
      <c r="I119" s="32"/>
    </row>
    <row r="120" spans="6:9">
      <c r="F120" s="32"/>
      <c r="G120" s="32"/>
      <c r="H120" s="32"/>
      <c r="I120" s="32"/>
    </row>
    <row r="121" spans="6:9">
      <c r="F121" s="32"/>
      <c r="G121" s="32"/>
      <c r="H121" s="32"/>
      <c r="I121" s="32"/>
    </row>
    <row r="122" spans="6:9">
      <c r="F122" s="32"/>
      <c r="G122" s="32"/>
      <c r="H122" s="32"/>
      <c r="I122" s="32"/>
    </row>
    <row r="123" spans="6:9">
      <c r="F123" s="32"/>
      <c r="G123" s="32"/>
      <c r="H123" s="32"/>
      <c r="I123" s="32"/>
    </row>
    <row r="124" spans="6:9">
      <c r="F124" s="32"/>
      <c r="G124" s="32"/>
      <c r="H124" s="32"/>
      <c r="I124" s="32"/>
    </row>
    <row r="125" spans="6:9">
      <c r="F125" s="32"/>
      <c r="G125" s="32"/>
      <c r="H125" s="32"/>
      <c r="I125" s="32"/>
    </row>
    <row r="126" spans="6:9">
      <c r="F126" s="32"/>
      <c r="G126" s="32"/>
      <c r="H126" s="32"/>
      <c r="I126" s="32"/>
    </row>
    <row r="127" spans="6:9">
      <c r="F127" s="32"/>
      <c r="G127" s="32"/>
      <c r="H127" s="32"/>
      <c r="I127" s="32"/>
    </row>
    <row r="128" spans="6:9">
      <c r="F128" s="32"/>
      <c r="G128" s="32"/>
      <c r="H128" s="32"/>
      <c r="I128" s="32"/>
    </row>
    <row r="129" spans="6:9">
      <c r="F129" s="32"/>
      <c r="G129" s="32"/>
      <c r="H129" s="32"/>
      <c r="I129" s="32"/>
    </row>
    <row r="130" spans="6:9">
      <c r="F130" s="32"/>
      <c r="G130" s="32"/>
      <c r="H130" s="32"/>
      <c r="I130" s="32"/>
    </row>
    <row r="131" spans="6:9">
      <c r="F131" s="32"/>
      <c r="G131" s="32"/>
      <c r="H131" s="32"/>
      <c r="I131" s="32"/>
    </row>
    <row r="132" spans="6:9">
      <c r="F132" s="32"/>
      <c r="G132" s="32"/>
      <c r="H132" s="32"/>
      <c r="I132" s="32"/>
    </row>
    <row r="133" spans="6:9">
      <c r="F133" s="32"/>
      <c r="G133" s="32"/>
      <c r="H133" s="32"/>
      <c r="I133" s="32"/>
    </row>
    <row r="134" spans="6:9">
      <c r="F134" s="32"/>
      <c r="G134" s="32"/>
      <c r="H134" s="32"/>
      <c r="I134" s="32"/>
    </row>
    <row r="135" spans="6:9">
      <c r="F135" s="32"/>
      <c r="G135" s="32"/>
      <c r="H135" s="32"/>
      <c r="I135" s="32"/>
    </row>
    <row r="136" spans="6:9">
      <c r="F136" s="32"/>
      <c r="G136" s="32"/>
      <c r="H136" s="32"/>
      <c r="I136" s="32"/>
    </row>
    <row r="137" spans="6:9">
      <c r="F137" s="32"/>
      <c r="G137" s="32"/>
      <c r="H137" s="32"/>
      <c r="I137" s="32"/>
    </row>
    <row r="138" spans="6:9">
      <c r="F138" s="32"/>
      <c r="G138" s="32"/>
      <c r="H138" s="32"/>
      <c r="I138" s="32"/>
    </row>
    <row r="139" spans="6:9">
      <c r="F139" s="32"/>
      <c r="G139" s="32"/>
      <c r="H139" s="32"/>
      <c r="I139" s="32"/>
    </row>
    <row r="140" spans="6:9">
      <c r="F140" s="32"/>
      <c r="G140" s="32"/>
      <c r="H140" s="32"/>
      <c r="I140" s="32"/>
    </row>
    <row r="141" spans="6:9">
      <c r="F141" s="32"/>
      <c r="G141" s="32"/>
      <c r="H141" s="32"/>
      <c r="I141" s="32"/>
    </row>
    <row r="142" spans="6:9">
      <c r="F142" s="32"/>
      <c r="G142" s="32"/>
      <c r="H142" s="32"/>
      <c r="I142" s="32"/>
    </row>
    <row r="143" spans="6:9">
      <c r="F143" s="32"/>
      <c r="G143" s="32"/>
      <c r="H143" s="32"/>
      <c r="I143" s="32"/>
    </row>
    <row r="144" spans="6:9">
      <c r="F144" s="32"/>
      <c r="G144" s="32"/>
      <c r="H144" s="32"/>
      <c r="I144" s="32"/>
    </row>
    <row r="145" spans="6:9">
      <c r="F145" s="32"/>
      <c r="G145" s="32"/>
      <c r="H145" s="32"/>
      <c r="I145" s="32"/>
    </row>
    <row r="146" spans="6:9">
      <c r="F146" s="32"/>
      <c r="G146" s="32"/>
      <c r="H146" s="32"/>
      <c r="I146" s="32"/>
    </row>
    <row r="147" spans="6:9">
      <c r="F147" s="32"/>
      <c r="G147" s="32"/>
      <c r="H147" s="32"/>
      <c r="I147" s="32"/>
    </row>
    <row r="148" spans="6:9">
      <c r="F148" s="32"/>
      <c r="G148" s="32"/>
      <c r="H148" s="32"/>
      <c r="I148" s="32"/>
    </row>
    <row r="149" spans="6:9">
      <c r="F149" s="32"/>
      <c r="G149" s="32"/>
      <c r="H149" s="32"/>
      <c r="I149" s="32"/>
    </row>
    <row r="150" spans="6:9">
      <c r="F150" s="32"/>
      <c r="G150" s="32"/>
      <c r="H150" s="32"/>
      <c r="I150" s="32"/>
    </row>
    <row r="151" spans="6:9">
      <c r="F151" s="32"/>
      <c r="G151" s="32"/>
      <c r="H151" s="32"/>
      <c r="I151" s="32"/>
    </row>
    <row r="152" spans="6:9">
      <c r="F152" s="32"/>
      <c r="G152" s="32"/>
      <c r="H152" s="32"/>
      <c r="I152" s="32"/>
    </row>
    <row r="153" spans="6:9">
      <c r="F153" s="32"/>
      <c r="G153" s="32"/>
      <c r="H153" s="32"/>
      <c r="I153" s="32"/>
    </row>
    <row r="154" spans="6:9">
      <c r="F154" s="32"/>
      <c r="G154" s="32"/>
      <c r="H154" s="32"/>
      <c r="I154" s="32"/>
    </row>
    <row r="155" spans="6:9">
      <c r="F155" s="32"/>
      <c r="G155" s="32"/>
      <c r="H155" s="32"/>
      <c r="I155" s="32"/>
    </row>
    <row r="156" spans="6:9">
      <c r="F156" s="32"/>
      <c r="G156" s="32"/>
      <c r="H156" s="32"/>
      <c r="I156" s="32"/>
    </row>
    <row r="157" spans="6:9">
      <c r="F157" s="32"/>
      <c r="G157" s="32"/>
      <c r="H157" s="32"/>
      <c r="I157" s="32"/>
    </row>
    <row r="158" spans="6:9">
      <c r="F158" s="32"/>
      <c r="G158" s="32"/>
      <c r="H158" s="32"/>
      <c r="I158" s="32"/>
    </row>
    <row r="159" spans="6:9">
      <c r="F159" s="32"/>
      <c r="G159" s="32"/>
      <c r="H159" s="32"/>
      <c r="I159" s="32"/>
    </row>
    <row r="160" spans="6:9">
      <c r="F160" s="32"/>
      <c r="G160" s="32"/>
      <c r="H160" s="32"/>
      <c r="I160" s="32"/>
    </row>
    <row r="161" spans="6:9">
      <c r="F161" s="32"/>
      <c r="G161" s="32"/>
      <c r="H161" s="32"/>
      <c r="I161" s="32"/>
    </row>
    <row r="162" spans="6:9">
      <c r="F162" s="32"/>
      <c r="G162" s="32"/>
      <c r="H162" s="32"/>
      <c r="I162" s="32"/>
    </row>
    <row r="163" spans="6:9">
      <c r="F163" s="32"/>
      <c r="G163" s="32"/>
      <c r="H163" s="32"/>
      <c r="I163" s="32"/>
    </row>
    <row r="164" spans="6:9">
      <c r="F164" s="32"/>
      <c r="G164" s="32"/>
      <c r="H164" s="32"/>
      <c r="I164" s="32"/>
    </row>
    <row r="165" spans="6:9">
      <c r="F165" s="32"/>
      <c r="G165" s="32"/>
      <c r="H165" s="32"/>
      <c r="I165" s="32"/>
    </row>
    <row r="166" spans="6:9">
      <c r="F166" s="32"/>
      <c r="G166" s="32"/>
      <c r="H166" s="32"/>
      <c r="I166" s="32"/>
    </row>
    <row r="167" spans="6:9">
      <c r="F167" s="32"/>
      <c r="G167" s="32"/>
      <c r="H167" s="32"/>
      <c r="I167" s="32"/>
    </row>
    <row r="168" spans="6:9">
      <c r="F168" s="32"/>
      <c r="G168" s="32"/>
      <c r="H168" s="32"/>
      <c r="I168" s="32"/>
    </row>
    <row r="169" spans="6:9">
      <c r="F169" s="32"/>
      <c r="G169" s="32"/>
      <c r="H169" s="32"/>
      <c r="I169" s="32"/>
    </row>
    <row r="170" spans="6:9">
      <c r="F170" s="32"/>
      <c r="G170" s="32"/>
      <c r="H170" s="32"/>
      <c r="I170" s="32"/>
    </row>
    <row r="171" spans="6:9">
      <c r="F171" s="32"/>
      <c r="G171" s="32"/>
      <c r="H171" s="32"/>
      <c r="I171" s="32"/>
    </row>
    <row r="172" spans="6:9">
      <c r="F172" s="32"/>
      <c r="G172" s="32"/>
      <c r="H172" s="32"/>
      <c r="I172" s="32"/>
    </row>
    <row r="173" spans="6:9">
      <c r="F173" s="32"/>
      <c r="G173" s="32"/>
      <c r="H173" s="32"/>
      <c r="I173" s="32"/>
    </row>
    <row r="174" spans="6:9">
      <c r="F174" s="32"/>
      <c r="G174" s="32"/>
      <c r="H174" s="32"/>
      <c r="I174" s="32"/>
    </row>
    <row r="175" spans="6:9">
      <c r="F175" s="32"/>
      <c r="G175" s="32"/>
      <c r="H175" s="32"/>
      <c r="I175" s="32"/>
    </row>
    <row r="176" spans="6:9">
      <c r="F176" s="32"/>
      <c r="G176" s="32"/>
      <c r="H176" s="32"/>
      <c r="I176" s="32"/>
    </row>
    <row r="177" spans="6:9">
      <c r="F177" s="32"/>
      <c r="G177" s="32"/>
      <c r="H177" s="32"/>
      <c r="I177" s="32"/>
    </row>
    <row r="178" spans="6:9">
      <c r="F178" s="32"/>
      <c r="G178" s="32"/>
      <c r="H178" s="32"/>
      <c r="I178" s="32"/>
    </row>
    <row r="179" spans="6:9">
      <c r="F179" s="32"/>
      <c r="G179" s="32"/>
      <c r="H179" s="32"/>
      <c r="I179" s="32"/>
    </row>
    <row r="180" spans="6:9">
      <c r="F180" s="32"/>
      <c r="G180" s="32"/>
      <c r="H180" s="32"/>
      <c r="I180" s="32"/>
    </row>
    <row r="181" spans="6:9">
      <c r="F181" s="32"/>
      <c r="G181" s="32"/>
      <c r="H181" s="32"/>
      <c r="I181" s="32"/>
    </row>
    <row r="182" spans="6:9">
      <c r="F182" s="32"/>
      <c r="G182" s="32"/>
      <c r="H182" s="32"/>
      <c r="I182" s="32"/>
    </row>
    <row r="183" spans="6:9">
      <c r="F183" s="32"/>
      <c r="G183" s="32"/>
      <c r="H183" s="32"/>
      <c r="I183" s="32"/>
    </row>
    <row r="184" spans="6:9">
      <c r="F184" s="32"/>
      <c r="G184" s="32"/>
      <c r="H184" s="32"/>
      <c r="I184" s="32"/>
    </row>
    <row r="185" spans="6:9">
      <c r="F185" s="32"/>
      <c r="G185" s="32"/>
      <c r="H185" s="32"/>
      <c r="I185" s="32"/>
    </row>
    <row r="186" spans="6:9">
      <c r="F186" s="32"/>
      <c r="G186" s="32"/>
      <c r="H186" s="32"/>
      <c r="I186" s="32"/>
    </row>
    <row r="187" spans="6:9">
      <c r="F187" s="32"/>
      <c r="G187" s="32"/>
      <c r="H187" s="32"/>
      <c r="I187" s="32"/>
    </row>
    <row r="188" spans="6:9">
      <c r="F188" s="32"/>
      <c r="G188" s="32"/>
      <c r="H188" s="32"/>
      <c r="I188" s="32"/>
    </row>
    <row r="189" spans="6:9">
      <c r="F189" s="32"/>
      <c r="G189" s="32"/>
      <c r="H189" s="32"/>
      <c r="I189" s="32"/>
    </row>
    <row r="190" spans="6:9">
      <c r="F190" s="32"/>
      <c r="G190" s="32"/>
      <c r="H190" s="32"/>
      <c r="I190" s="32"/>
    </row>
    <row r="191" spans="6:9">
      <c r="F191" s="32"/>
      <c r="G191" s="32"/>
      <c r="H191" s="32"/>
      <c r="I191" s="32"/>
    </row>
    <row r="192" spans="6:9">
      <c r="F192" s="32"/>
      <c r="G192" s="32"/>
      <c r="H192" s="32"/>
      <c r="I192" s="32"/>
    </row>
    <row r="193" spans="6:9">
      <c r="F193" s="32"/>
      <c r="G193" s="32"/>
      <c r="H193" s="32"/>
      <c r="I193" s="32"/>
    </row>
    <row r="194" spans="6:9">
      <c r="F194" s="32"/>
      <c r="G194" s="32"/>
      <c r="H194" s="32"/>
      <c r="I194" s="32"/>
    </row>
    <row r="195" spans="6:9">
      <c r="F195" s="32"/>
      <c r="G195" s="32"/>
      <c r="H195" s="32"/>
      <c r="I195" s="32"/>
    </row>
    <row r="196" spans="6:9">
      <c r="F196" s="32"/>
      <c r="G196" s="32"/>
      <c r="H196" s="32"/>
      <c r="I196" s="32"/>
    </row>
    <row r="197" spans="6:9">
      <c r="F197" s="32"/>
      <c r="G197" s="32"/>
      <c r="H197" s="32"/>
      <c r="I197" s="32"/>
    </row>
    <row r="198" spans="6:9">
      <c r="F198" s="32"/>
      <c r="G198" s="32"/>
      <c r="H198" s="32"/>
      <c r="I198" s="32"/>
    </row>
    <row r="199" spans="6:9">
      <c r="F199" s="32"/>
      <c r="G199" s="32"/>
      <c r="H199" s="32"/>
      <c r="I199" s="32"/>
    </row>
    <row r="200" spans="6:9">
      <c r="F200" s="32"/>
      <c r="G200" s="32"/>
      <c r="H200" s="32"/>
      <c r="I200" s="32"/>
    </row>
    <row r="201" spans="6:9">
      <c r="F201" s="32"/>
      <c r="G201" s="32"/>
      <c r="H201" s="32"/>
      <c r="I201" s="32"/>
    </row>
    <row r="202" spans="6:9">
      <c r="F202" s="32"/>
      <c r="G202" s="32"/>
      <c r="H202" s="32"/>
      <c r="I202" s="32"/>
    </row>
    <row r="203" spans="6:9">
      <c r="F203" s="32"/>
      <c r="G203" s="32"/>
      <c r="H203" s="32"/>
      <c r="I203" s="32"/>
    </row>
    <row r="204" spans="6:9">
      <c r="F204" s="32"/>
      <c r="G204" s="32"/>
      <c r="H204" s="32"/>
      <c r="I204" s="32"/>
    </row>
    <row r="205" spans="6:9">
      <c r="F205" s="32"/>
      <c r="G205" s="32"/>
      <c r="H205" s="32"/>
      <c r="I205" s="32"/>
    </row>
    <row r="206" spans="6:9">
      <c r="F206" s="32"/>
      <c r="G206" s="32"/>
      <c r="H206" s="32"/>
      <c r="I206" s="32"/>
    </row>
    <row r="207" spans="6:9">
      <c r="F207" s="32"/>
      <c r="G207" s="32"/>
      <c r="H207" s="32"/>
      <c r="I207" s="32"/>
    </row>
    <row r="208" spans="6:9">
      <c r="F208" s="32"/>
      <c r="G208" s="32"/>
      <c r="H208" s="32"/>
      <c r="I208" s="32"/>
    </row>
    <row r="209" spans="6:9">
      <c r="F209" s="32"/>
      <c r="G209" s="32"/>
      <c r="H209" s="32"/>
      <c r="I209" s="32"/>
    </row>
    <row r="210" spans="6:9">
      <c r="F210" s="32"/>
      <c r="G210" s="32"/>
      <c r="H210" s="32"/>
      <c r="I210" s="32"/>
    </row>
    <row r="211" spans="6:9">
      <c r="F211" s="32"/>
      <c r="G211" s="32"/>
      <c r="H211" s="32"/>
      <c r="I211" s="32"/>
    </row>
    <row r="212" spans="6:9">
      <c r="F212" s="32"/>
      <c r="G212" s="32"/>
      <c r="H212" s="32"/>
      <c r="I212" s="32"/>
    </row>
    <row r="213" spans="6:9">
      <c r="F213" s="32"/>
      <c r="G213" s="32"/>
      <c r="H213" s="32"/>
      <c r="I213" s="32"/>
    </row>
    <row r="214" spans="6:9">
      <c r="F214" s="32"/>
      <c r="G214" s="32"/>
      <c r="H214" s="32"/>
      <c r="I214" s="32"/>
    </row>
    <row r="215" spans="6:9">
      <c r="F215" s="32"/>
      <c r="G215" s="32"/>
      <c r="H215" s="32"/>
      <c r="I215" s="32"/>
    </row>
    <row r="216" spans="6:9">
      <c r="F216" s="32"/>
      <c r="G216" s="32"/>
      <c r="H216" s="32"/>
      <c r="I216" s="32"/>
    </row>
    <row r="217" spans="6:9">
      <c r="F217" s="32"/>
      <c r="G217" s="32"/>
      <c r="H217" s="32"/>
      <c r="I217" s="32"/>
    </row>
    <row r="218" spans="6:9">
      <c r="F218" s="32"/>
      <c r="G218" s="32"/>
      <c r="H218" s="32"/>
      <c r="I218" s="32"/>
    </row>
  </sheetData>
  <autoFilter ref="B11:I132" xr:uid="{00000000-0009-0000-0000-000000000000}"/>
  <mergeCells count="7">
    <mergeCell ref="B7:I7"/>
    <mergeCell ref="B1:I1"/>
    <mergeCell ref="B2:I2"/>
    <mergeCell ref="B3:I3"/>
    <mergeCell ref="B6:I6"/>
    <mergeCell ref="B4:I4"/>
    <mergeCell ref="B5:I5"/>
  </mergeCells>
  <phoneticPr fontId="14" type="noConversion"/>
  <pageMargins left="0.75" right="0.75" top="1" bottom="1" header="0" footer="0"/>
  <pageSetup paperSize="9" orientation="portrait" horizontalDpi="200" verticalDpi="200"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tint="0.39997558519241921"/>
  </sheetPr>
  <dimension ref="A1:H1499"/>
  <sheetViews>
    <sheetView showGridLines="0" tabSelected="1" topLeftCell="A4" zoomScale="85" zoomScaleNormal="85" zoomScaleSheetLayoutView="100" workbookViewId="0">
      <pane xSplit="5" ySplit="10" topLeftCell="F1492" activePane="bottomRight" state="frozen"/>
      <selection activeCell="A4" sqref="A4"/>
      <selection pane="topRight" activeCell="F4" sqref="F4"/>
      <selection pane="bottomLeft" activeCell="A9" sqref="A9"/>
      <selection pane="bottomRight" activeCell="G1488" sqref="G1488"/>
    </sheetView>
  </sheetViews>
  <sheetFormatPr baseColWidth="10" defaultColWidth="11.42578125" defaultRowHeight="12.75"/>
  <cols>
    <col min="1" max="1" width="3.7109375" style="39" customWidth="1"/>
    <col min="2" max="2" width="6.28515625" style="39" customWidth="1"/>
    <col min="3" max="3" width="12.85546875" style="41" customWidth="1"/>
    <col min="4" max="4" width="75.140625" style="42" customWidth="1"/>
    <col min="5" max="5" width="11" style="40" customWidth="1"/>
    <col min="6" max="7" width="34.5703125" style="43" customWidth="1"/>
    <col min="8" max="8" width="83.5703125" style="39" customWidth="1"/>
    <col min="9" max="16384" width="11.42578125" style="39"/>
  </cols>
  <sheetData>
    <row r="1" spans="2:8" ht="15" customHeight="1">
      <c r="C1" s="44"/>
      <c r="D1" s="44"/>
      <c r="E1" s="44"/>
      <c r="F1" s="44"/>
      <c r="G1" s="44"/>
    </row>
    <row r="2" spans="2:8" ht="15" customHeight="1">
      <c r="C2" s="44"/>
      <c r="D2" s="44"/>
      <c r="E2" s="44"/>
      <c r="F2" s="44"/>
      <c r="G2" s="44"/>
    </row>
    <row r="3" spans="2:8" ht="15" customHeight="1">
      <c r="C3" s="44"/>
      <c r="D3" s="44"/>
      <c r="E3" s="44"/>
      <c r="F3" s="44"/>
      <c r="G3" s="44"/>
    </row>
    <row r="4" spans="2:8" ht="15" customHeight="1">
      <c r="C4" s="44"/>
      <c r="D4" s="44"/>
      <c r="E4" s="44"/>
      <c r="F4" s="44"/>
      <c r="G4" s="44"/>
      <c r="H4" s="44"/>
    </row>
    <row r="5" spans="2:8" ht="15" customHeight="1">
      <c r="C5" s="274" t="s">
        <v>4289</v>
      </c>
      <c r="D5" s="274"/>
      <c r="E5" s="274"/>
      <c r="F5" s="274"/>
      <c r="G5" s="274"/>
    </row>
    <row r="6" spans="2:8" ht="15" customHeight="1">
      <c r="C6" s="274"/>
      <c r="D6" s="274"/>
      <c r="E6" s="274"/>
      <c r="F6" s="274"/>
      <c r="G6" s="274"/>
    </row>
    <row r="7" spans="2:8" ht="15" customHeight="1">
      <c r="C7" s="274"/>
      <c r="D7" s="274"/>
      <c r="E7" s="274"/>
      <c r="F7" s="274"/>
      <c r="G7" s="274"/>
    </row>
    <row r="8" spans="2:8" ht="15" customHeight="1">
      <c r="C8" s="274"/>
      <c r="D8" s="274"/>
      <c r="E8" s="274"/>
      <c r="F8" s="274"/>
      <c r="G8" s="274"/>
    </row>
    <row r="9" spans="2:8" ht="15" customHeight="1">
      <c r="C9" s="274" t="s">
        <v>4280</v>
      </c>
      <c r="D9" s="274"/>
      <c r="E9" s="274"/>
      <c r="F9" s="274"/>
      <c r="G9" s="274"/>
    </row>
    <row r="10" spans="2:8" ht="13.5" customHeight="1">
      <c r="C10" s="44"/>
      <c r="D10" s="44"/>
      <c r="E10" s="44"/>
      <c r="F10" s="44"/>
      <c r="G10" s="44"/>
      <c r="H10" s="44"/>
    </row>
    <row r="11" spans="2:8" ht="20.25" customHeight="1">
      <c r="C11" s="45"/>
      <c r="D11" s="45"/>
      <c r="E11" s="45"/>
      <c r="F11" s="281" t="s">
        <v>23</v>
      </c>
      <c r="G11" s="282" t="s">
        <v>23</v>
      </c>
    </row>
    <row r="12" spans="2:8" ht="15" customHeight="1">
      <c r="E12" s="41"/>
      <c r="F12" s="49"/>
      <c r="G12" s="49"/>
    </row>
    <row r="13" spans="2:8" ht="39.75" customHeight="1">
      <c r="C13" s="94" t="s">
        <v>7</v>
      </c>
      <c r="D13" s="94" t="s">
        <v>8</v>
      </c>
      <c r="E13" s="95" t="s">
        <v>9</v>
      </c>
      <c r="F13" s="280" t="s">
        <v>28</v>
      </c>
      <c r="G13" s="283" t="s">
        <v>4281</v>
      </c>
    </row>
    <row r="14" spans="2:8" ht="16.5" customHeight="1">
      <c r="C14" s="50">
        <v>1</v>
      </c>
      <c r="D14" s="119" t="s">
        <v>32</v>
      </c>
      <c r="E14" s="51"/>
      <c r="F14" s="51"/>
      <c r="G14" s="51"/>
    </row>
    <row r="15" spans="2:8" ht="12">
      <c r="C15" s="52" t="s">
        <v>34</v>
      </c>
      <c r="D15" s="224" t="s">
        <v>35</v>
      </c>
      <c r="E15" s="53"/>
      <c r="F15" s="53"/>
      <c r="G15" s="53"/>
    </row>
    <row r="16" spans="2:8" ht="16.5">
      <c r="B16" s="39">
        <v>1</v>
      </c>
      <c r="C16" s="54" t="s">
        <v>36</v>
      </c>
      <c r="D16" s="55" t="s">
        <v>37</v>
      </c>
      <c r="E16" s="56" t="s">
        <v>38</v>
      </c>
      <c r="F16" s="142">
        <v>10521</v>
      </c>
      <c r="G16" s="142"/>
    </row>
    <row r="17" spans="2:8" ht="16.5">
      <c r="B17" s="39">
        <v>2</v>
      </c>
      <c r="C17" s="54" t="s">
        <v>39</v>
      </c>
      <c r="D17" s="55" t="s">
        <v>40</v>
      </c>
      <c r="E17" s="56" t="s">
        <v>41</v>
      </c>
      <c r="F17" s="142">
        <v>46800</v>
      </c>
      <c r="G17" s="142"/>
    </row>
    <row r="18" spans="2:8" ht="22.5">
      <c r="B18" s="39">
        <v>3</v>
      </c>
      <c r="C18" s="54" t="s">
        <v>42</v>
      </c>
      <c r="D18" s="55" t="s">
        <v>43</v>
      </c>
      <c r="E18" s="56" t="s">
        <v>38</v>
      </c>
      <c r="F18" s="142">
        <v>2786</v>
      </c>
      <c r="G18" s="142"/>
      <c r="H18" s="230"/>
    </row>
    <row r="19" spans="2:8" ht="16.5">
      <c r="B19" s="39">
        <v>9</v>
      </c>
      <c r="C19" s="57" t="s">
        <v>44</v>
      </c>
      <c r="D19" s="58" t="s">
        <v>45</v>
      </c>
      <c r="E19" s="59"/>
      <c r="F19" s="141"/>
      <c r="G19" s="141"/>
    </row>
    <row r="20" spans="2:8" ht="16.5">
      <c r="B20" s="39">
        <v>10</v>
      </c>
      <c r="C20" s="54" t="s">
        <v>46</v>
      </c>
      <c r="D20" s="55" t="s">
        <v>47</v>
      </c>
      <c r="E20" s="56" t="s">
        <v>38</v>
      </c>
      <c r="F20" s="142">
        <v>14190</v>
      </c>
      <c r="G20" s="142"/>
    </row>
    <row r="21" spans="2:8" ht="16.5">
      <c r="B21" s="39">
        <v>11</v>
      </c>
      <c r="C21" s="54" t="s">
        <v>48</v>
      </c>
      <c r="D21" s="55" t="s">
        <v>49</v>
      </c>
      <c r="E21" s="56" t="s">
        <v>41</v>
      </c>
      <c r="F21" s="142">
        <v>234194</v>
      </c>
      <c r="G21" s="142"/>
    </row>
    <row r="22" spans="2:8" ht="16.5">
      <c r="B22" s="39">
        <v>12</v>
      </c>
      <c r="C22" s="54" t="s">
        <v>50</v>
      </c>
      <c r="D22" s="55" t="s">
        <v>51</v>
      </c>
      <c r="E22" s="56" t="s">
        <v>41</v>
      </c>
      <c r="F22" s="142">
        <v>256257</v>
      </c>
      <c r="G22" s="142"/>
      <c r="H22" s="230"/>
    </row>
    <row r="23" spans="2:8" ht="16.5">
      <c r="B23" s="39">
        <v>13</v>
      </c>
      <c r="C23" s="54" t="s">
        <v>52</v>
      </c>
      <c r="D23" s="55" t="s">
        <v>53</v>
      </c>
      <c r="E23" s="56" t="s">
        <v>38</v>
      </c>
      <c r="F23" s="142">
        <v>63087</v>
      </c>
      <c r="G23" s="142"/>
    </row>
    <row r="24" spans="2:8" ht="22.5">
      <c r="B24" s="39">
        <v>15</v>
      </c>
      <c r="C24" s="54" t="s">
        <v>4052</v>
      </c>
      <c r="D24" s="55" t="s">
        <v>55</v>
      </c>
      <c r="E24" s="56" t="s">
        <v>38</v>
      </c>
      <c r="F24" s="142">
        <v>11754</v>
      </c>
      <c r="G24" s="142"/>
      <c r="H24" s="230"/>
    </row>
    <row r="25" spans="2:8" ht="16.5">
      <c r="B25" s="39">
        <v>17</v>
      </c>
      <c r="C25" s="54" t="s">
        <v>54</v>
      </c>
      <c r="D25" s="55" t="s">
        <v>57</v>
      </c>
      <c r="E25" s="56" t="s">
        <v>38</v>
      </c>
      <c r="F25" s="142">
        <v>21280</v>
      </c>
      <c r="G25" s="142"/>
    </row>
    <row r="26" spans="2:8" ht="16.5">
      <c r="B26" s="39">
        <v>18</v>
      </c>
      <c r="C26" s="54" t="s">
        <v>4053</v>
      </c>
      <c r="D26" s="55" t="s">
        <v>59</v>
      </c>
      <c r="E26" s="56" t="s">
        <v>38</v>
      </c>
      <c r="F26" s="142">
        <v>11496</v>
      </c>
      <c r="G26" s="142"/>
    </row>
    <row r="27" spans="2:8" ht="16.5">
      <c r="B27" s="39">
        <v>19</v>
      </c>
      <c r="C27" s="54" t="s">
        <v>56</v>
      </c>
      <c r="D27" s="55" t="s">
        <v>61</v>
      </c>
      <c r="E27" s="56" t="s">
        <v>38</v>
      </c>
      <c r="F27" s="142">
        <v>18690</v>
      </c>
      <c r="G27" s="142"/>
    </row>
    <row r="28" spans="2:8" ht="16.5">
      <c r="B28" s="39">
        <v>20</v>
      </c>
      <c r="C28" s="54" t="s">
        <v>58</v>
      </c>
      <c r="D28" s="55" t="s">
        <v>63</v>
      </c>
      <c r="E28" s="56" t="s">
        <v>38</v>
      </c>
      <c r="F28" s="142">
        <v>31152</v>
      </c>
      <c r="G28" s="142"/>
    </row>
    <row r="29" spans="2:8" ht="22.5">
      <c r="B29" s="39">
        <v>21</v>
      </c>
      <c r="C29" s="54" t="s">
        <v>60</v>
      </c>
      <c r="D29" s="55" t="s">
        <v>65</v>
      </c>
      <c r="E29" s="56" t="s">
        <v>38</v>
      </c>
      <c r="F29" s="142">
        <v>10425</v>
      </c>
      <c r="G29" s="142"/>
      <c r="H29" s="230"/>
    </row>
    <row r="30" spans="2:8" ht="16.5">
      <c r="B30" s="39">
        <v>22</v>
      </c>
      <c r="C30" s="54" t="s">
        <v>62</v>
      </c>
      <c r="D30" s="55" t="s">
        <v>67</v>
      </c>
      <c r="E30" s="56" t="s">
        <v>41</v>
      </c>
      <c r="F30" s="142">
        <v>186940</v>
      </c>
      <c r="G30" s="142"/>
    </row>
    <row r="31" spans="2:8" ht="22.5">
      <c r="B31" s="39">
        <v>23</v>
      </c>
      <c r="C31" s="54" t="s">
        <v>64</v>
      </c>
      <c r="D31" s="55" t="s">
        <v>69</v>
      </c>
      <c r="E31" s="56" t="s">
        <v>38</v>
      </c>
      <c r="F31" s="142">
        <v>10958</v>
      </c>
      <c r="G31" s="142"/>
      <c r="H31" s="230"/>
    </row>
    <row r="32" spans="2:8" ht="22.5">
      <c r="B32" s="39">
        <v>24</v>
      </c>
      <c r="C32" s="54" t="s">
        <v>66</v>
      </c>
      <c r="D32" s="55" t="s">
        <v>71</v>
      </c>
      <c r="E32" s="56" t="s">
        <v>38</v>
      </c>
      <c r="F32" s="142">
        <v>9899</v>
      </c>
      <c r="G32" s="142"/>
      <c r="H32" s="230"/>
    </row>
    <row r="33" spans="2:8" ht="16.5">
      <c r="B33" s="39">
        <v>25</v>
      </c>
      <c r="C33" s="54" t="s">
        <v>68</v>
      </c>
      <c r="D33" s="55" t="s">
        <v>73</v>
      </c>
      <c r="E33" s="56" t="s">
        <v>38</v>
      </c>
      <c r="F33" s="142">
        <v>46570</v>
      </c>
      <c r="G33" s="142"/>
    </row>
    <row r="34" spans="2:8" ht="16.5">
      <c r="B34" s="39">
        <v>26</v>
      </c>
      <c r="C34" s="54" t="s">
        <v>70</v>
      </c>
      <c r="D34" s="55" t="s">
        <v>75</v>
      </c>
      <c r="E34" s="56" t="s">
        <v>38</v>
      </c>
      <c r="F34" s="142">
        <v>65569</v>
      </c>
      <c r="G34" s="142"/>
    </row>
    <row r="35" spans="2:8" ht="16.5">
      <c r="B35" s="39">
        <v>27</v>
      </c>
      <c r="C35" s="54" t="s">
        <v>72</v>
      </c>
      <c r="D35" s="55" t="s">
        <v>77</v>
      </c>
      <c r="E35" s="56" t="s">
        <v>38</v>
      </c>
      <c r="F35" s="142">
        <v>35613</v>
      </c>
      <c r="G35" s="142"/>
    </row>
    <row r="36" spans="2:8" ht="16.5">
      <c r="B36" s="39">
        <v>28</v>
      </c>
      <c r="C36" s="54" t="s">
        <v>74</v>
      </c>
      <c r="D36" s="55" t="s">
        <v>79</v>
      </c>
      <c r="E36" s="56" t="s">
        <v>38</v>
      </c>
      <c r="F36" s="142">
        <v>48593</v>
      </c>
      <c r="G36" s="142"/>
    </row>
    <row r="37" spans="2:8" ht="16.5">
      <c r="B37" s="39">
        <v>29</v>
      </c>
      <c r="C37" s="54" t="s">
        <v>76</v>
      </c>
      <c r="D37" s="55" t="s">
        <v>81</v>
      </c>
      <c r="E37" s="56" t="s">
        <v>38</v>
      </c>
      <c r="F37" s="142">
        <v>81609</v>
      </c>
      <c r="G37" s="142"/>
    </row>
    <row r="38" spans="2:8" ht="22.5">
      <c r="B38" s="39">
        <v>30</v>
      </c>
      <c r="C38" s="54" t="s">
        <v>78</v>
      </c>
      <c r="D38" s="55" t="s">
        <v>83</v>
      </c>
      <c r="E38" s="56" t="s">
        <v>9</v>
      </c>
      <c r="F38" s="142">
        <v>23488</v>
      </c>
      <c r="G38" s="142"/>
      <c r="H38" s="230"/>
    </row>
    <row r="39" spans="2:8" ht="16.5">
      <c r="B39" s="39">
        <v>31</v>
      </c>
      <c r="C39" s="54" t="s">
        <v>80</v>
      </c>
      <c r="D39" s="55" t="s">
        <v>85</v>
      </c>
      <c r="E39" s="56" t="s">
        <v>86</v>
      </c>
      <c r="F39" s="142">
        <v>23583</v>
      </c>
      <c r="G39" s="142"/>
    </row>
    <row r="40" spans="2:8" ht="16.5">
      <c r="B40" s="39">
        <v>32</v>
      </c>
      <c r="C40" s="54" t="s">
        <v>82</v>
      </c>
      <c r="D40" s="55" t="s">
        <v>88</v>
      </c>
      <c r="E40" s="56" t="s">
        <v>38</v>
      </c>
      <c r="F40" s="142">
        <v>12441</v>
      </c>
      <c r="G40" s="142"/>
      <c r="H40" s="230"/>
    </row>
    <row r="41" spans="2:8" ht="16.5">
      <c r="B41" s="39">
        <v>33</v>
      </c>
      <c r="C41" s="54" t="s">
        <v>84</v>
      </c>
      <c r="D41" s="55" t="s">
        <v>89</v>
      </c>
      <c r="E41" s="56" t="s">
        <v>38</v>
      </c>
      <c r="F41" s="142">
        <v>38384</v>
      </c>
      <c r="G41" s="142"/>
    </row>
    <row r="42" spans="2:8" ht="22.5">
      <c r="B42" s="39">
        <v>34</v>
      </c>
      <c r="C42" s="54" t="s">
        <v>87</v>
      </c>
      <c r="D42" s="55" t="s">
        <v>91</v>
      </c>
      <c r="E42" s="56" t="s">
        <v>38</v>
      </c>
      <c r="F42" s="142">
        <v>6525</v>
      </c>
      <c r="G42" s="142"/>
    </row>
    <row r="43" spans="2:8" ht="16.5">
      <c r="B43" s="39">
        <v>35</v>
      </c>
      <c r="C43" s="54" t="s">
        <v>15</v>
      </c>
      <c r="D43" s="55" t="s">
        <v>93</v>
      </c>
      <c r="E43" s="56" t="s">
        <v>9</v>
      </c>
      <c r="F43" s="142">
        <v>35046</v>
      </c>
      <c r="G43" s="142"/>
    </row>
    <row r="44" spans="2:8" ht="16.5">
      <c r="B44" s="39">
        <v>37</v>
      </c>
      <c r="C44" s="54" t="s">
        <v>90</v>
      </c>
      <c r="D44" s="55" t="s">
        <v>95</v>
      </c>
      <c r="E44" s="56" t="s">
        <v>38</v>
      </c>
      <c r="F44" s="142">
        <v>19289</v>
      </c>
      <c r="G44" s="142"/>
      <c r="H44" s="230"/>
    </row>
    <row r="45" spans="2:8" ht="16.5">
      <c r="B45" s="39">
        <v>40</v>
      </c>
      <c r="C45" s="54" t="s">
        <v>92</v>
      </c>
      <c r="D45" s="55" t="s">
        <v>97</v>
      </c>
      <c r="E45" s="56" t="s">
        <v>38</v>
      </c>
      <c r="F45" s="142">
        <v>3936</v>
      </c>
      <c r="G45" s="142"/>
    </row>
    <row r="46" spans="2:8" ht="22.5">
      <c r="B46" s="39">
        <v>41</v>
      </c>
      <c r="C46" s="54" t="s">
        <v>4054</v>
      </c>
      <c r="D46" s="55" t="s">
        <v>99</v>
      </c>
      <c r="E46" s="56" t="s">
        <v>38</v>
      </c>
      <c r="F46" s="142">
        <v>3452</v>
      </c>
      <c r="G46" s="142"/>
    </row>
    <row r="47" spans="2:8" ht="22.5">
      <c r="B47" s="39">
        <v>42</v>
      </c>
      <c r="C47" s="54" t="s">
        <v>94</v>
      </c>
      <c r="D47" s="55" t="s">
        <v>101</v>
      </c>
      <c r="E47" s="56" t="s">
        <v>38</v>
      </c>
      <c r="F47" s="142">
        <v>2355</v>
      </c>
      <c r="G47" s="142"/>
      <c r="H47" s="230"/>
    </row>
    <row r="48" spans="2:8" ht="16.5">
      <c r="B48" s="39">
        <v>43</v>
      </c>
      <c r="C48" s="54" t="s">
        <v>4055</v>
      </c>
      <c r="D48" s="55" t="s">
        <v>103</v>
      </c>
      <c r="E48" s="56" t="s">
        <v>38</v>
      </c>
      <c r="F48" s="142">
        <v>26392</v>
      </c>
      <c r="G48" s="142"/>
    </row>
    <row r="49" spans="2:8" ht="16.5">
      <c r="B49" s="39">
        <v>44</v>
      </c>
      <c r="C49" s="54" t="s">
        <v>4056</v>
      </c>
      <c r="D49" s="55" t="s">
        <v>105</v>
      </c>
      <c r="E49" s="56" t="s">
        <v>86</v>
      </c>
      <c r="F49" s="142">
        <v>20707</v>
      </c>
      <c r="G49" s="142"/>
    </row>
    <row r="50" spans="2:8" ht="16.5">
      <c r="B50" s="39">
        <v>45</v>
      </c>
      <c r="C50" s="54" t="s">
        <v>96</v>
      </c>
      <c r="D50" s="55" t="s">
        <v>107</v>
      </c>
      <c r="E50" s="56" t="s">
        <v>9</v>
      </c>
      <c r="F50" s="142">
        <v>88033</v>
      </c>
      <c r="G50" s="142"/>
    </row>
    <row r="51" spans="2:8" ht="16.5">
      <c r="B51" s="39">
        <v>48</v>
      </c>
      <c r="C51" s="54" t="s">
        <v>98</v>
      </c>
      <c r="D51" s="55" t="s">
        <v>109</v>
      </c>
      <c r="E51" s="56" t="s">
        <v>9</v>
      </c>
      <c r="F51" s="142">
        <v>9582</v>
      </c>
      <c r="G51" s="142"/>
    </row>
    <row r="52" spans="2:8" ht="16.5">
      <c r="B52" s="39">
        <v>51</v>
      </c>
      <c r="C52" s="54" t="s">
        <v>100</v>
      </c>
      <c r="D52" s="55" t="s">
        <v>111</v>
      </c>
      <c r="E52" s="56" t="s">
        <v>9</v>
      </c>
      <c r="F52" s="142">
        <v>21940</v>
      </c>
      <c r="G52" s="142"/>
    </row>
    <row r="53" spans="2:8" ht="16.5">
      <c r="B53" s="39">
        <v>52</v>
      </c>
      <c r="C53" s="54" t="s">
        <v>102</v>
      </c>
      <c r="D53" s="55" t="s">
        <v>113</v>
      </c>
      <c r="E53" s="56" t="s">
        <v>38</v>
      </c>
      <c r="F53" s="142">
        <v>109550</v>
      </c>
      <c r="G53" s="142"/>
    </row>
    <row r="54" spans="2:8" ht="16.5">
      <c r="B54" s="39">
        <v>54</v>
      </c>
      <c r="C54" s="54" t="s">
        <v>104</v>
      </c>
      <c r="D54" s="55" t="s">
        <v>115</v>
      </c>
      <c r="E54" s="56" t="s">
        <v>38</v>
      </c>
      <c r="F54" s="142">
        <v>14596</v>
      </c>
      <c r="G54" s="142"/>
    </row>
    <row r="55" spans="2:8" ht="16.5">
      <c r="B55" s="39">
        <v>55</v>
      </c>
      <c r="C55" s="54" t="s">
        <v>106</v>
      </c>
      <c r="D55" s="55" t="s">
        <v>117</v>
      </c>
      <c r="E55" s="56" t="s">
        <v>38</v>
      </c>
      <c r="F55" s="142">
        <v>11764</v>
      </c>
      <c r="G55" s="142"/>
    </row>
    <row r="56" spans="2:8" ht="16.5">
      <c r="B56" s="39">
        <v>56</v>
      </c>
      <c r="C56" s="54" t="s">
        <v>4057</v>
      </c>
      <c r="D56" s="60" t="s">
        <v>119</v>
      </c>
      <c r="E56" s="56" t="s">
        <v>38</v>
      </c>
      <c r="F56" s="142">
        <v>19902</v>
      </c>
      <c r="G56" s="142"/>
    </row>
    <row r="57" spans="2:8" ht="16.5">
      <c r="B57" s="39">
        <v>57</v>
      </c>
      <c r="C57" s="54" t="s">
        <v>4058</v>
      </c>
      <c r="D57" s="60" t="s">
        <v>121</v>
      </c>
      <c r="E57" s="56" t="s">
        <v>38</v>
      </c>
      <c r="F57" s="142">
        <v>28101</v>
      </c>
      <c r="G57" s="142"/>
    </row>
    <row r="58" spans="2:8" ht="22.5">
      <c r="B58" s="39">
        <v>58</v>
      </c>
      <c r="C58" s="54" t="s">
        <v>108</v>
      </c>
      <c r="D58" s="60" t="s">
        <v>123</v>
      </c>
      <c r="E58" s="56" t="s">
        <v>9</v>
      </c>
      <c r="F58" s="142">
        <v>12373</v>
      </c>
      <c r="G58" s="142"/>
      <c r="H58" s="230"/>
    </row>
    <row r="59" spans="2:8" ht="16.5">
      <c r="B59" s="39">
        <v>828</v>
      </c>
      <c r="C59" s="54" t="s">
        <v>4059</v>
      </c>
      <c r="D59" s="55" t="s">
        <v>4030</v>
      </c>
      <c r="E59" s="68" t="s">
        <v>38</v>
      </c>
      <c r="F59" s="142">
        <v>14939</v>
      </c>
      <c r="G59" s="142"/>
      <c r="H59" s="230"/>
    </row>
    <row r="60" spans="2:8" ht="16.5">
      <c r="B60" s="39">
        <v>830</v>
      </c>
      <c r="C60" s="54" t="s">
        <v>4060</v>
      </c>
      <c r="D60" s="55" t="s">
        <v>126</v>
      </c>
      <c r="E60" s="68" t="s">
        <v>9</v>
      </c>
      <c r="F60" s="142">
        <v>12399</v>
      </c>
      <c r="G60" s="142"/>
    </row>
    <row r="61" spans="2:8" ht="16.5">
      <c r="B61" s="39">
        <v>831</v>
      </c>
      <c r="C61" s="54" t="s">
        <v>110</v>
      </c>
      <c r="D61" s="55" t="s">
        <v>128</v>
      </c>
      <c r="E61" s="68" t="s">
        <v>9</v>
      </c>
      <c r="F61" s="142">
        <v>11491</v>
      </c>
      <c r="G61" s="142"/>
    </row>
    <row r="62" spans="2:8" ht="16.5">
      <c r="B62" s="39">
        <v>832</v>
      </c>
      <c r="C62" s="54" t="s">
        <v>112</v>
      </c>
      <c r="D62" s="223" t="s">
        <v>130</v>
      </c>
      <c r="E62" s="68" t="s">
        <v>38</v>
      </c>
      <c r="F62" s="142">
        <v>24809</v>
      </c>
      <c r="G62" s="142"/>
    </row>
    <row r="63" spans="2:8" ht="16.5">
      <c r="B63" s="39">
        <v>833</v>
      </c>
      <c r="C63" s="54" t="s">
        <v>4061</v>
      </c>
      <c r="D63" s="223" t="s">
        <v>132</v>
      </c>
      <c r="E63" s="68" t="s">
        <v>38</v>
      </c>
      <c r="F63" s="142">
        <v>52935</v>
      </c>
      <c r="G63" s="142"/>
    </row>
    <row r="64" spans="2:8" ht="16.5">
      <c r="B64" s="39">
        <v>834</v>
      </c>
      <c r="C64" s="54" t="s">
        <v>114</v>
      </c>
      <c r="D64" s="223" t="s">
        <v>134</v>
      </c>
      <c r="E64" s="56" t="s">
        <v>86</v>
      </c>
      <c r="F64" s="142">
        <v>14078</v>
      </c>
      <c r="G64" s="142"/>
    </row>
    <row r="65" spans="2:8" ht="16.5">
      <c r="B65" s="39">
        <v>835</v>
      </c>
      <c r="C65" s="54" t="s">
        <v>116</v>
      </c>
      <c r="D65" s="223" t="s">
        <v>136</v>
      </c>
      <c r="E65" s="68" t="s">
        <v>137</v>
      </c>
      <c r="F65" s="142">
        <v>1823</v>
      </c>
      <c r="G65" s="142"/>
    </row>
    <row r="66" spans="2:8" ht="16.5">
      <c r="B66" s="39">
        <v>59</v>
      </c>
      <c r="C66" s="61" t="s">
        <v>138</v>
      </c>
      <c r="D66" s="58" t="s">
        <v>139</v>
      </c>
      <c r="E66" s="62"/>
      <c r="F66" s="141"/>
      <c r="G66" s="141"/>
    </row>
    <row r="67" spans="2:8" ht="16.5">
      <c r="B67" s="39">
        <v>60</v>
      </c>
      <c r="C67" s="54" t="s">
        <v>140</v>
      </c>
      <c r="D67" s="55" t="s">
        <v>141</v>
      </c>
      <c r="E67" s="56" t="s">
        <v>9</v>
      </c>
      <c r="F67" s="142">
        <v>223637</v>
      </c>
      <c r="G67" s="142"/>
    </row>
    <row r="68" spans="2:8" ht="33.75">
      <c r="B68" s="39">
        <v>61</v>
      </c>
      <c r="C68" s="54" t="s">
        <v>142</v>
      </c>
      <c r="D68" s="55" t="s">
        <v>4031</v>
      </c>
      <c r="E68" s="56" t="s">
        <v>41</v>
      </c>
      <c r="F68" s="142">
        <v>36622</v>
      </c>
      <c r="G68" s="142"/>
      <c r="H68" s="230"/>
    </row>
    <row r="69" spans="2:8" ht="22.5">
      <c r="B69" s="39">
        <v>62</v>
      </c>
      <c r="C69" s="54" t="s">
        <v>144</v>
      </c>
      <c r="D69" s="55" t="s">
        <v>145</v>
      </c>
      <c r="E69" s="56" t="s">
        <v>41</v>
      </c>
      <c r="F69" s="142">
        <v>7616</v>
      </c>
      <c r="G69" s="142"/>
      <c r="H69" s="230"/>
    </row>
    <row r="70" spans="2:8" ht="16.5" customHeight="1">
      <c r="B70" s="39">
        <v>64</v>
      </c>
      <c r="C70" s="50">
        <v>2</v>
      </c>
      <c r="D70" s="122" t="s">
        <v>146</v>
      </c>
      <c r="E70" s="65"/>
      <c r="F70" s="143"/>
      <c r="G70" s="143"/>
    </row>
    <row r="71" spans="2:8" ht="25.5" customHeight="1">
      <c r="B71" s="39">
        <v>65</v>
      </c>
      <c r="C71" s="52" t="s">
        <v>147</v>
      </c>
      <c r="D71" s="224" t="s">
        <v>148</v>
      </c>
      <c r="E71" s="66"/>
      <c r="F71" s="141"/>
      <c r="G71" s="141"/>
      <c r="H71" s="230"/>
    </row>
    <row r="72" spans="2:8" ht="33.75">
      <c r="B72" s="39">
        <v>66</v>
      </c>
      <c r="C72" s="67" t="s">
        <v>149</v>
      </c>
      <c r="D72" s="55" t="s">
        <v>150</v>
      </c>
      <c r="E72" s="68" t="s">
        <v>41</v>
      </c>
      <c r="F72" s="142">
        <v>128412</v>
      </c>
      <c r="G72" s="142"/>
      <c r="H72" s="230"/>
    </row>
    <row r="73" spans="2:8" ht="22.5">
      <c r="B73" s="39">
        <v>67</v>
      </c>
      <c r="C73" s="67" t="s">
        <v>151</v>
      </c>
      <c r="D73" s="55" t="s">
        <v>152</v>
      </c>
      <c r="E73" s="68" t="s">
        <v>41</v>
      </c>
      <c r="F73" s="142">
        <v>54002</v>
      </c>
      <c r="G73" s="142"/>
    </row>
    <row r="74" spans="2:8" ht="22.5">
      <c r="B74" s="39">
        <v>68</v>
      </c>
      <c r="C74" s="67" t="s">
        <v>4062</v>
      </c>
      <c r="D74" s="55" t="s">
        <v>154</v>
      </c>
      <c r="E74" s="68" t="s">
        <v>41</v>
      </c>
      <c r="F74" s="142">
        <v>67883</v>
      </c>
      <c r="G74" s="142"/>
    </row>
    <row r="75" spans="2:8" ht="22.5">
      <c r="B75" s="39">
        <v>69</v>
      </c>
      <c r="C75" s="67" t="s">
        <v>153</v>
      </c>
      <c r="D75" s="55" t="s">
        <v>156</v>
      </c>
      <c r="E75" s="68" t="s">
        <v>41</v>
      </c>
      <c r="F75" s="142">
        <v>85919</v>
      </c>
      <c r="G75" s="142"/>
    </row>
    <row r="76" spans="2:8" ht="16.5">
      <c r="B76" s="39">
        <v>70</v>
      </c>
      <c r="C76" s="67" t="s">
        <v>155</v>
      </c>
      <c r="D76" s="69" t="s">
        <v>158</v>
      </c>
      <c r="E76" s="68" t="s">
        <v>41</v>
      </c>
      <c r="F76" s="142">
        <v>48755</v>
      </c>
      <c r="G76" s="142"/>
      <c r="H76" s="230"/>
    </row>
    <row r="77" spans="2:8" ht="16.5">
      <c r="B77" s="39">
        <v>71</v>
      </c>
      <c r="C77" s="67" t="s">
        <v>157</v>
      </c>
      <c r="D77" s="55" t="s">
        <v>160</v>
      </c>
      <c r="E77" s="68" t="s">
        <v>41</v>
      </c>
      <c r="F77" s="142">
        <v>13932</v>
      </c>
      <c r="G77" s="142"/>
    </row>
    <row r="78" spans="2:8" ht="16.5">
      <c r="B78" s="39">
        <v>73</v>
      </c>
      <c r="C78" s="67" t="s">
        <v>159</v>
      </c>
      <c r="D78" s="55" t="s">
        <v>162</v>
      </c>
      <c r="E78" s="68" t="s">
        <v>41</v>
      </c>
      <c r="F78" s="142">
        <v>43450</v>
      </c>
      <c r="G78" s="142"/>
    </row>
    <row r="79" spans="2:8" ht="22.5">
      <c r="B79" s="39">
        <v>74</v>
      </c>
      <c r="C79" s="67" t="s">
        <v>4063</v>
      </c>
      <c r="D79" s="55" t="s">
        <v>164</v>
      </c>
      <c r="E79" s="68" t="s">
        <v>41</v>
      </c>
      <c r="F79" s="142">
        <v>92968</v>
      </c>
      <c r="G79" s="142"/>
    </row>
    <row r="80" spans="2:8" ht="16.5">
      <c r="B80" s="39">
        <v>75</v>
      </c>
      <c r="C80" s="67" t="s">
        <v>161</v>
      </c>
      <c r="D80" s="55" t="s">
        <v>166</v>
      </c>
      <c r="E80" s="68" t="s">
        <v>41</v>
      </c>
      <c r="F80" s="142">
        <v>79265</v>
      </c>
      <c r="G80" s="142"/>
    </row>
    <row r="81" spans="2:8" ht="22.5">
      <c r="B81" s="39">
        <v>76</v>
      </c>
      <c r="C81" s="67" t="s">
        <v>163</v>
      </c>
      <c r="D81" s="55" t="s">
        <v>168</v>
      </c>
      <c r="E81" s="68" t="s">
        <v>41</v>
      </c>
      <c r="F81" s="142">
        <v>105376</v>
      </c>
      <c r="G81" s="142"/>
    </row>
    <row r="82" spans="2:8" ht="22.5">
      <c r="B82" s="39">
        <v>77</v>
      </c>
      <c r="C82" s="67" t="s">
        <v>165</v>
      </c>
      <c r="D82" s="55" t="s">
        <v>170</v>
      </c>
      <c r="E82" s="68" t="s">
        <v>41</v>
      </c>
      <c r="F82" s="142">
        <v>114351</v>
      </c>
      <c r="G82" s="142"/>
    </row>
    <row r="83" spans="2:8" ht="22.5">
      <c r="B83" s="39">
        <v>78</v>
      </c>
      <c r="C83" s="67" t="s">
        <v>167</v>
      </c>
      <c r="D83" s="55" t="s">
        <v>172</v>
      </c>
      <c r="E83" s="68" t="s">
        <v>41</v>
      </c>
      <c r="F83" s="142">
        <v>11667</v>
      </c>
      <c r="G83" s="142"/>
    </row>
    <row r="84" spans="2:8" ht="16.5">
      <c r="B84" s="39">
        <v>80</v>
      </c>
      <c r="C84" s="67" t="s">
        <v>169</v>
      </c>
      <c r="D84" s="60" t="s">
        <v>174</v>
      </c>
      <c r="E84" s="68" t="s">
        <v>41</v>
      </c>
      <c r="F84" s="142">
        <v>69534</v>
      </c>
      <c r="G84" s="142"/>
    </row>
    <row r="85" spans="2:8" ht="16.5">
      <c r="B85" s="39">
        <v>81</v>
      </c>
      <c r="C85" s="67" t="s">
        <v>171</v>
      </c>
      <c r="D85" s="60" t="s">
        <v>176</v>
      </c>
      <c r="E85" s="68" t="s">
        <v>38</v>
      </c>
      <c r="F85" s="142">
        <v>2571</v>
      </c>
      <c r="G85" s="142"/>
    </row>
    <row r="86" spans="2:8" ht="16.5">
      <c r="B86" s="39">
        <v>82</v>
      </c>
      <c r="C86" s="67" t="s">
        <v>4064</v>
      </c>
      <c r="D86" s="60" t="s">
        <v>178</v>
      </c>
      <c r="E86" s="68" t="s">
        <v>38</v>
      </c>
      <c r="F86" s="142">
        <v>23596</v>
      </c>
      <c r="G86" s="142"/>
    </row>
    <row r="87" spans="2:8" ht="22.5">
      <c r="B87" s="39">
        <v>83</v>
      </c>
      <c r="C87" s="67" t="s">
        <v>173</v>
      </c>
      <c r="D87" s="60" t="s">
        <v>180</v>
      </c>
      <c r="E87" s="68" t="s">
        <v>41</v>
      </c>
      <c r="F87" s="142">
        <v>50469</v>
      </c>
      <c r="G87" s="142"/>
      <c r="H87" s="230"/>
    </row>
    <row r="88" spans="2:8" ht="16.5">
      <c r="B88" s="39">
        <v>84</v>
      </c>
      <c r="C88" s="70" t="s">
        <v>181</v>
      </c>
      <c r="D88" s="58" t="s">
        <v>182</v>
      </c>
      <c r="E88" s="71"/>
      <c r="F88" s="141"/>
      <c r="G88" s="141"/>
    </row>
    <row r="89" spans="2:8" ht="16.5">
      <c r="B89" s="39">
        <v>85</v>
      </c>
      <c r="C89" s="67" t="s">
        <v>183</v>
      </c>
      <c r="D89" s="55" t="s">
        <v>184</v>
      </c>
      <c r="E89" s="68" t="s">
        <v>41</v>
      </c>
      <c r="F89" s="142">
        <v>378694</v>
      </c>
      <c r="G89" s="142"/>
    </row>
    <row r="90" spans="2:8" ht="16.5">
      <c r="B90" s="39">
        <v>86</v>
      </c>
      <c r="C90" s="67" t="s">
        <v>185</v>
      </c>
      <c r="D90" s="55" t="s">
        <v>186</v>
      </c>
      <c r="E90" s="68" t="s">
        <v>41</v>
      </c>
      <c r="F90" s="142">
        <v>395256</v>
      </c>
      <c r="G90" s="142"/>
    </row>
    <row r="91" spans="2:8" ht="16.5">
      <c r="B91" s="39">
        <v>87</v>
      </c>
      <c r="C91" s="67" t="s">
        <v>187</v>
      </c>
      <c r="D91" s="55" t="s">
        <v>188</v>
      </c>
      <c r="E91" s="68" t="s">
        <v>41</v>
      </c>
      <c r="F91" s="142">
        <v>435693</v>
      </c>
      <c r="G91" s="142"/>
    </row>
    <row r="92" spans="2:8" ht="16.5">
      <c r="B92" s="39">
        <v>88</v>
      </c>
      <c r="C92" s="67" t="s">
        <v>189</v>
      </c>
      <c r="D92" s="55" t="s">
        <v>190</v>
      </c>
      <c r="E92" s="68" t="s">
        <v>41</v>
      </c>
      <c r="F92" s="142">
        <v>463924</v>
      </c>
      <c r="G92" s="142"/>
    </row>
    <row r="93" spans="2:8" ht="16.5">
      <c r="B93" s="39">
        <v>89</v>
      </c>
      <c r="C93" s="67" t="s">
        <v>191</v>
      </c>
      <c r="D93" s="55" t="s">
        <v>192</v>
      </c>
      <c r="E93" s="68" t="s">
        <v>41</v>
      </c>
      <c r="F93" s="142">
        <v>515691</v>
      </c>
      <c r="G93" s="142"/>
      <c r="H93" s="230"/>
    </row>
    <row r="94" spans="2:8" ht="16.5">
      <c r="B94" s="39">
        <v>90</v>
      </c>
      <c r="C94" s="67" t="s">
        <v>193</v>
      </c>
      <c r="D94" s="55" t="s">
        <v>194</v>
      </c>
      <c r="E94" s="68" t="s">
        <v>41</v>
      </c>
      <c r="F94" s="142">
        <v>808208</v>
      </c>
      <c r="G94" s="142"/>
    </row>
    <row r="95" spans="2:8" ht="16.5">
      <c r="B95" s="39">
        <v>91</v>
      </c>
      <c r="C95" s="67" t="s">
        <v>195</v>
      </c>
      <c r="D95" s="55" t="s">
        <v>196</v>
      </c>
      <c r="E95" s="68" t="s">
        <v>41</v>
      </c>
      <c r="F95" s="142">
        <v>783776</v>
      </c>
      <c r="G95" s="142"/>
    </row>
    <row r="96" spans="2:8" ht="16.5">
      <c r="B96" s="39">
        <v>93</v>
      </c>
      <c r="C96" s="67" t="s">
        <v>4065</v>
      </c>
      <c r="D96" s="55" t="s">
        <v>198</v>
      </c>
      <c r="E96" s="68" t="s">
        <v>38</v>
      </c>
      <c r="F96" s="142">
        <v>65881</v>
      </c>
      <c r="G96" s="142"/>
    </row>
    <row r="97" spans="2:8" ht="16.5">
      <c r="B97" s="39">
        <v>94</v>
      </c>
      <c r="C97" s="67" t="s">
        <v>197</v>
      </c>
      <c r="D97" s="55" t="s">
        <v>200</v>
      </c>
      <c r="E97" s="68" t="s">
        <v>38</v>
      </c>
      <c r="F97" s="142">
        <v>82683</v>
      </c>
      <c r="G97" s="142"/>
    </row>
    <row r="98" spans="2:8" ht="16.5">
      <c r="B98" s="39">
        <v>95</v>
      </c>
      <c r="C98" s="67" t="s">
        <v>199</v>
      </c>
      <c r="D98" s="55" t="s">
        <v>202</v>
      </c>
      <c r="E98" s="68" t="s">
        <v>38</v>
      </c>
      <c r="F98" s="142">
        <v>99423</v>
      </c>
      <c r="G98" s="142"/>
    </row>
    <row r="99" spans="2:8" ht="16.5">
      <c r="B99" s="39">
        <v>96</v>
      </c>
      <c r="C99" s="67" t="s">
        <v>201</v>
      </c>
      <c r="D99" s="55" t="s">
        <v>204</v>
      </c>
      <c r="E99" s="68" t="s">
        <v>38</v>
      </c>
      <c r="F99" s="142">
        <v>123642</v>
      </c>
      <c r="G99" s="142"/>
    </row>
    <row r="100" spans="2:8" ht="16.5">
      <c r="B100" s="39">
        <v>97</v>
      </c>
      <c r="C100" s="67" t="s">
        <v>203</v>
      </c>
      <c r="D100" s="55" t="s">
        <v>206</v>
      </c>
      <c r="E100" s="68" t="s">
        <v>38</v>
      </c>
      <c r="F100" s="142">
        <v>99748</v>
      </c>
      <c r="G100" s="142"/>
    </row>
    <row r="101" spans="2:8" ht="16.5">
      <c r="B101" s="39">
        <v>98</v>
      </c>
      <c r="C101" s="67" t="s">
        <v>205</v>
      </c>
      <c r="D101" s="55" t="s">
        <v>208</v>
      </c>
      <c r="E101" s="68" t="s">
        <v>38</v>
      </c>
      <c r="F101" s="142">
        <v>102235</v>
      </c>
      <c r="G101" s="142"/>
    </row>
    <row r="102" spans="2:8" ht="30.75" customHeight="1">
      <c r="B102" s="39">
        <v>99</v>
      </c>
      <c r="C102" s="70" t="s">
        <v>209</v>
      </c>
      <c r="D102" s="58" t="s">
        <v>210</v>
      </c>
      <c r="E102" s="71"/>
      <c r="F102" s="141"/>
      <c r="G102" s="141"/>
    </row>
    <row r="103" spans="2:8" ht="16.5">
      <c r="B103" s="39">
        <v>100</v>
      </c>
      <c r="C103" s="67" t="s">
        <v>211</v>
      </c>
      <c r="D103" s="223" t="s">
        <v>212</v>
      </c>
      <c r="E103" s="68" t="s">
        <v>137</v>
      </c>
      <c r="F103" s="142">
        <v>3978</v>
      </c>
      <c r="G103" s="142"/>
    </row>
    <row r="104" spans="2:8" ht="16.5">
      <c r="B104" s="39">
        <v>101</v>
      </c>
      <c r="C104" s="67" t="s">
        <v>213</v>
      </c>
      <c r="D104" s="223" t="s">
        <v>214</v>
      </c>
      <c r="E104" s="68" t="s">
        <v>137</v>
      </c>
      <c r="F104" s="142">
        <v>3978</v>
      </c>
      <c r="G104" s="142"/>
    </row>
    <row r="105" spans="2:8" ht="16.5">
      <c r="B105" s="39">
        <v>102</v>
      </c>
      <c r="C105" s="67" t="s">
        <v>215</v>
      </c>
      <c r="D105" s="223" t="s">
        <v>216</v>
      </c>
      <c r="E105" s="68" t="s">
        <v>137</v>
      </c>
      <c r="F105" s="142">
        <v>4456</v>
      </c>
      <c r="G105" s="142"/>
    </row>
    <row r="106" spans="2:8" ht="16.5">
      <c r="B106" s="39">
        <v>103</v>
      </c>
      <c r="C106" s="67" t="s">
        <v>217</v>
      </c>
      <c r="D106" s="223" t="s">
        <v>218</v>
      </c>
      <c r="E106" s="68" t="s">
        <v>137</v>
      </c>
      <c r="F106" s="142">
        <v>4456</v>
      </c>
      <c r="G106" s="142"/>
    </row>
    <row r="107" spans="2:8" ht="16.5">
      <c r="B107" s="39">
        <v>104</v>
      </c>
      <c r="C107" s="67" t="s">
        <v>219</v>
      </c>
      <c r="D107" s="55" t="s">
        <v>220</v>
      </c>
      <c r="E107" s="68" t="s">
        <v>137</v>
      </c>
      <c r="F107" s="142">
        <v>166</v>
      </c>
      <c r="G107" s="142"/>
    </row>
    <row r="108" spans="2:8" ht="16.5">
      <c r="B108" s="39">
        <v>105</v>
      </c>
      <c r="C108" s="67" t="s">
        <v>221</v>
      </c>
      <c r="D108" s="55" t="s">
        <v>3989</v>
      </c>
      <c r="E108" s="68" t="s">
        <v>86</v>
      </c>
      <c r="F108" s="142">
        <v>14373</v>
      </c>
      <c r="G108" s="142"/>
      <c r="H108" s="230"/>
    </row>
    <row r="109" spans="2:8" ht="16.5">
      <c r="B109" s="39">
        <v>106</v>
      </c>
      <c r="C109" s="70" t="s">
        <v>223</v>
      </c>
      <c r="D109" s="58" t="s">
        <v>224</v>
      </c>
      <c r="E109" s="71"/>
      <c r="F109" s="141"/>
      <c r="G109" s="141"/>
    </row>
    <row r="110" spans="2:8" ht="16.5">
      <c r="B110" s="39">
        <v>107</v>
      </c>
      <c r="C110" s="67" t="s">
        <v>225</v>
      </c>
      <c r="D110" s="55" t="s">
        <v>226</v>
      </c>
      <c r="E110" s="68" t="s">
        <v>41</v>
      </c>
      <c r="F110" s="142">
        <v>306742</v>
      </c>
      <c r="G110" s="142"/>
    </row>
    <row r="111" spans="2:8" ht="16.5">
      <c r="B111" s="39">
        <v>108</v>
      </c>
      <c r="C111" s="67" t="s">
        <v>227</v>
      </c>
      <c r="D111" s="55" t="s">
        <v>228</v>
      </c>
      <c r="E111" s="68" t="s">
        <v>9</v>
      </c>
      <c r="F111" s="142">
        <v>25416</v>
      </c>
      <c r="G111" s="142"/>
      <c r="H111" s="230"/>
    </row>
    <row r="112" spans="2:8" ht="22.5">
      <c r="B112" s="39">
        <v>109</v>
      </c>
      <c r="C112" s="67" t="s">
        <v>229</v>
      </c>
      <c r="D112" s="96" t="s">
        <v>230</v>
      </c>
      <c r="E112" s="68" t="s">
        <v>86</v>
      </c>
      <c r="F112" s="142">
        <v>149155</v>
      </c>
      <c r="G112" s="142"/>
      <c r="H112" s="230"/>
    </row>
    <row r="113" spans="2:8" ht="22.5">
      <c r="B113" s="39">
        <v>110</v>
      </c>
      <c r="C113" s="67" t="s">
        <v>231</v>
      </c>
      <c r="D113" s="96" t="s">
        <v>232</v>
      </c>
      <c r="E113" s="68" t="s">
        <v>86</v>
      </c>
      <c r="F113" s="142">
        <v>259886</v>
      </c>
      <c r="G113" s="142"/>
      <c r="H113" s="230"/>
    </row>
    <row r="114" spans="2:8" ht="22.5">
      <c r="B114" s="39">
        <v>111</v>
      </c>
      <c r="C114" s="67" t="s">
        <v>233</v>
      </c>
      <c r="D114" s="96" t="s">
        <v>234</v>
      </c>
      <c r="E114" s="68" t="s">
        <v>86</v>
      </c>
      <c r="F114" s="142">
        <v>399371</v>
      </c>
      <c r="G114" s="142"/>
      <c r="H114" s="230"/>
    </row>
    <row r="115" spans="2:8" ht="22.5">
      <c r="B115" s="39">
        <v>112</v>
      </c>
      <c r="C115" s="67" t="s">
        <v>235</v>
      </c>
      <c r="D115" s="97" t="s">
        <v>236</v>
      </c>
      <c r="E115" s="68" t="s">
        <v>86</v>
      </c>
      <c r="F115" s="142">
        <v>444710</v>
      </c>
      <c r="G115" s="142"/>
      <c r="H115" s="230"/>
    </row>
    <row r="116" spans="2:8" ht="16.5">
      <c r="B116" s="39">
        <v>113</v>
      </c>
      <c r="C116" s="67" t="s">
        <v>237</v>
      </c>
      <c r="D116" s="55" t="s">
        <v>238</v>
      </c>
      <c r="E116" s="68" t="s">
        <v>41</v>
      </c>
      <c r="F116" s="142">
        <v>686638</v>
      </c>
      <c r="G116" s="142"/>
    </row>
    <row r="117" spans="2:8" ht="16.5">
      <c r="B117" s="39">
        <v>114</v>
      </c>
      <c r="C117" s="67" t="s">
        <v>239</v>
      </c>
      <c r="D117" s="55" t="s">
        <v>240</v>
      </c>
      <c r="E117" s="68" t="s">
        <v>41</v>
      </c>
      <c r="F117" s="142">
        <v>113270</v>
      </c>
      <c r="G117" s="142"/>
    </row>
    <row r="118" spans="2:8" ht="16.5">
      <c r="B118" s="39">
        <v>115</v>
      </c>
      <c r="C118" s="67" t="s">
        <v>241</v>
      </c>
      <c r="D118" s="55" t="s">
        <v>242</v>
      </c>
      <c r="E118" s="68" t="s">
        <v>41</v>
      </c>
      <c r="F118" s="142">
        <v>881490</v>
      </c>
      <c r="G118" s="142"/>
    </row>
    <row r="119" spans="2:8" ht="22.5">
      <c r="B119" s="39">
        <v>116</v>
      </c>
      <c r="C119" s="67" t="s">
        <v>243</v>
      </c>
      <c r="D119" s="55" t="s">
        <v>244</v>
      </c>
      <c r="E119" s="68" t="s">
        <v>41</v>
      </c>
      <c r="F119" s="142">
        <v>233920</v>
      </c>
      <c r="G119" s="142"/>
    </row>
    <row r="120" spans="2:8" ht="16.5">
      <c r="B120" s="39">
        <v>117</v>
      </c>
      <c r="C120" s="67" t="s">
        <v>245</v>
      </c>
      <c r="D120" s="55" t="s">
        <v>246</v>
      </c>
      <c r="E120" s="68" t="s">
        <v>38</v>
      </c>
      <c r="F120" s="142">
        <v>4800</v>
      </c>
      <c r="G120" s="142"/>
    </row>
    <row r="121" spans="2:8" ht="16.5">
      <c r="B121" s="39">
        <v>118</v>
      </c>
      <c r="C121" s="70" t="s">
        <v>247</v>
      </c>
      <c r="D121" s="58" t="s">
        <v>248</v>
      </c>
      <c r="E121" s="71"/>
      <c r="F121" s="141"/>
      <c r="G121" s="141"/>
    </row>
    <row r="122" spans="2:8" ht="16.5">
      <c r="B122" s="39">
        <v>119</v>
      </c>
      <c r="C122" s="67" t="s">
        <v>249</v>
      </c>
      <c r="D122" s="55" t="s">
        <v>250</v>
      </c>
      <c r="E122" s="68" t="s">
        <v>41</v>
      </c>
      <c r="F122" s="142">
        <v>185009</v>
      </c>
      <c r="G122" s="142"/>
    </row>
    <row r="123" spans="2:8" ht="16.5">
      <c r="B123" s="39">
        <v>120</v>
      </c>
      <c r="C123" s="67" t="s">
        <v>251</v>
      </c>
      <c r="D123" s="55" t="s">
        <v>252</v>
      </c>
      <c r="E123" s="56" t="s">
        <v>86</v>
      </c>
      <c r="F123" s="142">
        <v>108768</v>
      </c>
      <c r="G123" s="142"/>
    </row>
    <row r="124" spans="2:8" ht="16.5">
      <c r="B124" s="39">
        <v>121</v>
      </c>
      <c r="C124" s="67" t="s">
        <v>253</v>
      </c>
      <c r="D124" s="55" t="s">
        <v>254</v>
      </c>
      <c r="E124" s="56" t="s">
        <v>86</v>
      </c>
      <c r="F124" s="142">
        <v>56704</v>
      </c>
      <c r="G124" s="142"/>
    </row>
    <row r="125" spans="2:8" ht="16.5">
      <c r="B125" s="39">
        <v>122</v>
      </c>
      <c r="C125" s="67" t="s">
        <v>255</v>
      </c>
      <c r="D125" s="55" t="s">
        <v>256</v>
      </c>
      <c r="E125" s="68" t="s">
        <v>38</v>
      </c>
      <c r="F125" s="142">
        <v>59151</v>
      </c>
      <c r="G125" s="142"/>
    </row>
    <row r="126" spans="2:8" ht="16.5">
      <c r="B126" s="39">
        <v>123</v>
      </c>
      <c r="C126" s="67" t="s">
        <v>257</v>
      </c>
      <c r="D126" s="55" t="s">
        <v>258</v>
      </c>
      <c r="E126" s="68" t="s">
        <v>38</v>
      </c>
      <c r="F126" s="142">
        <v>50481</v>
      </c>
      <c r="G126" s="142"/>
    </row>
    <row r="127" spans="2:8" ht="22.5">
      <c r="B127" s="39">
        <v>125</v>
      </c>
      <c r="C127" s="67" t="s">
        <v>259</v>
      </c>
      <c r="D127" s="55" t="s">
        <v>262</v>
      </c>
      <c r="E127" s="68" t="s">
        <v>41</v>
      </c>
      <c r="F127" s="142">
        <v>133435</v>
      </c>
      <c r="G127" s="142"/>
      <c r="H127" s="230"/>
    </row>
    <row r="128" spans="2:8" ht="16.5">
      <c r="B128" s="39">
        <v>126</v>
      </c>
      <c r="C128" s="67" t="s">
        <v>261</v>
      </c>
      <c r="D128" s="55" t="s">
        <v>264</v>
      </c>
      <c r="E128" s="56" t="s">
        <v>86</v>
      </c>
      <c r="F128" s="142">
        <v>156192</v>
      </c>
      <c r="G128" s="142"/>
    </row>
    <row r="129" spans="2:8" ht="16.5">
      <c r="B129" s="39">
        <v>127</v>
      </c>
      <c r="C129" s="67" t="s">
        <v>4066</v>
      </c>
      <c r="D129" s="55" t="s">
        <v>260</v>
      </c>
      <c r="E129" s="56" t="s">
        <v>86</v>
      </c>
      <c r="F129" s="142">
        <v>38058</v>
      </c>
      <c r="G129" s="142"/>
    </row>
    <row r="130" spans="2:8" ht="16.5">
      <c r="C130" s="67" t="s">
        <v>4067</v>
      </c>
      <c r="D130" s="238" t="s">
        <v>269</v>
      </c>
      <c r="E130" s="239" t="s">
        <v>41</v>
      </c>
      <c r="F130" s="142">
        <v>785491</v>
      </c>
      <c r="G130" s="142"/>
      <c r="H130" s="230"/>
    </row>
    <row r="131" spans="2:8" ht="16.5">
      <c r="C131" s="67" t="s">
        <v>4068</v>
      </c>
      <c r="D131" s="238" t="s">
        <v>271</v>
      </c>
      <c r="E131" s="239" t="s">
        <v>41</v>
      </c>
      <c r="F131" s="142">
        <v>800390</v>
      </c>
      <c r="G131" s="142"/>
      <c r="H131" s="230"/>
    </row>
    <row r="132" spans="2:8" ht="16.5">
      <c r="C132" s="67" t="s">
        <v>263</v>
      </c>
      <c r="D132" s="238" t="s">
        <v>273</v>
      </c>
      <c r="E132" s="239" t="s">
        <v>41</v>
      </c>
      <c r="F132" s="142">
        <v>762307</v>
      </c>
      <c r="G132" s="142"/>
      <c r="H132" s="230"/>
    </row>
    <row r="133" spans="2:8" ht="16.5">
      <c r="C133" s="67" t="s">
        <v>4069</v>
      </c>
      <c r="D133" s="238" t="s">
        <v>275</v>
      </c>
      <c r="E133" s="239" t="s">
        <v>41</v>
      </c>
      <c r="F133" s="142">
        <v>777206</v>
      </c>
      <c r="G133" s="142"/>
      <c r="H133" s="230"/>
    </row>
    <row r="134" spans="2:8" ht="38.25">
      <c r="C134" s="67" t="s">
        <v>265</v>
      </c>
      <c r="D134" s="240" t="s">
        <v>277</v>
      </c>
      <c r="E134" s="241" t="s">
        <v>41</v>
      </c>
      <c r="F134" s="142">
        <v>869487</v>
      </c>
      <c r="G134" s="142"/>
      <c r="H134" s="230"/>
    </row>
    <row r="135" spans="2:8" ht="25.5">
      <c r="C135" s="67" t="s">
        <v>4070</v>
      </c>
      <c r="D135" s="238" t="s">
        <v>281</v>
      </c>
      <c r="E135" s="239" t="s">
        <v>38</v>
      </c>
      <c r="F135" s="142">
        <v>64001</v>
      </c>
      <c r="G135" s="142"/>
      <c r="H135" s="230"/>
    </row>
    <row r="136" spans="2:8" ht="25.5">
      <c r="C136" s="67" t="s">
        <v>266</v>
      </c>
      <c r="D136" s="238" t="s">
        <v>283</v>
      </c>
      <c r="E136" s="239" t="s">
        <v>38</v>
      </c>
      <c r="F136" s="142">
        <v>65193</v>
      </c>
      <c r="G136" s="142"/>
      <c r="H136" s="230"/>
    </row>
    <row r="137" spans="2:8" ht="25.5">
      <c r="C137" s="67" t="s">
        <v>4071</v>
      </c>
      <c r="D137" s="238" t="s">
        <v>285</v>
      </c>
      <c r="E137" s="239" t="s">
        <v>38</v>
      </c>
      <c r="F137" s="142">
        <v>80316</v>
      </c>
      <c r="G137" s="142"/>
      <c r="H137" s="230"/>
    </row>
    <row r="138" spans="2:8" ht="25.5">
      <c r="C138" s="67" t="s">
        <v>4072</v>
      </c>
      <c r="D138" s="238" t="s">
        <v>287</v>
      </c>
      <c r="E138" s="239" t="s">
        <v>38</v>
      </c>
      <c r="F138" s="142">
        <v>81806</v>
      </c>
      <c r="G138" s="142"/>
      <c r="H138" s="230"/>
    </row>
    <row r="139" spans="2:8" ht="25.5">
      <c r="C139" s="67" t="s">
        <v>4073</v>
      </c>
      <c r="D139" s="240" t="s">
        <v>289</v>
      </c>
      <c r="E139" s="241" t="s">
        <v>38</v>
      </c>
      <c r="F139" s="142">
        <v>99377</v>
      </c>
      <c r="G139" s="142"/>
      <c r="H139" s="230"/>
    </row>
    <row r="140" spans="2:8" ht="25.5">
      <c r="C140" s="67" t="s">
        <v>4074</v>
      </c>
      <c r="D140" s="238" t="s">
        <v>291</v>
      </c>
      <c r="E140" s="239" t="s">
        <v>38</v>
      </c>
      <c r="F140" s="142">
        <v>120112</v>
      </c>
      <c r="G140" s="142"/>
      <c r="H140" s="230"/>
    </row>
    <row r="141" spans="2:8" ht="25.5">
      <c r="C141" s="67" t="s">
        <v>4075</v>
      </c>
      <c r="D141" s="238" t="s">
        <v>293</v>
      </c>
      <c r="E141" s="239" t="s">
        <v>38</v>
      </c>
      <c r="F141" s="142">
        <v>122346</v>
      </c>
      <c r="G141" s="142"/>
      <c r="H141" s="230"/>
    </row>
    <row r="142" spans="2:8" ht="25.5">
      <c r="C142" s="67" t="s">
        <v>268</v>
      </c>
      <c r="D142" s="238" t="s">
        <v>295</v>
      </c>
      <c r="E142" s="239" t="s">
        <v>38</v>
      </c>
      <c r="F142" s="142">
        <v>202092</v>
      </c>
      <c r="G142" s="142"/>
      <c r="H142" s="230"/>
    </row>
    <row r="143" spans="2:8" ht="25.5">
      <c r="C143" s="67" t="s">
        <v>270</v>
      </c>
      <c r="D143" s="238" t="s">
        <v>297</v>
      </c>
      <c r="E143" s="239" t="s">
        <v>38</v>
      </c>
      <c r="F143" s="142">
        <v>223352</v>
      </c>
      <c r="G143" s="142"/>
      <c r="H143" s="230"/>
    </row>
    <row r="144" spans="2:8" ht="25.5">
      <c r="C144" s="67" t="s">
        <v>4076</v>
      </c>
      <c r="D144" s="238" t="s">
        <v>299</v>
      </c>
      <c r="E144" s="239" t="s">
        <v>38</v>
      </c>
      <c r="F144" s="142">
        <v>225438</v>
      </c>
      <c r="G144" s="142"/>
      <c r="H144" s="230"/>
    </row>
    <row r="145" spans="2:8" ht="25.5">
      <c r="C145" s="67" t="s">
        <v>4077</v>
      </c>
      <c r="D145" s="238" t="s">
        <v>301</v>
      </c>
      <c r="E145" s="239" t="s">
        <v>38</v>
      </c>
      <c r="F145" s="142">
        <v>228763</v>
      </c>
      <c r="G145" s="142"/>
      <c r="H145" s="230"/>
    </row>
    <row r="146" spans="2:8" ht="25.5">
      <c r="C146" s="67" t="s">
        <v>272</v>
      </c>
      <c r="D146" s="238" t="s">
        <v>303</v>
      </c>
      <c r="E146" s="239" t="s">
        <v>38</v>
      </c>
      <c r="F146" s="142">
        <v>230998</v>
      </c>
      <c r="G146" s="142"/>
      <c r="H146" s="230"/>
    </row>
    <row r="147" spans="2:8" ht="16.5">
      <c r="C147" s="67" t="s">
        <v>274</v>
      </c>
      <c r="D147" s="238" t="s">
        <v>305</v>
      </c>
      <c r="E147" s="239" t="s">
        <v>41</v>
      </c>
      <c r="F147" s="142">
        <v>630392</v>
      </c>
      <c r="G147" s="142"/>
      <c r="H147" s="230"/>
    </row>
    <row r="148" spans="2:8" ht="16.5">
      <c r="C148" s="67" t="s">
        <v>276</v>
      </c>
      <c r="D148" s="238" t="s">
        <v>307</v>
      </c>
      <c r="E148" s="239" t="s">
        <v>41</v>
      </c>
      <c r="F148" s="142">
        <v>670133</v>
      </c>
      <c r="G148" s="142"/>
      <c r="H148" s="230"/>
    </row>
    <row r="149" spans="2:8" ht="16.5">
      <c r="C149" s="67" t="s">
        <v>278</v>
      </c>
      <c r="D149" s="238" t="s">
        <v>309</v>
      </c>
      <c r="E149" s="239" t="s">
        <v>41</v>
      </c>
      <c r="F149" s="142">
        <v>685032</v>
      </c>
      <c r="G149" s="142"/>
      <c r="H149" s="230"/>
    </row>
    <row r="150" spans="2:8" ht="16.5">
      <c r="C150" s="67" t="s">
        <v>280</v>
      </c>
      <c r="D150" s="238" t="s">
        <v>311</v>
      </c>
      <c r="E150" s="239" t="s">
        <v>41</v>
      </c>
      <c r="F150" s="142">
        <v>815289</v>
      </c>
      <c r="G150" s="142"/>
      <c r="H150" s="230"/>
    </row>
    <row r="151" spans="2:8" ht="25.5">
      <c r="C151" s="67" t="s">
        <v>282</v>
      </c>
      <c r="D151" s="240" t="s">
        <v>313</v>
      </c>
      <c r="E151" s="241" t="s">
        <v>86</v>
      </c>
      <c r="F151" s="142">
        <v>208763</v>
      </c>
      <c r="G151" s="142"/>
      <c r="H151" s="230"/>
    </row>
    <row r="152" spans="2:8" ht="38.25">
      <c r="C152" s="67" t="s">
        <v>284</v>
      </c>
      <c r="D152" s="240" t="s">
        <v>4049</v>
      </c>
      <c r="E152" s="241" t="s">
        <v>4048</v>
      </c>
      <c r="F152" s="142">
        <v>802</v>
      </c>
      <c r="G152" s="142"/>
      <c r="H152" s="230"/>
    </row>
    <row r="153" spans="2:8" ht="102">
      <c r="C153" s="67" t="s">
        <v>286</v>
      </c>
      <c r="D153" s="240" t="s">
        <v>4050</v>
      </c>
      <c r="E153" s="241" t="s">
        <v>4048</v>
      </c>
      <c r="F153" s="142">
        <v>920</v>
      </c>
      <c r="G153" s="142"/>
      <c r="H153" s="230"/>
    </row>
    <row r="154" spans="2:8" ht="16.5">
      <c r="C154" s="67" t="s">
        <v>288</v>
      </c>
      <c r="D154" s="240" t="s">
        <v>320</v>
      </c>
      <c r="E154" s="241" t="s">
        <v>38</v>
      </c>
      <c r="F154" s="142">
        <v>11722</v>
      </c>
      <c r="G154" s="142"/>
      <c r="H154" s="230"/>
    </row>
    <row r="155" spans="2:8" ht="89.25">
      <c r="C155" s="67" t="s">
        <v>290</v>
      </c>
      <c r="D155" s="242" t="s">
        <v>322</v>
      </c>
      <c r="E155" s="243" t="s">
        <v>41</v>
      </c>
      <c r="F155" s="142">
        <v>174024</v>
      </c>
      <c r="G155" s="142"/>
      <c r="H155" s="230"/>
    </row>
    <row r="156" spans="2:8" ht="25.5" customHeight="1">
      <c r="B156" s="39">
        <v>130</v>
      </c>
      <c r="C156" s="50">
        <v>3</v>
      </c>
      <c r="D156" s="119" t="s">
        <v>323</v>
      </c>
      <c r="E156" s="73"/>
      <c r="F156" s="144"/>
      <c r="G156" s="144"/>
      <c r="H156" s="230"/>
    </row>
    <row r="157" spans="2:8" ht="16.5">
      <c r="B157" s="39">
        <v>131</v>
      </c>
      <c r="C157" s="52" t="s">
        <v>324</v>
      </c>
      <c r="D157" s="224" t="s">
        <v>325</v>
      </c>
      <c r="E157" s="72"/>
      <c r="F157" s="141"/>
      <c r="G157" s="141"/>
    </row>
    <row r="158" spans="2:8" ht="16.5">
      <c r="B158" s="39">
        <v>132</v>
      </c>
      <c r="C158" s="67" t="s">
        <v>326</v>
      </c>
      <c r="D158" s="60" t="s">
        <v>327</v>
      </c>
      <c r="E158" s="56" t="s">
        <v>86</v>
      </c>
      <c r="F158" s="142">
        <v>13709</v>
      </c>
      <c r="G158" s="142"/>
    </row>
    <row r="159" spans="2:8" ht="16.5">
      <c r="B159" s="39">
        <v>133</v>
      </c>
      <c r="C159" s="67" t="s">
        <v>328</v>
      </c>
      <c r="D159" s="60" t="s">
        <v>329</v>
      </c>
      <c r="E159" s="56" t="s">
        <v>86</v>
      </c>
      <c r="F159" s="142">
        <v>49844</v>
      </c>
      <c r="G159" s="142"/>
    </row>
    <row r="160" spans="2:8" ht="16.5">
      <c r="B160" s="39">
        <v>134</v>
      </c>
      <c r="C160" s="67" t="s">
        <v>330</v>
      </c>
      <c r="D160" s="74" t="s">
        <v>331</v>
      </c>
      <c r="E160" s="56" t="s">
        <v>86</v>
      </c>
      <c r="F160" s="142">
        <v>21070</v>
      </c>
      <c r="G160" s="142"/>
    </row>
    <row r="161" spans="2:8" ht="16.5">
      <c r="B161" s="39">
        <v>135</v>
      </c>
      <c r="C161" s="67" t="s">
        <v>332</v>
      </c>
      <c r="D161" s="74" t="s">
        <v>333</v>
      </c>
      <c r="E161" s="56" t="s">
        <v>86</v>
      </c>
      <c r="F161" s="142">
        <v>30146</v>
      </c>
      <c r="G161" s="142"/>
    </row>
    <row r="162" spans="2:8" ht="16.5">
      <c r="B162" s="39">
        <v>136</v>
      </c>
      <c r="C162" s="70" t="s">
        <v>334</v>
      </c>
      <c r="D162" s="58" t="s">
        <v>335</v>
      </c>
      <c r="E162" s="71"/>
      <c r="F162" s="141"/>
      <c r="G162" s="141"/>
    </row>
    <row r="163" spans="2:8" ht="16.5">
      <c r="B163" s="39">
        <v>137</v>
      </c>
      <c r="C163" s="67" t="s">
        <v>336</v>
      </c>
      <c r="D163" s="55" t="s">
        <v>337</v>
      </c>
      <c r="E163" s="68" t="s">
        <v>9</v>
      </c>
      <c r="F163" s="142">
        <v>14709</v>
      </c>
      <c r="G163" s="142"/>
    </row>
    <row r="164" spans="2:8" ht="16.5">
      <c r="B164" s="39">
        <v>138</v>
      </c>
      <c r="C164" s="67" t="s">
        <v>338</v>
      </c>
      <c r="D164" s="55" t="s">
        <v>339</v>
      </c>
      <c r="E164" s="68" t="s">
        <v>9</v>
      </c>
      <c r="F164" s="142">
        <v>42141</v>
      </c>
      <c r="G164" s="142"/>
    </row>
    <row r="165" spans="2:8" ht="16.5">
      <c r="B165" s="39">
        <v>139</v>
      </c>
      <c r="C165" s="67" t="s">
        <v>340</v>
      </c>
      <c r="D165" s="55" t="s">
        <v>341</v>
      </c>
      <c r="E165" s="68" t="s">
        <v>9</v>
      </c>
      <c r="F165" s="142">
        <v>75098</v>
      </c>
      <c r="G165" s="142"/>
    </row>
    <row r="166" spans="2:8" ht="16.5">
      <c r="B166" s="39">
        <v>140</v>
      </c>
      <c r="C166" s="67" t="s">
        <v>342</v>
      </c>
      <c r="D166" s="55" t="s">
        <v>343</v>
      </c>
      <c r="E166" s="68" t="s">
        <v>9</v>
      </c>
      <c r="F166" s="142">
        <v>109505</v>
      </c>
      <c r="G166" s="142"/>
    </row>
    <row r="167" spans="2:8" ht="16.5">
      <c r="B167" s="39">
        <v>141</v>
      </c>
      <c r="C167" s="67" t="s">
        <v>344</v>
      </c>
      <c r="D167" s="55" t="s">
        <v>345</v>
      </c>
      <c r="E167" s="56" t="s">
        <v>86</v>
      </c>
      <c r="F167" s="142">
        <v>29678</v>
      </c>
      <c r="G167" s="142"/>
      <c r="H167" s="230"/>
    </row>
    <row r="168" spans="2:8" ht="16.5">
      <c r="B168" s="39">
        <v>142</v>
      </c>
      <c r="C168" s="67" t="s">
        <v>346</v>
      </c>
      <c r="D168" s="60" t="s">
        <v>347</v>
      </c>
      <c r="E168" s="56" t="s">
        <v>86</v>
      </c>
      <c r="F168" s="142">
        <v>39325</v>
      </c>
      <c r="G168" s="142"/>
      <c r="H168" s="230"/>
    </row>
    <row r="169" spans="2:8" ht="16.5">
      <c r="B169" s="39">
        <v>143</v>
      </c>
      <c r="C169" s="67" t="s">
        <v>348</v>
      </c>
      <c r="D169" s="60" t="s">
        <v>349</v>
      </c>
      <c r="E169" s="56" t="s">
        <v>86</v>
      </c>
      <c r="F169" s="142">
        <v>53871</v>
      </c>
      <c r="G169" s="142"/>
      <c r="H169" s="230"/>
    </row>
    <row r="170" spans="2:8" ht="16.5">
      <c r="B170" s="39">
        <v>144</v>
      </c>
      <c r="C170" s="67" t="s">
        <v>350</v>
      </c>
      <c r="D170" s="60" t="s">
        <v>351</v>
      </c>
      <c r="E170" s="56" t="s">
        <v>86</v>
      </c>
      <c r="F170" s="142">
        <v>143601</v>
      </c>
      <c r="G170" s="142"/>
      <c r="H170" s="230"/>
    </row>
    <row r="171" spans="2:8" ht="16.5">
      <c r="B171" s="39">
        <v>145</v>
      </c>
      <c r="C171" s="67" t="s">
        <v>352</v>
      </c>
      <c r="D171" s="55" t="s">
        <v>353</v>
      </c>
      <c r="E171" s="68" t="s">
        <v>9</v>
      </c>
      <c r="F171" s="142">
        <v>71883</v>
      </c>
      <c r="G171" s="142"/>
      <c r="H171" s="230"/>
    </row>
    <row r="172" spans="2:8" ht="22.5">
      <c r="B172" s="39">
        <v>146</v>
      </c>
      <c r="C172" s="67" t="s">
        <v>354</v>
      </c>
      <c r="D172" s="55" t="s">
        <v>355</v>
      </c>
      <c r="E172" s="68" t="s">
        <v>9</v>
      </c>
      <c r="F172" s="142">
        <v>99130</v>
      </c>
      <c r="G172" s="142"/>
      <c r="H172" s="230"/>
    </row>
    <row r="173" spans="2:8" ht="16.5">
      <c r="B173" s="39">
        <v>147</v>
      </c>
      <c r="C173" s="67" t="s">
        <v>356</v>
      </c>
      <c r="D173" s="60" t="s">
        <v>357</v>
      </c>
      <c r="E173" s="56" t="s">
        <v>86</v>
      </c>
      <c r="F173" s="142">
        <v>28682</v>
      </c>
      <c r="G173" s="142"/>
    </row>
    <row r="174" spans="2:8" ht="16.5">
      <c r="B174" s="39">
        <v>148</v>
      </c>
      <c r="C174" s="67" t="s">
        <v>358</v>
      </c>
      <c r="D174" s="60" t="s">
        <v>359</v>
      </c>
      <c r="E174" s="56" t="s">
        <v>86</v>
      </c>
      <c r="F174" s="142">
        <v>64720</v>
      </c>
      <c r="G174" s="142"/>
    </row>
    <row r="175" spans="2:8" ht="16.5">
      <c r="B175" s="39">
        <v>149</v>
      </c>
      <c r="C175" s="67" t="s">
        <v>360</v>
      </c>
      <c r="D175" s="60" t="s">
        <v>361</v>
      </c>
      <c r="E175" s="56" t="s">
        <v>86</v>
      </c>
      <c r="F175" s="142">
        <v>76151</v>
      </c>
      <c r="G175" s="142"/>
    </row>
    <row r="176" spans="2:8" ht="16.5">
      <c r="B176" s="39">
        <v>150</v>
      </c>
      <c r="C176" s="67" t="s">
        <v>362</v>
      </c>
      <c r="D176" s="60" t="s">
        <v>363</v>
      </c>
      <c r="E176" s="56" t="s">
        <v>86</v>
      </c>
      <c r="F176" s="142">
        <v>116891</v>
      </c>
      <c r="G176" s="142"/>
    </row>
    <row r="177" spans="2:8" ht="16.5">
      <c r="B177" s="39">
        <v>151</v>
      </c>
      <c r="C177" s="67" t="s">
        <v>364</v>
      </c>
      <c r="D177" s="60" t="s">
        <v>365</v>
      </c>
      <c r="E177" s="56" t="s">
        <v>86</v>
      </c>
      <c r="F177" s="142">
        <v>179151</v>
      </c>
      <c r="G177" s="142"/>
    </row>
    <row r="178" spans="2:8" ht="16.5">
      <c r="B178" s="39">
        <v>152</v>
      </c>
      <c r="C178" s="67" t="s">
        <v>366</v>
      </c>
      <c r="D178" s="60" t="s">
        <v>367</v>
      </c>
      <c r="E178" s="56" t="s">
        <v>86</v>
      </c>
      <c r="F178" s="142">
        <v>211901</v>
      </c>
      <c r="G178" s="142"/>
    </row>
    <row r="179" spans="2:8" ht="16.5">
      <c r="B179" s="39">
        <v>153</v>
      </c>
      <c r="C179" s="67" t="s">
        <v>368</v>
      </c>
      <c r="D179" s="60" t="s">
        <v>369</v>
      </c>
      <c r="E179" s="56" t="s">
        <v>86</v>
      </c>
      <c r="F179" s="142">
        <v>332024</v>
      </c>
      <c r="G179" s="142"/>
    </row>
    <row r="180" spans="2:8" ht="16.5">
      <c r="B180" s="39">
        <v>154</v>
      </c>
      <c r="C180" s="70" t="s">
        <v>370</v>
      </c>
      <c r="D180" s="58" t="s">
        <v>371</v>
      </c>
      <c r="E180" s="71"/>
      <c r="F180" s="141"/>
      <c r="G180" s="141"/>
    </row>
    <row r="181" spans="2:8" ht="16.5">
      <c r="B181" s="39">
        <v>155</v>
      </c>
      <c r="C181" s="67" t="s">
        <v>372</v>
      </c>
      <c r="D181" s="55" t="s">
        <v>373</v>
      </c>
      <c r="E181" s="68" t="s">
        <v>41</v>
      </c>
      <c r="F181" s="142">
        <v>140206</v>
      </c>
      <c r="G181" s="142"/>
    </row>
    <row r="182" spans="2:8" ht="16.5">
      <c r="B182" s="39">
        <v>156</v>
      </c>
      <c r="C182" s="67" t="s">
        <v>374</v>
      </c>
      <c r="D182" s="69" t="s">
        <v>375</v>
      </c>
      <c r="E182" s="56" t="s">
        <v>86</v>
      </c>
      <c r="F182" s="142">
        <v>82015</v>
      </c>
      <c r="G182" s="142"/>
    </row>
    <row r="183" spans="2:8" ht="16.5">
      <c r="B183" s="39">
        <v>157</v>
      </c>
      <c r="C183" s="67" t="s">
        <v>376</v>
      </c>
      <c r="D183" s="69" t="s">
        <v>377</v>
      </c>
      <c r="E183" s="68" t="s">
        <v>38</v>
      </c>
      <c r="F183" s="142">
        <v>4156</v>
      </c>
      <c r="G183" s="142"/>
    </row>
    <row r="184" spans="2:8" ht="16.5">
      <c r="B184" s="39">
        <v>158</v>
      </c>
      <c r="C184" s="67" t="s">
        <v>378</v>
      </c>
      <c r="D184" s="69" t="s">
        <v>379</v>
      </c>
      <c r="E184" s="68" t="s">
        <v>38</v>
      </c>
      <c r="F184" s="142">
        <v>10748</v>
      </c>
      <c r="G184" s="142"/>
    </row>
    <row r="185" spans="2:8" ht="16.5">
      <c r="B185" s="39">
        <v>159</v>
      </c>
      <c r="C185" s="70" t="s">
        <v>380</v>
      </c>
      <c r="D185" s="58" t="s">
        <v>381</v>
      </c>
      <c r="E185" s="71"/>
      <c r="F185" s="141"/>
      <c r="G185" s="141"/>
    </row>
    <row r="186" spans="2:8" ht="22.5">
      <c r="B186" s="39">
        <v>160</v>
      </c>
      <c r="C186" s="67" t="s">
        <v>382</v>
      </c>
      <c r="D186" s="55" t="s">
        <v>383</v>
      </c>
      <c r="E186" s="68" t="s">
        <v>9</v>
      </c>
      <c r="F186" s="142">
        <v>356323</v>
      </c>
      <c r="G186" s="142"/>
    </row>
    <row r="187" spans="2:8" ht="22.5">
      <c r="B187" s="39">
        <v>161</v>
      </c>
      <c r="C187" s="67" t="s">
        <v>384</v>
      </c>
      <c r="D187" s="55" t="s">
        <v>385</v>
      </c>
      <c r="E187" s="68" t="s">
        <v>9</v>
      </c>
      <c r="F187" s="142">
        <v>488900</v>
      </c>
      <c r="G187" s="142"/>
    </row>
    <row r="188" spans="2:8" ht="22.5">
      <c r="B188" s="39">
        <v>162</v>
      </c>
      <c r="C188" s="67" t="s">
        <v>386</v>
      </c>
      <c r="D188" s="55" t="s">
        <v>387</v>
      </c>
      <c r="E188" s="68" t="s">
        <v>9</v>
      </c>
      <c r="F188" s="142">
        <v>636796</v>
      </c>
      <c r="G188" s="142"/>
    </row>
    <row r="189" spans="2:8" ht="22.5">
      <c r="B189" s="39">
        <v>163</v>
      </c>
      <c r="C189" s="67" t="s">
        <v>388</v>
      </c>
      <c r="D189" s="55" t="s">
        <v>389</v>
      </c>
      <c r="E189" s="68" t="s">
        <v>9</v>
      </c>
      <c r="F189" s="142">
        <v>902310</v>
      </c>
      <c r="G189" s="142"/>
    </row>
    <row r="190" spans="2:8" ht="22.5">
      <c r="B190" s="39">
        <v>164</v>
      </c>
      <c r="C190" s="67" t="s">
        <v>390</v>
      </c>
      <c r="D190" s="55" t="s">
        <v>391</v>
      </c>
      <c r="E190" s="68" t="s">
        <v>9</v>
      </c>
      <c r="F190" s="142">
        <v>61114</v>
      </c>
      <c r="G190" s="142"/>
      <c r="H190" s="230"/>
    </row>
    <row r="191" spans="2:8" ht="16.5">
      <c r="B191" s="39">
        <v>165</v>
      </c>
      <c r="C191" s="67" t="s">
        <v>392</v>
      </c>
      <c r="D191" s="55" t="s">
        <v>393</v>
      </c>
      <c r="E191" s="68" t="s">
        <v>9</v>
      </c>
      <c r="F191" s="142">
        <v>683078</v>
      </c>
      <c r="G191" s="142"/>
    </row>
    <row r="192" spans="2:8" ht="16.5">
      <c r="B192" s="39">
        <v>166</v>
      </c>
      <c r="C192" s="67" t="s">
        <v>394</v>
      </c>
      <c r="D192" s="55" t="s">
        <v>395</v>
      </c>
      <c r="E192" s="68" t="s">
        <v>9</v>
      </c>
      <c r="F192" s="142">
        <v>642832</v>
      </c>
      <c r="G192" s="142"/>
    </row>
    <row r="193" spans="2:8" ht="22.5">
      <c r="B193" s="39">
        <v>167</v>
      </c>
      <c r="C193" s="67" t="s">
        <v>396</v>
      </c>
      <c r="D193" s="55" t="s">
        <v>397</v>
      </c>
      <c r="E193" s="56" t="s">
        <v>86</v>
      </c>
      <c r="F193" s="142">
        <v>626406</v>
      </c>
      <c r="G193" s="142"/>
    </row>
    <row r="194" spans="2:8" ht="22.5">
      <c r="B194" s="39">
        <v>168</v>
      </c>
      <c r="C194" s="67" t="s">
        <v>398</v>
      </c>
      <c r="D194" s="55" t="s">
        <v>399</v>
      </c>
      <c r="E194" s="56" t="s">
        <v>86</v>
      </c>
      <c r="F194" s="142">
        <v>849433</v>
      </c>
      <c r="G194" s="142"/>
    </row>
    <row r="195" spans="2:8" ht="22.5">
      <c r="B195" s="39">
        <v>169</v>
      </c>
      <c r="C195" s="67" t="s">
        <v>400</v>
      </c>
      <c r="D195" s="55" t="s">
        <v>401</v>
      </c>
      <c r="E195" s="68" t="s">
        <v>9</v>
      </c>
      <c r="F195" s="142">
        <v>856053</v>
      </c>
      <c r="G195" s="142"/>
    </row>
    <row r="196" spans="2:8" ht="22.5">
      <c r="B196" s="39">
        <v>170</v>
      </c>
      <c r="C196" s="67" t="s">
        <v>402</v>
      </c>
      <c r="D196" s="55" t="s">
        <v>403</v>
      </c>
      <c r="E196" s="68" t="s">
        <v>9</v>
      </c>
      <c r="F196" s="142">
        <v>2342220</v>
      </c>
      <c r="G196" s="142"/>
    </row>
    <row r="197" spans="2:8" ht="16.5">
      <c r="B197" s="39">
        <v>174</v>
      </c>
      <c r="C197" s="70" t="s">
        <v>404</v>
      </c>
      <c r="D197" s="58" t="s">
        <v>405</v>
      </c>
      <c r="E197" s="71"/>
      <c r="F197" s="141"/>
      <c r="G197" s="141"/>
    </row>
    <row r="198" spans="2:8" ht="16.5">
      <c r="B198" s="39">
        <v>176</v>
      </c>
      <c r="C198" s="67" t="s">
        <v>3072</v>
      </c>
      <c r="D198" s="55" t="s">
        <v>407</v>
      </c>
      <c r="E198" s="68" t="s">
        <v>9</v>
      </c>
      <c r="F198" s="142">
        <v>40267</v>
      </c>
      <c r="G198" s="142"/>
    </row>
    <row r="199" spans="2:8" ht="22.5">
      <c r="B199" s="39">
        <v>177</v>
      </c>
      <c r="C199" s="67" t="s">
        <v>406</v>
      </c>
      <c r="D199" s="223" t="s">
        <v>409</v>
      </c>
      <c r="E199" s="56" t="s">
        <v>86</v>
      </c>
      <c r="F199" s="142">
        <v>25921</v>
      </c>
      <c r="G199" s="142"/>
    </row>
    <row r="200" spans="2:8" ht="22.5">
      <c r="B200" s="39">
        <v>178</v>
      </c>
      <c r="C200" s="67" t="s">
        <v>4078</v>
      </c>
      <c r="D200" s="223" t="s">
        <v>411</v>
      </c>
      <c r="E200" s="56" t="s">
        <v>86</v>
      </c>
      <c r="F200" s="142">
        <v>40230</v>
      </c>
      <c r="G200" s="142"/>
    </row>
    <row r="201" spans="2:8" ht="22.5">
      <c r="B201" s="39">
        <v>179</v>
      </c>
      <c r="C201" s="67" t="s">
        <v>408</v>
      </c>
      <c r="D201" s="223" t="s">
        <v>413</v>
      </c>
      <c r="E201" s="56" t="s">
        <v>86</v>
      </c>
      <c r="F201" s="142">
        <v>79170</v>
      </c>
      <c r="G201" s="142"/>
    </row>
    <row r="202" spans="2:8" ht="16.5">
      <c r="B202" s="39">
        <v>180</v>
      </c>
      <c r="C202" s="67" t="s">
        <v>410</v>
      </c>
      <c r="D202" s="60" t="s">
        <v>415</v>
      </c>
      <c r="E202" s="56" t="s">
        <v>86</v>
      </c>
      <c r="F202" s="142">
        <v>54752</v>
      </c>
      <c r="G202" s="142"/>
    </row>
    <row r="203" spans="2:8" ht="16.5" customHeight="1">
      <c r="B203" s="39">
        <v>182</v>
      </c>
      <c r="C203" s="50">
        <v>4</v>
      </c>
      <c r="D203" s="122" t="s">
        <v>416</v>
      </c>
      <c r="E203" s="65"/>
      <c r="F203" s="143"/>
      <c r="G203" s="143"/>
    </row>
    <row r="204" spans="2:8" ht="22.5">
      <c r="B204" s="39">
        <v>183</v>
      </c>
      <c r="C204" s="52" t="s">
        <v>417</v>
      </c>
      <c r="D204" s="224" t="s">
        <v>418</v>
      </c>
      <c r="E204" s="53"/>
      <c r="F204" s="141"/>
      <c r="G204" s="141"/>
      <c r="H204" s="230"/>
    </row>
    <row r="205" spans="2:8" ht="16.5">
      <c r="B205" s="39">
        <v>184</v>
      </c>
      <c r="C205" s="67" t="s">
        <v>419</v>
      </c>
      <c r="D205" s="55" t="s">
        <v>420</v>
      </c>
      <c r="E205" s="68" t="s">
        <v>41</v>
      </c>
      <c r="F205" s="142">
        <v>880797</v>
      </c>
      <c r="G205" s="142"/>
    </row>
    <row r="206" spans="2:8" ht="16.5">
      <c r="B206" s="39">
        <v>185</v>
      </c>
      <c r="C206" s="67" t="s">
        <v>421</v>
      </c>
      <c r="D206" s="55" t="s">
        <v>422</v>
      </c>
      <c r="E206" s="68" t="s">
        <v>41</v>
      </c>
      <c r="F206" s="142">
        <v>887054</v>
      </c>
      <c r="G206" s="142"/>
    </row>
    <row r="207" spans="2:8" ht="16.5">
      <c r="B207" s="39">
        <v>186</v>
      </c>
      <c r="C207" s="67" t="s">
        <v>4079</v>
      </c>
      <c r="D207" s="55" t="s">
        <v>424</v>
      </c>
      <c r="E207" s="68" t="s">
        <v>41</v>
      </c>
      <c r="F207" s="142">
        <v>885490</v>
      </c>
      <c r="G207" s="142"/>
    </row>
    <row r="208" spans="2:8" ht="16.5">
      <c r="B208" s="39">
        <v>187</v>
      </c>
      <c r="C208" s="67" t="s">
        <v>423</v>
      </c>
      <c r="D208" s="55" t="s">
        <v>426</v>
      </c>
      <c r="E208" s="68" t="s">
        <v>41</v>
      </c>
      <c r="F208" s="142">
        <v>918006</v>
      </c>
      <c r="G208" s="142"/>
    </row>
    <row r="209" spans="1:8" ht="22.5">
      <c r="B209" s="39">
        <v>188</v>
      </c>
      <c r="C209" s="70" t="s">
        <v>427</v>
      </c>
      <c r="D209" s="58" t="s">
        <v>428</v>
      </c>
      <c r="E209" s="71"/>
      <c r="F209" s="141"/>
      <c r="G209" s="141"/>
      <c r="H209" s="230"/>
    </row>
    <row r="210" spans="1:8" ht="16.5">
      <c r="B210" s="39">
        <v>189</v>
      </c>
      <c r="C210" s="67" t="s">
        <v>429</v>
      </c>
      <c r="D210" s="55" t="s">
        <v>430</v>
      </c>
      <c r="E210" s="68" t="s">
        <v>41</v>
      </c>
      <c r="F210" s="142">
        <v>889592</v>
      </c>
      <c r="G210" s="142"/>
    </row>
    <row r="211" spans="1:8" ht="16.5">
      <c r="B211" s="39">
        <v>190</v>
      </c>
      <c r="C211" s="67" t="s">
        <v>431</v>
      </c>
      <c r="D211" s="55" t="s">
        <v>432</v>
      </c>
      <c r="E211" s="68" t="s">
        <v>41</v>
      </c>
      <c r="F211" s="142">
        <v>887882</v>
      </c>
      <c r="G211" s="142"/>
    </row>
    <row r="212" spans="1:8" ht="16.5">
      <c r="B212" s="39">
        <v>191</v>
      </c>
      <c r="C212" s="67" t="s">
        <v>433</v>
      </c>
      <c r="D212" s="55" t="s">
        <v>434</v>
      </c>
      <c r="E212" s="68" t="s">
        <v>41</v>
      </c>
      <c r="F212" s="142">
        <v>959438</v>
      </c>
      <c r="G212" s="142"/>
    </row>
    <row r="213" spans="1:8" ht="22.5">
      <c r="B213" s="39">
        <v>192</v>
      </c>
      <c r="C213" s="70" t="s">
        <v>435</v>
      </c>
      <c r="D213" s="58" t="s">
        <v>436</v>
      </c>
      <c r="E213" s="71"/>
      <c r="F213" s="141"/>
      <c r="G213" s="141"/>
      <c r="H213" s="230"/>
    </row>
    <row r="214" spans="1:8" ht="16.5">
      <c r="B214" s="39">
        <v>193</v>
      </c>
      <c r="C214" s="67" t="s">
        <v>437</v>
      </c>
      <c r="D214" s="55" t="s">
        <v>438</v>
      </c>
      <c r="E214" s="68" t="s">
        <v>38</v>
      </c>
      <c r="F214" s="142">
        <v>182276</v>
      </c>
      <c r="G214" s="142"/>
    </row>
    <row r="215" spans="1:8" ht="16.5">
      <c r="B215" s="39">
        <v>194</v>
      </c>
      <c r="C215" s="67" t="s">
        <v>439</v>
      </c>
      <c r="D215" s="55" t="s">
        <v>440</v>
      </c>
      <c r="E215" s="68" t="s">
        <v>38</v>
      </c>
      <c r="F215" s="142">
        <v>198693</v>
      </c>
      <c r="G215" s="142"/>
    </row>
    <row r="216" spans="1:8" ht="16.5">
      <c r="B216" s="39">
        <v>195</v>
      </c>
      <c r="C216" s="67" t="s">
        <v>441</v>
      </c>
      <c r="D216" s="55" t="s">
        <v>442</v>
      </c>
      <c r="E216" s="68" t="s">
        <v>38</v>
      </c>
      <c r="F216" s="142">
        <v>220871</v>
      </c>
      <c r="G216" s="142"/>
    </row>
    <row r="217" spans="1:8" ht="16.5">
      <c r="B217" s="39">
        <v>196</v>
      </c>
      <c r="C217" s="67" t="s">
        <v>443</v>
      </c>
      <c r="D217" s="55" t="s">
        <v>444</v>
      </c>
      <c r="E217" s="68" t="s">
        <v>38</v>
      </c>
      <c r="F217" s="142">
        <v>231485</v>
      </c>
      <c r="G217" s="142"/>
    </row>
    <row r="218" spans="1:8" s="47" customFormat="1" ht="16.5">
      <c r="A218" s="48"/>
      <c r="B218" s="39">
        <v>197</v>
      </c>
      <c r="C218" s="67" t="s">
        <v>445</v>
      </c>
      <c r="D218" s="55" t="s">
        <v>446</v>
      </c>
      <c r="E218" s="68" t="s">
        <v>38</v>
      </c>
      <c r="F218" s="142">
        <v>259469</v>
      </c>
      <c r="G218" s="142"/>
    </row>
    <row r="219" spans="1:8" ht="16.5">
      <c r="B219" s="39">
        <v>198</v>
      </c>
      <c r="C219" s="67" t="s">
        <v>447</v>
      </c>
      <c r="D219" s="55" t="s">
        <v>448</v>
      </c>
      <c r="E219" s="68" t="s">
        <v>38</v>
      </c>
      <c r="F219" s="142">
        <v>266035</v>
      </c>
      <c r="G219" s="142"/>
    </row>
    <row r="220" spans="1:8" ht="16.5">
      <c r="B220" s="39">
        <v>199</v>
      </c>
      <c r="C220" s="67" t="s">
        <v>449</v>
      </c>
      <c r="D220" s="55" t="s">
        <v>450</v>
      </c>
      <c r="E220" s="68" t="s">
        <v>38</v>
      </c>
      <c r="F220" s="142">
        <v>81539</v>
      </c>
      <c r="G220" s="142"/>
    </row>
    <row r="221" spans="1:8" ht="16.5">
      <c r="B221" s="39">
        <v>200</v>
      </c>
      <c r="C221" s="67" t="s">
        <v>451</v>
      </c>
      <c r="D221" s="55" t="s">
        <v>452</v>
      </c>
      <c r="E221" s="68" t="s">
        <v>38</v>
      </c>
      <c r="F221" s="142">
        <v>98335</v>
      </c>
      <c r="G221" s="142"/>
    </row>
    <row r="222" spans="1:8" ht="16.5">
      <c r="B222" s="39">
        <v>201</v>
      </c>
      <c r="C222" s="67" t="s">
        <v>453</v>
      </c>
      <c r="D222" s="55" t="s">
        <v>454</v>
      </c>
      <c r="E222" s="68" t="s">
        <v>38</v>
      </c>
      <c r="F222" s="142">
        <v>121703</v>
      </c>
      <c r="G222" s="142"/>
    </row>
    <row r="223" spans="1:8" ht="22.5">
      <c r="B223" s="39">
        <v>202</v>
      </c>
      <c r="C223" s="67" t="s">
        <v>455</v>
      </c>
      <c r="D223" s="75" t="s">
        <v>456</v>
      </c>
      <c r="E223" s="68" t="s">
        <v>38</v>
      </c>
      <c r="F223" s="142">
        <v>159177</v>
      </c>
      <c r="G223" s="142"/>
    </row>
    <row r="224" spans="1:8" ht="22.5">
      <c r="B224" s="39">
        <v>203</v>
      </c>
      <c r="C224" s="67" t="s">
        <v>457</v>
      </c>
      <c r="D224" s="75" t="s">
        <v>458</v>
      </c>
      <c r="E224" s="68" t="s">
        <v>38</v>
      </c>
      <c r="F224" s="142">
        <v>170539</v>
      </c>
      <c r="G224" s="142"/>
    </row>
    <row r="225" spans="2:8" ht="16.5">
      <c r="B225" s="39">
        <v>204</v>
      </c>
      <c r="C225" s="67" t="s">
        <v>459</v>
      </c>
      <c r="D225" s="75" t="s">
        <v>460</v>
      </c>
      <c r="E225" s="68" t="s">
        <v>41</v>
      </c>
      <c r="F225" s="142">
        <v>859267</v>
      </c>
      <c r="G225" s="142"/>
    </row>
    <row r="226" spans="2:8" ht="22.5">
      <c r="B226" s="39">
        <v>205</v>
      </c>
      <c r="C226" s="70" t="s">
        <v>461</v>
      </c>
      <c r="D226" s="58" t="s">
        <v>462</v>
      </c>
      <c r="E226" s="71"/>
      <c r="F226" s="141"/>
      <c r="G226" s="141"/>
      <c r="H226" s="230"/>
    </row>
    <row r="227" spans="2:8" ht="16.5">
      <c r="B227" s="39">
        <v>206</v>
      </c>
      <c r="C227" s="67" t="s">
        <v>463</v>
      </c>
      <c r="D227" s="55" t="s">
        <v>464</v>
      </c>
      <c r="E227" s="68" t="s">
        <v>41</v>
      </c>
      <c r="F227" s="142">
        <v>929566</v>
      </c>
      <c r="G227" s="142"/>
    </row>
    <row r="228" spans="2:8" ht="16.5">
      <c r="B228" s="39">
        <v>207</v>
      </c>
      <c r="C228" s="67" t="s">
        <v>465</v>
      </c>
      <c r="D228" s="55" t="s">
        <v>466</v>
      </c>
      <c r="E228" s="68" t="s">
        <v>41</v>
      </c>
      <c r="F228" s="142">
        <v>915648</v>
      </c>
      <c r="G228" s="142"/>
    </row>
    <row r="229" spans="2:8" ht="16.5">
      <c r="B229" s="39">
        <v>208</v>
      </c>
      <c r="C229" s="67" t="s">
        <v>4080</v>
      </c>
      <c r="D229" s="55" t="s">
        <v>468</v>
      </c>
      <c r="E229" s="68" t="s">
        <v>38</v>
      </c>
      <c r="F229" s="142">
        <v>208937</v>
      </c>
      <c r="G229" s="142"/>
    </row>
    <row r="230" spans="2:8" ht="16.5">
      <c r="C230" s="231" t="s">
        <v>467</v>
      </c>
      <c r="D230" s="238" t="s">
        <v>470</v>
      </c>
      <c r="E230" s="239" t="s">
        <v>41</v>
      </c>
      <c r="F230" s="142">
        <v>854372</v>
      </c>
      <c r="G230" s="142"/>
      <c r="H230" s="230"/>
    </row>
    <row r="231" spans="2:8" ht="16.5">
      <c r="C231" s="67" t="s">
        <v>469</v>
      </c>
      <c r="D231" s="238" t="s">
        <v>472</v>
      </c>
      <c r="E231" s="239" t="s">
        <v>41</v>
      </c>
      <c r="F231" s="142">
        <v>869271</v>
      </c>
      <c r="G231" s="142"/>
      <c r="H231" s="230"/>
    </row>
    <row r="232" spans="2:8" ht="16.5">
      <c r="C232" s="67" t="s">
        <v>471</v>
      </c>
      <c r="D232" s="238" t="s">
        <v>474</v>
      </c>
      <c r="E232" s="239" t="s">
        <v>41</v>
      </c>
      <c r="F232" s="142">
        <v>873145</v>
      </c>
      <c r="G232" s="142"/>
      <c r="H232" s="230"/>
    </row>
    <row r="233" spans="2:8" ht="16.5">
      <c r="C233" s="67" t="s">
        <v>473</v>
      </c>
      <c r="D233" s="238" t="s">
        <v>476</v>
      </c>
      <c r="E233" s="239" t="s">
        <v>41</v>
      </c>
      <c r="F233" s="142">
        <v>860309</v>
      </c>
      <c r="G233" s="142"/>
      <c r="H233" s="230"/>
    </row>
    <row r="234" spans="2:8" ht="16.5">
      <c r="C234" s="231" t="s">
        <v>475</v>
      </c>
      <c r="D234" s="238" t="s">
        <v>279</v>
      </c>
      <c r="E234" s="239" t="s">
        <v>41</v>
      </c>
      <c r="F234" s="142">
        <v>924795</v>
      </c>
      <c r="G234" s="142"/>
      <c r="H234" s="230"/>
    </row>
    <row r="235" spans="2:8" ht="16.5">
      <c r="C235" s="67" t="s">
        <v>477</v>
      </c>
      <c r="D235" s="238" t="s">
        <v>479</v>
      </c>
      <c r="E235" s="239" t="s">
        <v>41</v>
      </c>
      <c r="F235" s="142">
        <v>858826</v>
      </c>
      <c r="G235" s="142"/>
      <c r="H235" s="230"/>
    </row>
    <row r="236" spans="2:8" ht="16.5">
      <c r="C236" s="67" t="s">
        <v>478</v>
      </c>
      <c r="D236" s="238" t="s">
        <v>481</v>
      </c>
      <c r="E236" s="239" t="s">
        <v>41</v>
      </c>
      <c r="F236" s="142">
        <v>873724</v>
      </c>
      <c r="G236" s="142"/>
      <c r="H236" s="230"/>
    </row>
    <row r="237" spans="2:8" ht="16.5">
      <c r="C237" s="67" t="s">
        <v>480</v>
      </c>
      <c r="D237" s="238" t="s">
        <v>483</v>
      </c>
      <c r="E237" s="239" t="s">
        <v>41</v>
      </c>
      <c r="F237" s="142">
        <v>889680</v>
      </c>
      <c r="G237" s="142"/>
      <c r="H237" s="230"/>
    </row>
    <row r="238" spans="2:8" ht="16.5">
      <c r="C238" s="231" t="s">
        <v>482</v>
      </c>
      <c r="D238" s="238" t="s">
        <v>485</v>
      </c>
      <c r="E238" s="239" t="s">
        <v>41</v>
      </c>
      <c r="F238" s="142">
        <v>904579</v>
      </c>
      <c r="G238" s="142"/>
      <c r="H238" s="230"/>
    </row>
    <row r="239" spans="2:8" ht="16.5">
      <c r="C239" s="67" t="s">
        <v>484</v>
      </c>
      <c r="D239" s="238" t="s">
        <v>487</v>
      </c>
      <c r="E239" s="239" t="s">
        <v>41</v>
      </c>
      <c r="F239" s="142">
        <v>862719</v>
      </c>
      <c r="G239" s="142"/>
      <c r="H239" s="230"/>
    </row>
    <row r="240" spans="2:8" ht="16.5">
      <c r="C240" s="67" t="s">
        <v>486</v>
      </c>
      <c r="D240" s="238" t="s">
        <v>489</v>
      </c>
      <c r="E240" s="239" t="s">
        <v>41</v>
      </c>
      <c r="F240" s="142">
        <v>877617</v>
      </c>
      <c r="G240" s="142"/>
      <c r="H240" s="230"/>
    </row>
    <row r="241" spans="3:8" ht="16.5">
      <c r="C241" s="67" t="s">
        <v>488</v>
      </c>
      <c r="D241" s="238" t="s">
        <v>491</v>
      </c>
      <c r="E241" s="239" t="s">
        <v>41</v>
      </c>
      <c r="F241" s="142">
        <v>861095</v>
      </c>
      <c r="G241" s="142"/>
      <c r="H241" s="230"/>
    </row>
    <row r="242" spans="3:8" ht="16.5">
      <c r="C242" s="231" t="s">
        <v>490</v>
      </c>
      <c r="D242" s="238" t="s">
        <v>493</v>
      </c>
      <c r="E242" s="239" t="s">
        <v>41</v>
      </c>
      <c r="F242" s="142">
        <v>875993</v>
      </c>
      <c r="G242" s="142"/>
      <c r="H242" s="230"/>
    </row>
    <row r="243" spans="3:8" ht="16.5">
      <c r="C243" s="67" t="s">
        <v>492</v>
      </c>
      <c r="D243" s="238" t="s">
        <v>495</v>
      </c>
      <c r="E243" s="239" t="s">
        <v>41</v>
      </c>
      <c r="F243" s="142">
        <v>928995</v>
      </c>
      <c r="G243" s="142"/>
      <c r="H243" s="230"/>
    </row>
    <row r="244" spans="3:8" ht="16.5">
      <c r="C244" s="67" t="s">
        <v>494</v>
      </c>
      <c r="D244" s="238" t="s">
        <v>497</v>
      </c>
      <c r="E244" s="239" t="s">
        <v>41</v>
      </c>
      <c r="F244" s="142">
        <v>943894</v>
      </c>
      <c r="G244" s="142"/>
      <c r="H244" s="230"/>
    </row>
    <row r="245" spans="3:8" ht="16.5">
      <c r="C245" s="67" t="s">
        <v>496</v>
      </c>
      <c r="D245" s="238" t="s">
        <v>499</v>
      </c>
      <c r="E245" s="239" t="s">
        <v>38</v>
      </c>
      <c r="F245" s="142">
        <v>175751</v>
      </c>
      <c r="G245" s="142"/>
      <c r="H245" s="230"/>
    </row>
    <row r="246" spans="3:8" ht="16.5">
      <c r="C246" s="231" t="s">
        <v>498</v>
      </c>
      <c r="D246" s="238" t="s">
        <v>501</v>
      </c>
      <c r="E246" s="239" t="s">
        <v>38</v>
      </c>
      <c r="F246" s="142">
        <v>177985</v>
      </c>
      <c r="G246" s="142"/>
      <c r="H246" s="230"/>
    </row>
    <row r="247" spans="3:8" ht="16.5">
      <c r="C247" s="67" t="s">
        <v>500</v>
      </c>
      <c r="D247" s="238" t="s">
        <v>503</v>
      </c>
      <c r="E247" s="239" t="s">
        <v>38</v>
      </c>
      <c r="F247" s="142">
        <v>191885</v>
      </c>
      <c r="G247" s="142"/>
      <c r="H247" s="230"/>
    </row>
    <row r="248" spans="3:8" ht="16.5">
      <c r="C248" s="67" t="s">
        <v>502</v>
      </c>
      <c r="D248" s="238" t="s">
        <v>505</v>
      </c>
      <c r="E248" s="239" t="s">
        <v>38</v>
      </c>
      <c r="F248" s="142">
        <v>194567</v>
      </c>
      <c r="G248" s="142"/>
      <c r="H248" s="230"/>
    </row>
    <row r="249" spans="3:8" ht="16.5">
      <c r="C249" s="67" t="s">
        <v>504</v>
      </c>
      <c r="D249" s="238" t="s">
        <v>507</v>
      </c>
      <c r="E249" s="239" t="s">
        <v>38</v>
      </c>
      <c r="F249" s="142">
        <v>213487</v>
      </c>
      <c r="G249" s="142"/>
      <c r="H249" s="230"/>
    </row>
    <row r="250" spans="3:8" ht="16.5">
      <c r="C250" s="231" t="s">
        <v>506</v>
      </c>
      <c r="D250" s="238" t="s">
        <v>509</v>
      </c>
      <c r="E250" s="239" t="s">
        <v>38</v>
      </c>
      <c r="F250" s="142">
        <v>216616</v>
      </c>
      <c r="G250" s="142"/>
      <c r="H250" s="230"/>
    </row>
    <row r="251" spans="3:8" ht="16.5">
      <c r="C251" s="67" t="s">
        <v>508</v>
      </c>
      <c r="D251" s="238" t="s">
        <v>511</v>
      </c>
      <c r="E251" s="239" t="s">
        <v>38</v>
      </c>
      <c r="F251" s="142">
        <v>224117</v>
      </c>
      <c r="G251" s="142"/>
      <c r="H251" s="230"/>
    </row>
    <row r="252" spans="3:8" ht="16.5">
      <c r="C252" s="67" t="s">
        <v>510</v>
      </c>
      <c r="D252" s="238" t="s">
        <v>513</v>
      </c>
      <c r="E252" s="239" t="s">
        <v>38</v>
      </c>
      <c r="F252" s="142">
        <v>227693</v>
      </c>
      <c r="G252" s="142"/>
      <c r="H252" s="230"/>
    </row>
    <row r="253" spans="3:8" ht="16.5">
      <c r="C253" s="67" t="s">
        <v>512</v>
      </c>
      <c r="D253" s="238" t="s">
        <v>515</v>
      </c>
      <c r="E253" s="239" t="s">
        <v>38</v>
      </c>
      <c r="F253" s="142">
        <v>251229</v>
      </c>
      <c r="G253" s="142"/>
      <c r="H253" s="230"/>
    </row>
    <row r="254" spans="3:8" ht="16.5">
      <c r="C254" s="231" t="s">
        <v>514</v>
      </c>
      <c r="D254" s="238" t="s">
        <v>517</v>
      </c>
      <c r="E254" s="239" t="s">
        <v>38</v>
      </c>
      <c r="F254" s="142">
        <v>255251</v>
      </c>
      <c r="G254" s="142"/>
      <c r="H254" s="230"/>
    </row>
    <row r="255" spans="3:8" ht="16.5">
      <c r="C255" s="67" t="s">
        <v>516</v>
      </c>
      <c r="D255" s="238" t="s">
        <v>519</v>
      </c>
      <c r="E255" s="239" t="s">
        <v>38</v>
      </c>
      <c r="F255" s="142">
        <v>257459</v>
      </c>
      <c r="G255" s="142"/>
      <c r="H255" s="230"/>
    </row>
    <row r="256" spans="3:8" ht="16.5">
      <c r="C256" s="67" t="s">
        <v>518</v>
      </c>
      <c r="D256" s="238" t="s">
        <v>521</v>
      </c>
      <c r="E256" s="239" t="s">
        <v>38</v>
      </c>
      <c r="F256" s="142">
        <v>261482</v>
      </c>
      <c r="G256" s="142"/>
      <c r="H256" s="230"/>
    </row>
    <row r="257" spans="3:8" ht="25.5">
      <c r="C257" s="67" t="s">
        <v>520</v>
      </c>
      <c r="D257" s="238" t="s">
        <v>523</v>
      </c>
      <c r="E257" s="239" t="s">
        <v>38</v>
      </c>
      <c r="F257" s="142">
        <v>278603</v>
      </c>
      <c r="G257" s="142"/>
      <c r="H257" s="230"/>
    </row>
    <row r="258" spans="3:8" ht="25.5">
      <c r="C258" s="231" t="s">
        <v>522</v>
      </c>
      <c r="D258" s="238" t="s">
        <v>525</v>
      </c>
      <c r="E258" s="239" t="s">
        <v>38</v>
      </c>
      <c r="F258" s="142">
        <v>282701</v>
      </c>
      <c r="G258" s="142"/>
      <c r="H258" s="230"/>
    </row>
    <row r="259" spans="3:8" ht="16.5">
      <c r="C259" s="67" t="s">
        <v>524</v>
      </c>
      <c r="D259" s="238" t="s">
        <v>527</v>
      </c>
      <c r="E259" s="239" t="s">
        <v>38</v>
      </c>
      <c r="F259" s="142">
        <v>79230</v>
      </c>
      <c r="G259" s="142"/>
      <c r="H259" s="230"/>
    </row>
    <row r="260" spans="3:8" ht="16.5">
      <c r="C260" s="67" t="s">
        <v>526</v>
      </c>
      <c r="D260" s="238" t="s">
        <v>529</v>
      </c>
      <c r="E260" s="239" t="s">
        <v>38</v>
      </c>
      <c r="F260" s="142">
        <v>80721</v>
      </c>
      <c r="G260" s="142"/>
      <c r="H260" s="230"/>
    </row>
    <row r="261" spans="3:8" ht="16.5">
      <c r="C261" s="67" t="s">
        <v>528</v>
      </c>
      <c r="D261" s="238" t="s">
        <v>531</v>
      </c>
      <c r="E261" s="239" t="s">
        <v>38</v>
      </c>
      <c r="F261" s="142">
        <v>95540</v>
      </c>
      <c r="G261" s="142"/>
      <c r="H261" s="230"/>
    </row>
    <row r="262" spans="3:8" ht="16.5">
      <c r="C262" s="231" t="s">
        <v>530</v>
      </c>
      <c r="D262" s="240" t="s">
        <v>533</v>
      </c>
      <c r="E262" s="241" t="s">
        <v>38</v>
      </c>
      <c r="F262" s="142">
        <v>97328</v>
      </c>
      <c r="G262" s="142"/>
      <c r="H262" s="230"/>
    </row>
    <row r="263" spans="3:8" ht="16.5">
      <c r="C263" s="67" t="s">
        <v>532</v>
      </c>
      <c r="D263" s="238" t="s">
        <v>535</v>
      </c>
      <c r="E263" s="239" t="s">
        <v>38</v>
      </c>
      <c r="F263" s="142">
        <v>118272</v>
      </c>
      <c r="G263" s="142"/>
      <c r="H263" s="230"/>
    </row>
    <row r="264" spans="3:8" ht="16.5">
      <c r="C264" s="67" t="s">
        <v>534</v>
      </c>
      <c r="D264" s="238" t="s">
        <v>537</v>
      </c>
      <c r="E264" s="239" t="s">
        <v>38</v>
      </c>
      <c r="F264" s="142">
        <v>120507</v>
      </c>
      <c r="G264" s="142"/>
      <c r="H264" s="230"/>
    </row>
    <row r="265" spans="3:8" ht="25.5">
      <c r="C265" s="67" t="s">
        <v>536</v>
      </c>
      <c r="D265" s="238" t="s">
        <v>539</v>
      </c>
      <c r="E265" s="239" t="s">
        <v>38</v>
      </c>
      <c r="F265" s="142">
        <v>152902</v>
      </c>
      <c r="G265" s="142"/>
      <c r="H265" s="230"/>
    </row>
    <row r="266" spans="3:8" ht="25.5">
      <c r="C266" s="231" t="s">
        <v>538</v>
      </c>
      <c r="D266" s="238" t="s">
        <v>541</v>
      </c>
      <c r="E266" s="239" t="s">
        <v>38</v>
      </c>
      <c r="F266" s="142">
        <v>154393</v>
      </c>
      <c r="G266" s="142"/>
      <c r="H266" s="230"/>
    </row>
    <row r="267" spans="3:8" ht="25.5">
      <c r="C267" s="67" t="s">
        <v>540</v>
      </c>
      <c r="D267" s="238" t="s">
        <v>543</v>
      </c>
      <c r="E267" s="239" t="s">
        <v>38</v>
      </c>
      <c r="F267" s="142">
        <v>164055</v>
      </c>
      <c r="G267" s="142"/>
      <c r="H267" s="230"/>
    </row>
    <row r="268" spans="3:8" ht="25.5">
      <c r="C268" s="67" t="s">
        <v>542</v>
      </c>
      <c r="D268" s="238" t="s">
        <v>545</v>
      </c>
      <c r="E268" s="239" t="s">
        <v>38</v>
      </c>
      <c r="F268" s="142">
        <v>165844</v>
      </c>
      <c r="G268" s="142"/>
      <c r="H268" s="230"/>
    </row>
    <row r="269" spans="3:8" ht="16.5">
      <c r="C269" s="67" t="s">
        <v>544</v>
      </c>
      <c r="D269" s="238" t="s">
        <v>547</v>
      </c>
      <c r="E269" s="239" t="s">
        <v>41</v>
      </c>
      <c r="F269" s="142">
        <v>833942</v>
      </c>
      <c r="G269" s="142"/>
      <c r="H269" s="230"/>
    </row>
    <row r="270" spans="3:8" ht="16.5">
      <c r="C270" s="231" t="s">
        <v>546</v>
      </c>
      <c r="D270" s="238" t="s">
        <v>549</v>
      </c>
      <c r="E270" s="239" t="s">
        <v>41</v>
      </c>
      <c r="F270" s="142">
        <v>848841</v>
      </c>
      <c r="G270" s="142"/>
      <c r="H270" s="230"/>
    </row>
    <row r="271" spans="3:8" ht="16.5">
      <c r="C271" s="67" t="s">
        <v>548</v>
      </c>
      <c r="D271" s="238" t="s">
        <v>551</v>
      </c>
      <c r="E271" s="239" t="s">
        <v>41</v>
      </c>
      <c r="F271" s="142">
        <v>900649</v>
      </c>
      <c r="G271" s="142"/>
      <c r="H271" s="230"/>
    </row>
    <row r="272" spans="3:8" ht="16.5">
      <c r="C272" s="67" t="s">
        <v>550</v>
      </c>
      <c r="D272" s="238" t="s">
        <v>553</v>
      </c>
      <c r="E272" s="239" t="s">
        <v>41</v>
      </c>
      <c r="F272" s="142">
        <v>915547</v>
      </c>
      <c r="G272" s="142"/>
      <c r="H272" s="230"/>
    </row>
    <row r="273" spans="2:8" ht="16.5">
      <c r="C273" s="67" t="s">
        <v>552</v>
      </c>
      <c r="D273" s="238" t="s">
        <v>555</v>
      </c>
      <c r="E273" s="239" t="s">
        <v>38</v>
      </c>
      <c r="F273" s="142">
        <v>200119</v>
      </c>
      <c r="G273" s="142"/>
      <c r="H273" s="230"/>
    </row>
    <row r="274" spans="2:8" ht="38.25">
      <c r="C274" s="231" t="s">
        <v>554</v>
      </c>
      <c r="D274" s="242" t="s">
        <v>4032</v>
      </c>
      <c r="E274" s="243" t="s">
        <v>38</v>
      </c>
      <c r="F274" s="142">
        <v>63826</v>
      </c>
      <c r="G274" s="142"/>
      <c r="H274" s="230"/>
    </row>
    <row r="275" spans="2:8" ht="16.5">
      <c r="C275" s="67" t="s">
        <v>556</v>
      </c>
      <c r="D275" s="240" t="s">
        <v>561</v>
      </c>
      <c r="E275" s="241" t="s">
        <v>41</v>
      </c>
      <c r="F275" s="142">
        <v>954237</v>
      </c>
      <c r="G275" s="142"/>
      <c r="H275" s="230"/>
    </row>
    <row r="276" spans="2:8" ht="38.25">
      <c r="C276" s="67" t="s">
        <v>558</v>
      </c>
      <c r="D276" s="240" t="s">
        <v>563</v>
      </c>
      <c r="E276" s="241" t="s">
        <v>9</v>
      </c>
      <c r="F276" s="142">
        <v>1333815</v>
      </c>
      <c r="G276" s="142"/>
      <c r="H276" s="230"/>
    </row>
    <row r="277" spans="2:8" ht="16.5">
      <c r="C277" s="67" t="s">
        <v>4081</v>
      </c>
      <c r="D277" s="240" t="s">
        <v>565</v>
      </c>
      <c r="E277" s="241" t="s">
        <v>9</v>
      </c>
      <c r="F277" s="142">
        <v>35064</v>
      </c>
      <c r="G277" s="142"/>
      <c r="H277" s="230"/>
    </row>
    <row r="278" spans="2:8" ht="25.5">
      <c r="C278" s="231" t="s">
        <v>4082</v>
      </c>
      <c r="D278" s="240" t="s">
        <v>567</v>
      </c>
      <c r="E278" s="241" t="s">
        <v>9</v>
      </c>
      <c r="F278" s="142">
        <v>35064</v>
      </c>
      <c r="G278" s="142"/>
      <c r="H278" s="230"/>
    </row>
    <row r="279" spans="2:8" ht="16.5">
      <c r="C279" s="67" t="s">
        <v>4083</v>
      </c>
      <c r="D279" s="240" t="s">
        <v>569</v>
      </c>
      <c r="E279" s="241" t="s">
        <v>86</v>
      </c>
      <c r="F279" s="142">
        <v>41202</v>
      </c>
      <c r="G279" s="142"/>
      <c r="H279" s="230"/>
    </row>
    <row r="280" spans="2:8" ht="16.5">
      <c r="C280" s="67" t="s">
        <v>4084</v>
      </c>
      <c r="D280" s="238" t="s">
        <v>571</v>
      </c>
      <c r="E280" s="255" t="s">
        <v>9</v>
      </c>
      <c r="F280" s="142">
        <v>167570</v>
      </c>
      <c r="G280" s="142"/>
      <c r="H280" s="230"/>
    </row>
    <row r="281" spans="2:8" ht="25.5">
      <c r="C281" s="67" t="s">
        <v>4085</v>
      </c>
      <c r="D281" s="256" t="s">
        <v>573</v>
      </c>
      <c r="E281" s="241" t="s">
        <v>574</v>
      </c>
      <c r="F281" s="142">
        <v>206468</v>
      </c>
      <c r="G281" s="142"/>
      <c r="H281" s="230"/>
    </row>
    <row r="282" spans="2:8" ht="25.5">
      <c r="C282" s="231" t="s">
        <v>4086</v>
      </c>
      <c r="D282" s="244" t="s">
        <v>576</v>
      </c>
      <c r="E282" s="241" t="s">
        <v>38</v>
      </c>
      <c r="F282" s="141"/>
      <c r="G282" s="141"/>
      <c r="H282" s="230"/>
    </row>
    <row r="283" spans="2:8" ht="16.5">
      <c r="C283" s="67" t="s">
        <v>4087</v>
      </c>
      <c r="D283" s="256" t="s">
        <v>578</v>
      </c>
      <c r="E283" s="241" t="s">
        <v>9</v>
      </c>
      <c r="F283" s="142">
        <v>219030</v>
      </c>
      <c r="G283" s="142"/>
      <c r="H283" s="230"/>
    </row>
    <row r="284" spans="2:8" ht="16.5" customHeight="1">
      <c r="B284" s="39">
        <v>210</v>
      </c>
      <c r="C284" s="50">
        <v>5</v>
      </c>
      <c r="D284" s="119" t="s">
        <v>579</v>
      </c>
      <c r="E284" s="51"/>
      <c r="F284" s="145"/>
      <c r="G284" s="145"/>
      <c r="H284" s="230"/>
    </row>
    <row r="285" spans="2:8" ht="16.5">
      <c r="B285" s="39">
        <v>211</v>
      </c>
      <c r="C285" s="52" t="s">
        <v>580</v>
      </c>
      <c r="D285" s="224" t="s">
        <v>581</v>
      </c>
      <c r="E285" s="53"/>
      <c r="F285" s="141"/>
      <c r="G285" s="141"/>
    </row>
    <row r="286" spans="2:8" ht="16.5">
      <c r="B286" s="39">
        <v>212</v>
      </c>
      <c r="C286" s="67" t="s">
        <v>582</v>
      </c>
      <c r="D286" s="55" t="s">
        <v>583</v>
      </c>
      <c r="E286" s="68" t="s">
        <v>38</v>
      </c>
      <c r="F286" s="142">
        <v>94466</v>
      </c>
      <c r="G286" s="142"/>
    </row>
    <row r="287" spans="2:8" ht="16.5">
      <c r="B287" s="39">
        <v>213</v>
      </c>
      <c r="C287" s="67" t="s">
        <v>584</v>
      </c>
      <c r="D287" s="55" t="s">
        <v>585</v>
      </c>
      <c r="E287" s="68" t="s">
        <v>38</v>
      </c>
      <c r="F287" s="142">
        <v>108937</v>
      </c>
      <c r="G287" s="142"/>
    </row>
    <row r="288" spans="2:8" ht="16.5">
      <c r="B288" s="39">
        <v>214</v>
      </c>
      <c r="C288" s="70" t="s">
        <v>586</v>
      </c>
      <c r="D288" s="58" t="s">
        <v>587</v>
      </c>
      <c r="E288" s="71"/>
      <c r="F288" s="141"/>
      <c r="G288" s="141"/>
    </row>
    <row r="289" spans="2:7" ht="16.5">
      <c r="B289" s="39">
        <v>215</v>
      </c>
      <c r="C289" s="67" t="s">
        <v>588</v>
      </c>
      <c r="D289" s="76" t="s">
        <v>589</v>
      </c>
      <c r="E289" s="68" t="s">
        <v>38</v>
      </c>
      <c r="F289" s="142">
        <v>96713</v>
      </c>
      <c r="G289" s="142"/>
    </row>
    <row r="290" spans="2:7" ht="16.5">
      <c r="B290" s="39">
        <v>216</v>
      </c>
      <c r="C290" s="67" t="s">
        <v>590</v>
      </c>
      <c r="D290" s="76" t="s">
        <v>591</v>
      </c>
      <c r="E290" s="68" t="s">
        <v>38</v>
      </c>
      <c r="F290" s="142">
        <v>159283</v>
      </c>
      <c r="G290" s="142"/>
    </row>
    <row r="291" spans="2:7" ht="16.5">
      <c r="B291" s="39">
        <v>217</v>
      </c>
      <c r="C291" s="67" t="s">
        <v>4088</v>
      </c>
      <c r="D291" s="55" t="s">
        <v>593</v>
      </c>
      <c r="E291" s="68" t="s">
        <v>9</v>
      </c>
      <c r="F291" s="142">
        <v>353</v>
      </c>
      <c r="G291" s="142"/>
    </row>
    <row r="292" spans="2:7" ht="16.5">
      <c r="B292" s="39">
        <v>218</v>
      </c>
      <c r="C292" s="67" t="s">
        <v>592</v>
      </c>
      <c r="D292" s="55" t="s">
        <v>595</v>
      </c>
      <c r="E292" s="68" t="s">
        <v>38</v>
      </c>
      <c r="F292" s="142">
        <v>97073</v>
      </c>
      <c r="G292" s="142"/>
    </row>
    <row r="293" spans="2:7" ht="16.5">
      <c r="B293" s="39">
        <v>219</v>
      </c>
      <c r="C293" s="67" t="s">
        <v>4089</v>
      </c>
      <c r="D293" s="55" t="s">
        <v>597</v>
      </c>
      <c r="E293" s="68" t="s">
        <v>38</v>
      </c>
      <c r="F293" s="142">
        <v>159250</v>
      </c>
      <c r="G293" s="142"/>
    </row>
    <row r="294" spans="2:7" ht="16.5">
      <c r="B294" s="39">
        <v>220</v>
      </c>
      <c r="C294" s="67" t="s">
        <v>4090</v>
      </c>
      <c r="D294" s="55" t="s">
        <v>599</v>
      </c>
      <c r="E294" s="68" t="s">
        <v>38</v>
      </c>
      <c r="F294" s="142">
        <v>49334</v>
      </c>
      <c r="G294" s="142"/>
    </row>
    <row r="295" spans="2:7" ht="16.5">
      <c r="B295" s="39">
        <v>221</v>
      </c>
      <c r="C295" s="67" t="s">
        <v>594</v>
      </c>
      <c r="D295" s="55" t="s">
        <v>601</v>
      </c>
      <c r="E295" s="68" t="s">
        <v>38</v>
      </c>
      <c r="F295" s="142">
        <v>46447</v>
      </c>
      <c r="G295" s="142"/>
    </row>
    <row r="296" spans="2:7" ht="16.5">
      <c r="B296" s="39">
        <v>222</v>
      </c>
      <c r="C296" s="67" t="s">
        <v>596</v>
      </c>
      <c r="D296" s="55" t="s">
        <v>603</v>
      </c>
      <c r="E296" s="68" t="s">
        <v>38</v>
      </c>
      <c r="F296" s="142">
        <v>46324</v>
      </c>
      <c r="G296" s="142"/>
    </row>
    <row r="297" spans="2:7" ht="16.5">
      <c r="B297" s="39">
        <v>223</v>
      </c>
      <c r="C297" s="67" t="s">
        <v>598</v>
      </c>
      <c r="D297" s="55" t="s">
        <v>605</v>
      </c>
      <c r="E297" s="68" t="s">
        <v>38</v>
      </c>
      <c r="F297" s="142">
        <v>76168</v>
      </c>
      <c r="G297" s="142"/>
    </row>
    <row r="298" spans="2:7" ht="16.5">
      <c r="B298" s="39">
        <v>224</v>
      </c>
      <c r="C298" s="67" t="s">
        <v>600</v>
      </c>
      <c r="D298" s="55" t="s">
        <v>607</v>
      </c>
      <c r="E298" s="68" t="s">
        <v>38</v>
      </c>
      <c r="F298" s="142">
        <v>121507</v>
      </c>
      <c r="G298" s="142"/>
    </row>
    <row r="299" spans="2:7" ht="16.5">
      <c r="B299" s="39">
        <v>225</v>
      </c>
      <c r="C299" s="67" t="s">
        <v>4091</v>
      </c>
      <c r="D299" s="55" t="s">
        <v>609</v>
      </c>
      <c r="E299" s="56" t="s">
        <v>86</v>
      </c>
      <c r="F299" s="142">
        <v>29124</v>
      </c>
      <c r="G299" s="142"/>
    </row>
    <row r="300" spans="2:7" ht="16.5">
      <c r="B300" s="39">
        <v>226</v>
      </c>
      <c r="C300" s="67" t="s">
        <v>4092</v>
      </c>
      <c r="D300" s="55" t="s">
        <v>611</v>
      </c>
      <c r="E300" s="56" t="s">
        <v>86</v>
      </c>
      <c r="F300" s="142">
        <v>42000</v>
      </c>
      <c r="G300" s="142"/>
    </row>
    <row r="301" spans="2:7" ht="16.5">
      <c r="B301" s="39">
        <v>227</v>
      </c>
      <c r="C301" s="67" t="s">
        <v>602</v>
      </c>
      <c r="D301" s="55" t="s">
        <v>613</v>
      </c>
      <c r="E301" s="68" t="s">
        <v>38</v>
      </c>
      <c r="F301" s="142">
        <v>67372</v>
      </c>
      <c r="G301" s="142"/>
    </row>
    <row r="302" spans="2:7" ht="16.5">
      <c r="B302" s="39">
        <v>228</v>
      </c>
      <c r="C302" s="67" t="s">
        <v>604</v>
      </c>
      <c r="D302" s="55" t="s">
        <v>615</v>
      </c>
      <c r="E302" s="68" t="s">
        <v>38</v>
      </c>
      <c r="F302" s="142">
        <v>102575</v>
      </c>
      <c r="G302" s="142"/>
    </row>
    <row r="303" spans="2:7" ht="16.5">
      <c r="B303" s="39">
        <v>229</v>
      </c>
      <c r="C303" s="67" t="s">
        <v>606</v>
      </c>
      <c r="D303" s="55" t="s">
        <v>617</v>
      </c>
      <c r="E303" s="68" t="s">
        <v>38</v>
      </c>
      <c r="F303" s="142">
        <v>193248</v>
      </c>
      <c r="G303" s="142"/>
    </row>
    <row r="304" spans="2:7" ht="16.5">
      <c r="B304" s="39">
        <v>230</v>
      </c>
      <c r="C304" s="67" t="s">
        <v>608</v>
      </c>
      <c r="D304" s="55" t="s">
        <v>619</v>
      </c>
      <c r="E304" s="68" t="s">
        <v>38</v>
      </c>
      <c r="F304" s="142">
        <v>103856</v>
      </c>
      <c r="G304" s="142"/>
    </row>
    <row r="305" spans="2:8" ht="16.5">
      <c r="B305" s="39">
        <v>231</v>
      </c>
      <c r="C305" s="70" t="s">
        <v>620</v>
      </c>
      <c r="D305" s="58" t="s">
        <v>621</v>
      </c>
      <c r="E305" s="71"/>
      <c r="F305" s="141"/>
      <c r="G305" s="141"/>
    </row>
    <row r="306" spans="2:8" ht="16.5">
      <c r="B306" s="39">
        <v>232</v>
      </c>
      <c r="C306" s="67" t="s">
        <v>622</v>
      </c>
      <c r="D306" s="55" t="s">
        <v>623</v>
      </c>
      <c r="E306" s="56" t="s">
        <v>86</v>
      </c>
      <c r="F306" s="142">
        <v>45196</v>
      </c>
      <c r="G306" s="142"/>
    </row>
    <row r="307" spans="2:8" ht="16.5">
      <c r="B307" s="39">
        <v>233</v>
      </c>
      <c r="C307" s="67" t="s">
        <v>624</v>
      </c>
      <c r="D307" s="55" t="s">
        <v>625</v>
      </c>
      <c r="E307" s="56" t="s">
        <v>86</v>
      </c>
      <c r="F307" s="142">
        <v>41282</v>
      </c>
      <c r="G307" s="142"/>
    </row>
    <row r="308" spans="2:8" ht="16.5">
      <c r="B308" s="39">
        <v>234</v>
      </c>
      <c r="C308" s="67" t="s">
        <v>626</v>
      </c>
      <c r="D308" s="55" t="s">
        <v>627</v>
      </c>
      <c r="E308" s="56" t="s">
        <v>86</v>
      </c>
      <c r="F308" s="142">
        <v>29429</v>
      </c>
      <c r="G308" s="142"/>
    </row>
    <row r="309" spans="2:8" ht="16.5">
      <c r="B309" s="39">
        <v>235</v>
      </c>
      <c r="C309" s="67" t="s">
        <v>628</v>
      </c>
      <c r="D309" s="55" t="s">
        <v>629</v>
      </c>
      <c r="E309" s="56" t="s">
        <v>86</v>
      </c>
      <c r="F309" s="142">
        <v>29631</v>
      </c>
      <c r="G309" s="142"/>
    </row>
    <row r="310" spans="2:8" ht="16.5">
      <c r="B310" s="39">
        <v>236</v>
      </c>
      <c r="C310" s="67" t="s">
        <v>630</v>
      </c>
      <c r="D310" s="55" t="s">
        <v>631</v>
      </c>
      <c r="E310" s="68" t="s">
        <v>38</v>
      </c>
      <c r="F310" s="142">
        <v>71903</v>
      </c>
      <c r="G310" s="142"/>
    </row>
    <row r="311" spans="2:8" ht="16.5">
      <c r="B311" s="39">
        <v>237</v>
      </c>
      <c r="C311" s="67" t="s">
        <v>632</v>
      </c>
      <c r="D311" s="55" t="s">
        <v>633</v>
      </c>
      <c r="E311" s="56" t="s">
        <v>86</v>
      </c>
      <c r="F311" s="142">
        <v>42551</v>
      </c>
      <c r="G311" s="142"/>
    </row>
    <row r="312" spans="2:8" ht="16.5">
      <c r="B312" s="39">
        <v>238</v>
      </c>
      <c r="C312" s="67" t="s">
        <v>634</v>
      </c>
      <c r="D312" s="55" t="s">
        <v>635</v>
      </c>
      <c r="E312" s="56" t="s">
        <v>86</v>
      </c>
      <c r="F312" s="142">
        <v>40843</v>
      </c>
      <c r="G312" s="142"/>
    </row>
    <row r="313" spans="2:8" ht="16.5">
      <c r="B313" s="39">
        <v>239</v>
      </c>
      <c r="C313" s="67" t="s">
        <v>636</v>
      </c>
      <c r="D313" s="55" t="s">
        <v>637</v>
      </c>
      <c r="E313" s="56" t="s">
        <v>86</v>
      </c>
      <c r="F313" s="142">
        <v>38592</v>
      </c>
      <c r="G313" s="142"/>
    </row>
    <row r="314" spans="2:8" ht="16.5">
      <c r="B314" s="39">
        <v>240</v>
      </c>
      <c r="C314" s="70" t="s">
        <v>638</v>
      </c>
      <c r="D314" s="58" t="s">
        <v>639</v>
      </c>
      <c r="E314" s="71"/>
      <c r="F314" s="141"/>
      <c r="G314" s="141"/>
    </row>
    <row r="315" spans="2:8" ht="22.5">
      <c r="B315" s="39">
        <v>241</v>
      </c>
      <c r="C315" s="67" t="s">
        <v>640</v>
      </c>
      <c r="D315" s="55" t="s">
        <v>3983</v>
      </c>
      <c r="E315" s="68" t="s">
        <v>642</v>
      </c>
      <c r="F315" s="142">
        <v>686</v>
      </c>
      <c r="G315" s="142"/>
      <c r="H315" s="230"/>
    </row>
    <row r="316" spans="2:8" ht="22.5">
      <c r="B316" s="39">
        <v>242</v>
      </c>
      <c r="C316" s="67" t="s">
        <v>643</v>
      </c>
      <c r="D316" s="55" t="s">
        <v>3984</v>
      </c>
      <c r="E316" s="68" t="s">
        <v>642</v>
      </c>
      <c r="F316" s="142">
        <v>699</v>
      </c>
      <c r="G316" s="142"/>
      <c r="H316" s="230"/>
    </row>
    <row r="317" spans="2:8" ht="22.5">
      <c r="B317" s="39">
        <v>243</v>
      </c>
      <c r="C317" s="67" t="s">
        <v>645</v>
      </c>
      <c r="D317" s="55" t="s">
        <v>3985</v>
      </c>
      <c r="E317" s="68" t="s">
        <v>642</v>
      </c>
      <c r="F317" s="142">
        <v>702</v>
      </c>
      <c r="G317" s="142"/>
      <c r="H317" s="230"/>
    </row>
    <row r="318" spans="2:8" ht="22.5">
      <c r="B318" s="39">
        <v>244</v>
      </c>
      <c r="C318" s="67" t="s">
        <v>647</v>
      </c>
      <c r="D318" s="55" t="s">
        <v>3986</v>
      </c>
      <c r="E318" s="68" t="s">
        <v>642</v>
      </c>
      <c r="F318" s="142">
        <v>832</v>
      </c>
      <c r="G318" s="142"/>
      <c r="H318" s="230"/>
    </row>
    <row r="319" spans="2:8" ht="22.5">
      <c r="B319" s="39">
        <v>245</v>
      </c>
      <c r="C319" s="67" t="s">
        <v>649</v>
      </c>
      <c r="D319" s="55" t="s">
        <v>3987</v>
      </c>
      <c r="E319" s="68" t="s">
        <v>642</v>
      </c>
      <c r="F319" s="142">
        <v>944</v>
      </c>
      <c r="G319" s="142"/>
      <c r="H319" s="230"/>
    </row>
    <row r="320" spans="2:8" ht="22.5">
      <c r="B320" s="39">
        <v>246</v>
      </c>
      <c r="C320" s="67" t="s">
        <v>651</v>
      </c>
      <c r="D320" s="55" t="s">
        <v>3988</v>
      </c>
      <c r="E320" s="68" t="s">
        <v>642</v>
      </c>
      <c r="F320" s="142">
        <v>1116</v>
      </c>
      <c r="G320" s="142"/>
      <c r="H320" s="230"/>
    </row>
    <row r="321" spans="2:8" ht="16.5">
      <c r="B321" s="39">
        <v>247</v>
      </c>
      <c r="C321" s="67" t="s">
        <v>4093</v>
      </c>
      <c r="D321" s="55" t="s">
        <v>654</v>
      </c>
      <c r="E321" s="56" t="s">
        <v>86</v>
      </c>
      <c r="F321" s="142">
        <v>6833</v>
      </c>
      <c r="G321" s="142"/>
      <c r="H321" s="230"/>
    </row>
    <row r="322" spans="2:8" ht="16.5">
      <c r="B322" s="39">
        <v>248</v>
      </c>
      <c r="C322" s="67" t="s">
        <v>653</v>
      </c>
      <c r="D322" s="55" t="s">
        <v>656</v>
      </c>
      <c r="E322" s="68" t="s">
        <v>38</v>
      </c>
      <c r="F322" s="142">
        <v>12031</v>
      </c>
      <c r="G322" s="142"/>
    </row>
    <row r="323" spans="2:8" ht="22.5">
      <c r="C323" s="67" t="s">
        <v>655</v>
      </c>
      <c r="D323" s="223" t="s">
        <v>657</v>
      </c>
      <c r="E323" s="245" t="s">
        <v>38</v>
      </c>
      <c r="F323" s="142">
        <v>125407</v>
      </c>
      <c r="G323" s="142"/>
      <c r="H323" s="230"/>
    </row>
    <row r="324" spans="2:8" ht="16.5">
      <c r="B324" s="39">
        <v>249</v>
      </c>
      <c r="C324" s="70" t="s">
        <v>658</v>
      </c>
      <c r="D324" s="58" t="s">
        <v>659</v>
      </c>
      <c r="E324" s="71"/>
      <c r="F324" s="141"/>
      <c r="G324" s="141"/>
    </row>
    <row r="325" spans="2:8" ht="16.5">
      <c r="B325" s="39">
        <v>250</v>
      </c>
      <c r="C325" s="67" t="s">
        <v>660</v>
      </c>
      <c r="D325" s="55" t="s">
        <v>661</v>
      </c>
      <c r="E325" s="56" t="s">
        <v>86</v>
      </c>
      <c r="F325" s="142">
        <v>45835</v>
      </c>
      <c r="G325" s="142"/>
    </row>
    <row r="326" spans="2:8" ht="16.5">
      <c r="B326" s="39">
        <v>251</v>
      </c>
      <c r="C326" s="67" t="s">
        <v>662</v>
      </c>
      <c r="D326" s="55" t="s">
        <v>663</v>
      </c>
      <c r="E326" s="56" t="s">
        <v>86</v>
      </c>
      <c r="F326" s="142">
        <v>34465</v>
      </c>
      <c r="G326" s="142"/>
    </row>
    <row r="327" spans="2:8" ht="16.5">
      <c r="B327" s="39">
        <v>252</v>
      </c>
      <c r="C327" s="67" t="s">
        <v>664</v>
      </c>
      <c r="D327" s="55" t="s">
        <v>665</v>
      </c>
      <c r="E327" s="68" t="s">
        <v>9</v>
      </c>
      <c r="F327" s="142">
        <v>3727</v>
      </c>
      <c r="G327" s="142"/>
    </row>
    <row r="328" spans="2:8" ht="22.5">
      <c r="B328" s="39">
        <v>253</v>
      </c>
      <c r="C328" s="67" t="s">
        <v>666</v>
      </c>
      <c r="D328" s="55" t="s">
        <v>667</v>
      </c>
      <c r="E328" s="68" t="s">
        <v>38</v>
      </c>
      <c r="F328" s="142">
        <v>102065</v>
      </c>
      <c r="G328" s="142"/>
    </row>
    <row r="329" spans="2:8" ht="16.5">
      <c r="B329" s="39">
        <v>254</v>
      </c>
      <c r="C329" s="67" t="s">
        <v>4094</v>
      </c>
      <c r="D329" s="55" t="s">
        <v>669</v>
      </c>
      <c r="E329" s="68" t="s">
        <v>38</v>
      </c>
      <c r="F329" s="142">
        <v>38523</v>
      </c>
      <c r="G329" s="142"/>
    </row>
    <row r="330" spans="2:8" ht="16.5">
      <c r="C330" s="67" t="s">
        <v>668</v>
      </c>
      <c r="D330" s="240" t="s">
        <v>671</v>
      </c>
      <c r="E330" s="241" t="s">
        <v>38</v>
      </c>
      <c r="F330" s="142">
        <v>92373</v>
      </c>
      <c r="G330" s="142"/>
      <c r="H330" s="230"/>
    </row>
    <row r="331" spans="2:8" ht="16.5">
      <c r="C331" s="67" t="s">
        <v>4095</v>
      </c>
      <c r="D331" s="238" t="s">
        <v>673</v>
      </c>
      <c r="E331" s="255" t="s">
        <v>38</v>
      </c>
      <c r="F331" s="142">
        <v>100481</v>
      </c>
      <c r="G331" s="142"/>
      <c r="H331" s="230"/>
    </row>
    <row r="332" spans="2:8" ht="25.5">
      <c r="C332" s="67" t="s">
        <v>4096</v>
      </c>
      <c r="D332" s="240" t="s">
        <v>675</v>
      </c>
      <c r="E332" s="241" t="s">
        <v>86</v>
      </c>
      <c r="F332" s="142">
        <v>60163</v>
      </c>
      <c r="G332" s="142"/>
      <c r="H332" s="230"/>
    </row>
    <row r="333" spans="2:8" ht="25.5">
      <c r="C333" s="67" t="s">
        <v>670</v>
      </c>
      <c r="D333" s="240" t="s">
        <v>3982</v>
      </c>
      <c r="E333" s="241" t="s">
        <v>86</v>
      </c>
      <c r="F333" s="142">
        <v>57698</v>
      </c>
      <c r="G333" s="142"/>
      <c r="H333" s="230"/>
    </row>
    <row r="334" spans="2:8" ht="25.5">
      <c r="C334" s="67" t="s">
        <v>4097</v>
      </c>
      <c r="D334" s="240" t="s">
        <v>3980</v>
      </c>
      <c r="E334" s="241" t="s">
        <v>86</v>
      </c>
      <c r="F334" s="142">
        <v>73938</v>
      </c>
      <c r="G334" s="142"/>
      <c r="H334" s="230"/>
    </row>
    <row r="335" spans="2:8" ht="25.5">
      <c r="C335" s="67" t="s">
        <v>4098</v>
      </c>
      <c r="D335" s="240" t="s">
        <v>3981</v>
      </c>
      <c r="E335" s="241" t="s">
        <v>86</v>
      </c>
      <c r="F335" s="142">
        <v>61397</v>
      </c>
      <c r="G335" s="142"/>
      <c r="H335" s="230"/>
    </row>
    <row r="336" spans="2:8" ht="16.5" customHeight="1">
      <c r="B336" s="39">
        <v>256</v>
      </c>
      <c r="C336" s="50">
        <v>6</v>
      </c>
      <c r="D336" s="119" t="s">
        <v>679</v>
      </c>
      <c r="E336" s="51"/>
      <c r="F336" s="145"/>
      <c r="G336" s="145"/>
    </row>
    <row r="337" spans="2:7" ht="16.5">
      <c r="B337" s="39">
        <v>257</v>
      </c>
      <c r="C337" s="52" t="s">
        <v>680</v>
      </c>
      <c r="D337" s="224" t="s">
        <v>681</v>
      </c>
      <c r="E337" s="53"/>
      <c r="F337" s="141"/>
      <c r="G337" s="141"/>
    </row>
    <row r="338" spans="2:7" ht="16.5">
      <c r="B338" s="39">
        <v>259</v>
      </c>
      <c r="C338" s="67" t="s">
        <v>4099</v>
      </c>
      <c r="D338" s="55" t="s">
        <v>683</v>
      </c>
      <c r="E338" s="56" t="s">
        <v>86</v>
      </c>
      <c r="F338" s="142">
        <v>80614</v>
      </c>
      <c r="G338" s="142"/>
    </row>
    <row r="339" spans="2:7" ht="22.5">
      <c r="B339" s="39">
        <v>260</v>
      </c>
      <c r="C339" s="67" t="s">
        <v>682</v>
      </c>
      <c r="D339" s="55" t="s">
        <v>685</v>
      </c>
      <c r="E339" s="68" t="s">
        <v>38</v>
      </c>
      <c r="F339" s="142">
        <v>83889</v>
      </c>
      <c r="G339" s="142"/>
    </row>
    <row r="340" spans="2:7" ht="16.5">
      <c r="B340" s="39">
        <v>261</v>
      </c>
      <c r="C340" s="67" t="s">
        <v>684</v>
      </c>
      <c r="D340" s="55" t="s">
        <v>687</v>
      </c>
      <c r="E340" s="56" t="s">
        <v>86</v>
      </c>
      <c r="F340" s="142">
        <v>30023</v>
      </c>
      <c r="G340" s="142"/>
    </row>
    <row r="341" spans="2:7" ht="16.5">
      <c r="B341" s="39">
        <v>262</v>
      </c>
      <c r="C341" s="67" t="s">
        <v>686</v>
      </c>
      <c r="D341" s="55" t="s">
        <v>689</v>
      </c>
      <c r="E341" s="56" t="s">
        <v>86</v>
      </c>
      <c r="F341" s="142">
        <v>57932</v>
      </c>
      <c r="G341" s="142"/>
    </row>
    <row r="342" spans="2:7" ht="16.5">
      <c r="B342" s="39">
        <v>263</v>
      </c>
      <c r="C342" s="67" t="s">
        <v>688</v>
      </c>
      <c r="D342" s="55" t="s">
        <v>691</v>
      </c>
      <c r="E342" s="56" t="s">
        <v>86</v>
      </c>
      <c r="F342" s="142">
        <v>45961</v>
      </c>
      <c r="G342" s="142"/>
    </row>
    <row r="343" spans="2:7" ht="16.5">
      <c r="B343" s="39">
        <v>264</v>
      </c>
      <c r="C343" s="67" t="s">
        <v>690</v>
      </c>
      <c r="D343" s="55" t="s">
        <v>693</v>
      </c>
      <c r="E343" s="56" t="s">
        <v>86</v>
      </c>
      <c r="F343" s="142">
        <v>67496</v>
      </c>
      <c r="G343" s="142"/>
    </row>
    <row r="344" spans="2:7" ht="16.5">
      <c r="B344" s="39">
        <v>265</v>
      </c>
      <c r="C344" s="67" t="s">
        <v>692</v>
      </c>
      <c r="D344" s="55" t="s">
        <v>695</v>
      </c>
      <c r="E344" s="56" t="s">
        <v>86</v>
      </c>
      <c r="F344" s="142">
        <v>108352</v>
      </c>
      <c r="G344" s="142"/>
    </row>
    <row r="345" spans="2:7" ht="16.5">
      <c r="B345" s="39">
        <v>266</v>
      </c>
      <c r="C345" s="67" t="s">
        <v>694</v>
      </c>
      <c r="D345" s="55" t="s">
        <v>697</v>
      </c>
      <c r="E345" s="56" t="s">
        <v>86</v>
      </c>
      <c r="F345" s="142">
        <v>71224</v>
      </c>
      <c r="G345" s="142"/>
    </row>
    <row r="346" spans="2:7" ht="16.5">
      <c r="B346" s="39">
        <v>267</v>
      </c>
      <c r="C346" s="67" t="s">
        <v>696</v>
      </c>
      <c r="D346" s="55" t="s">
        <v>699</v>
      </c>
      <c r="E346" s="56" t="s">
        <v>86</v>
      </c>
      <c r="F346" s="142">
        <v>58931</v>
      </c>
      <c r="G346" s="142"/>
    </row>
    <row r="347" spans="2:7" ht="16.5">
      <c r="B347" s="39">
        <v>268</v>
      </c>
      <c r="C347" s="67" t="s">
        <v>698</v>
      </c>
      <c r="D347" s="55" t="s">
        <v>701</v>
      </c>
      <c r="E347" s="56" t="s">
        <v>86</v>
      </c>
      <c r="F347" s="142">
        <v>111734</v>
      </c>
      <c r="G347" s="142"/>
    </row>
    <row r="348" spans="2:7" ht="16.5">
      <c r="B348" s="39">
        <v>269</v>
      </c>
      <c r="C348" s="67" t="s">
        <v>700</v>
      </c>
      <c r="D348" s="55" t="s">
        <v>703</v>
      </c>
      <c r="E348" s="68" t="s">
        <v>38</v>
      </c>
      <c r="F348" s="142">
        <v>123124</v>
      </c>
      <c r="G348" s="142"/>
    </row>
    <row r="349" spans="2:7" ht="16.5">
      <c r="B349" s="39">
        <v>270</v>
      </c>
      <c r="C349" s="67" t="s">
        <v>702</v>
      </c>
      <c r="D349" s="55" t="s">
        <v>705</v>
      </c>
      <c r="E349" s="56" t="s">
        <v>86</v>
      </c>
      <c r="F349" s="142">
        <v>50754</v>
      </c>
      <c r="G349" s="142"/>
    </row>
    <row r="350" spans="2:7" ht="16.5">
      <c r="B350" s="39">
        <v>271</v>
      </c>
      <c r="C350" s="67" t="s">
        <v>704</v>
      </c>
      <c r="D350" s="55" t="s">
        <v>707</v>
      </c>
      <c r="E350" s="68" t="s">
        <v>38</v>
      </c>
      <c r="F350" s="142">
        <v>100810</v>
      </c>
      <c r="G350" s="142"/>
    </row>
    <row r="351" spans="2:7" ht="16.5">
      <c r="B351" s="39">
        <v>272</v>
      </c>
      <c r="C351" s="67" t="s">
        <v>706</v>
      </c>
      <c r="D351" s="55" t="s">
        <v>709</v>
      </c>
      <c r="E351" s="56" t="s">
        <v>86</v>
      </c>
      <c r="F351" s="142">
        <v>34620</v>
      </c>
      <c r="G351" s="142"/>
    </row>
    <row r="352" spans="2:7" ht="16.5">
      <c r="B352" s="39">
        <v>273</v>
      </c>
      <c r="C352" s="70" t="s">
        <v>710</v>
      </c>
      <c r="D352" s="58" t="s">
        <v>711</v>
      </c>
      <c r="E352" s="71"/>
      <c r="F352" s="141"/>
      <c r="G352" s="141"/>
    </row>
    <row r="353" spans="2:8" ht="22.5">
      <c r="B353" s="39">
        <v>274</v>
      </c>
      <c r="C353" s="67" t="s">
        <v>712</v>
      </c>
      <c r="D353" s="55" t="s">
        <v>713</v>
      </c>
      <c r="E353" s="56" t="s">
        <v>86</v>
      </c>
      <c r="F353" s="142">
        <v>45336</v>
      </c>
      <c r="G353" s="142"/>
    </row>
    <row r="354" spans="2:8" ht="16.5">
      <c r="B354" s="39">
        <v>275</v>
      </c>
      <c r="C354" s="67" t="s">
        <v>714</v>
      </c>
      <c r="D354" s="55" t="s">
        <v>715</v>
      </c>
      <c r="E354" s="68" t="s">
        <v>9</v>
      </c>
      <c r="F354" s="142">
        <v>1181757</v>
      </c>
      <c r="G354" s="142"/>
    </row>
    <row r="355" spans="2:8" ht="16.5">
      <c r="B355" s="39">
        <v>276</v>
      </c>
      <c r="C355" s="67" t="s">
        <v>716</v>
      </c>
      <c r="D355" s="55" t="s">
        <v>717</v>
      </c>
      <c r="E355" s="68" t="s">
        <v>9</v>
      </c>
      <c r="F355" s="142">
        <v>614216</v>
      </c>
      <c r="G355" s="142"/>
    </row>
    <row r="356" spans="2:8" ht="16.5">
      <c r="B356" s="39">
        <v>277</v>
      </c>
      <c r="C356" s="67" t="s">
        <v>718</v>
      </c>
      <c r="D356" s="55" t="s">
        <v>719</v>
      </c>
      <c r="E356" s="56" t="s">
        <v>86</v>
      </c>
      <c r="F356" s="142">
        <v>52541</v>
      </c>
      <c r="G356" s="142"/>
    </row>
    <row r="357" spans="2:8" ht="16.5">
      <c r="B357" s="39">
        <v>278</v>
      </c>
      <c r="C357" s="67" t="s">
        <v>720</v>
      </c>
      <c r="D357" s="55" t="s">
        <v>721</v>
      </c>
      <c r="E357" s="56" t="s">
        <v>86</v>
      </c>
      <c r="F357" s="142">
        <v>69326</v>
      </c>
      <c r="G357" s="142"/>
    </row>
    <row r="358" spans="2:8" ht="16.5" customHeight="1">
      <c r="B358" s="39">
        <v>280</v>
      </c>
      <c r="C358" s="50">
        <v>7</v>
      </c>
      <c r="D358" s="119" t="s">
        <v>722</v>
      </c>
      <c r="E358" s="73"/>
      <c r="F358" s="144"/>
      <c r="G358" s="144"/>
    </row>
    <row r="359" spans="2:8" ht="16.5">
      <c r="B359" s="39">
        <v>281</v>
      </c>
      <c r="C359" s="78" t="s">
        <v>723</v>
      </c>
      <c r="D359" s="225" t="s">
        <v>724</v>
      </c>
      <c r="E359" s="53"/>
      <c r="F359" s="141"/>
      <c r="G359" s="141"/>
    </row>
    <row r="360" spans="2:8" ht="16.5">
      <c r="B360" s="39">
        <v>282</v>
      </c>
      <c r="C360" s="67" t="s">
        <v>725</v>
      </c>
      <c r="D360" s="55" t="s">
        <v>726</v>
      </c>
      <c r="E360" s="68" t="s">
        <v>9</v>
      </c>
      <c r="F360" s="142">
        <v>514734</v>
      </c>
      <c r="G360" s="142"/>
    </row>
    <row r="361" spans="2:8" ht="16.5">
      <c r="B361" s="39">
        <v>283</v>
      </c>
      <c r="C361" s="67" t="s">
        <v>727</v>
      </c>
      <c r="D361" s="55" t="s">
        <v>728</v>
      </c>
      <c r="E361" s="68" t="s">
        <v>9</v>
      </c>
      <c r="F361" s="142">
        <v>192468</v>
      </c>
      <c r="G361" s="142"/>
      <c r="H361" s="230"/>
    </row>
    <row r="362" spans="2:8" ht="16.5">
      <c r="B362" s="39">
        <v>284</v>
      </c>
      <c r="C362" s="67" t="s">
        <v>729</v>
      </c>
      <c r="D362" s="55" t="s">
        <v>730</v>
      </c>
      <c r="E362" s="68" t="s">
        <v>9</v>
      </c>
      <c r="F362" s="142">
        <v>462876</v>
      </c>
      <c r="G362" s="142"/>
      <c r="H362" s="230"/>
    </row>
    <row r="363" spans="2:8" ht="16.5">
      <c r="B363" s="39">
        <v>285</v>
      </c>
      <c r="C363" s="67" t="s">
        <v>731</v>
      </c>
      <c r="D363" s="60" t="s">
        <v>732</v>
      </c>
      <c r="E363" s="56" t="s">
        <v>86</v>
      </c>
      <c r="F363" s="142">
        <v>27050</v>
      </c>
      <c r="G363" s="142"/>
      <c r="H363" s="230"/>
    </row>
    <row r="364" spans="2:8" ht="16.5">
      <c r="B364" s="39">
        <v>286</v>
      </c>
      <c r="C364" s="67" t="s">
        <v>733</v>
      </c>
      <c r="D364" s="60" t="s">
        <v>734</v>
      </c>
      <c r="E364" s="68" t="s">
        <v>9</v>
      </c>
      <c r="F364" s="142">
        <v>334721</v>
      </c>
      <c r="G364" s="142"/>
      <c r="H364" s="230"/>
    </row>
    <row r="365" spans="2:8" ht="16.5">
      <c r="B365" s="39">
        <v>288</v>
      </c>
      <c r="C365" s="70" t="s">
        <v>735</v>
      </c>
      <c r="D365" s="58" t="s">
        <v>736</v>
      </c>
      <c r="E365" s="71"/>
      <c r="F365" s="141"/>
      <c r="G365" s="141"/>
    </row>
    <row r="366" spans="2:8" ht="24.75" customHeight="1">
      <c r="B366" s="39">
        <v>289</v>
      </c>
      <c r="C366" s="231" t="s">
        <v>737</v>
      </c>
      <c r="D366" s="55" t="s">
        <v>738</v>
      </c>
      <c r="E366" s="68" t="s">
        <v>9</v>
      </c>
      <c r="F366" s="142">
        <v>386071</v>
      </c>
      <c r="G366" s="142"/>
    </row>
    <row r="367" spans="2:8" ht="16.5">
      <c r="B367" s="39">
        <v>290</v>
      </c>
      <c r="C367" s="231" t="s">
        <v>739</v>
      </c>
      <c r="D367" s="55" t="s">
        <v>740</v>
      </c>
      <c r="E367" s="68" t="s">
        <v>9</v>
      </c>
      <c r="F367" s="142">
        <v>475264</v>
      </c>
      <c r="G367" s="142"/>
    </row>
    <row r="368" spans="2:8" ht="16.5">
      <c r="B368" s="39">
        <v>291</v>
      </c>
      <c r="C368" s="70" t="s">
        <v>741</v>
      </c>
      <c r="D368" s="58" t="s">
        <v>742</v>
      </c>
      <c r="E368" s="71"/>
      <c r="F368" s="141"/>
      <c r="G368" s="141"/>
    </row>
    <row r="369" spans="2:8" ht="16.5">
      <c r="B369" s="39">
        <v>292</v>
      </c>
      <c r="C369" s="67" t="s">
        <v>743</v>
      </c>
      <c r="D369" s="55" t="s">
        <v>744</v>
      </c>
      <c r="E369" s="68" t="s">
        <v>9</v>
      </c>
      <c r="F369" s="142">
        <v>2758</v>
      </c>
      <c r="G369" s="142"/>
    </row>
    <row r="370" spans="2:8" ht="16.5">
      <c r="B370" s="39">
        <v>293</v>
      </c>
      <c r="C370" s="67" t="s">
        <v>745</v>
      </c>
      <c r="D370" s="55" t="s">
        <v>746</v>
      </c>
      <c r="E370" s="68" t="s">
        <v>9</v>
      </c>
      <c r="F370" s="142">
        <v>5443</v>
      </c>
      <c r="G370" s="142"/>
    </row>
    <row r="371" spans="2:8" ht="16.5">
      <c r="B371" s="39">
        <v>294</v>
      </c>
      <c r="C371" s="67" t="s">
        <v>747</v>
      </c>
      <c r="D371" s="55" t="s">
        <v>748</v>
      </c>
      <c r="E371" s="68" t="s">
        <v>9</v>
      </c>
      <c r="F371" s="142">
        <v>7038</v>
      </c>
      <c r="G371" s="142"/>
    </row>
    <row r="372" spans="2:8" ht="16.5">
      <c r="B372" s="39">
        <v>295</v>
      </c>
      <c r="C372" s="67" t="s">
        <v>749</v>
      </c>
      <c r="D372" s="55" t="s">
        <v>750</v>
      </c>
      <c r="E372" s="68" t="s">
        <v>9</v>
      </c>
      <c r="F372" s="142">
        <v>8250</v>
      </c>
      <c r="G372" s="142"/>
    </row>
    <row r="373" spans="2:8" ht="16.5">
      <c r="B373" s="39">
        <v>296</v>
      </c>
      <c r="C373" s="67" t="s">
        <v>751</v>
      </c>
      <c r="D373" s="55" t="s">
        <v>752</v>
      </c>
      <c r="E373" s="68" t="s">
        <v>9</v>
      </c>
      <c r="F373" s="142">
        <v>9321</v>
      </c>
      <c r="G373" s="142"/>
    </row>
    <row r="374" spans="2:8" ht="16.5">
      <c r="B374" s="39">
        <v>297</v>
      </c>
      <c r="C374" s="67" t="s">
        <v>753</v>
      </c>
      <c r="D374" s="55" t="s">
        <v>754</v>
      </c>
      <c r="E374" s="68" t="s">
        <v>9</v>
      </c>
      <c r="F374" s="142">
        <v>14080</v>
      </c>
      <c r="G374" s="142"/>
    </row>
    <row r="375" spans="2:8" ht="16.5">
      <c r="B375" s="39">
        <v>298</v>
      </c>
      <c r="C375" s="67" t="s">
        <v>755</v>
      </c>
      <c r="D375" s="60" t="s">
        <v>756</v>
      </c>
      <c r="E375" s="68" t="s">
        <v>9</v>
      </c>
      <c r="F375" s="142">
        <v>28113</v>
      </c>
      <c r="G375" s="142"/>
    </row>
    <row r="376" spans="2:8" ht="16.5">
      <c r="B376" s="39">
        <v>299</v>
      </c>
      <c r="C376" s="67" t="s">
        <v>757</v>
      </c>
      <c r="D376" s="60" t="s">
        <v>758</v>
      </c>
      <c r="E376" s="68" t="s">
        <v>9</v>
      </c>
      <c r="F376" s="142">
        <v>36832</v>
      </c>
      <c r="G376" s="142"/>
    </row>
    <row r="377" spans="2:8" ht="16.5">
      <c r="B377" s="39">
        <v>300</v>
      </c>
      <c r="C377" s="67" t="s">
        <v>759</v>
      </c>
      <c r="D377" s="60" t="s">
        <v>760</v>
      </c>
      <c r="E377" s="68" t="s">
        <v>9</v>
      </c>
      <c r="F377" s="142">
        <v>79741</v>
      </c>
      <c r="G377" s="142"/>
    </row>
    <row r="378" spans="2:8" ht="16.5">
      <c r="B378" s="39">
        <v>301</v>
      </c>
      <c r="C378" s="67" t="s">
        <v>761</v>
      </c>
      <c r="D378" s="55" t="s">
        <v>762</v>
      </c>
      <c r="E378" s="56" t="s">
        <v>86</v>
      </c>
      <c r="F378" s="142">
        <v>6475</v>
      </c>
      <c r="G378" s="142"/>
    </row>
    <row r="379" spans="2:8" ht="16.5">
      <c r="B379" s="39">
        <v>302</v>
      </c>
      <c r="C379" s="67" t="s">
        <v>763</v>
      </c>
      <c r="D379" s="55" t="s">
        <v>764</v>
      </c>
      <c r="E379" s="56" t="s">
        <v>86</v>
      </c>
      <c r="F379" s="142">
        <v>9173</v>
      </c>
      <c r="G379" s="142"/>
    </row>
    <row r="380" spans="2:8" ht="16.5">
      <c r="B380" s="39">
        <v>303</v>
      </c>
      <c r="C380" s="67" t="s">
        <v>765</v>
      </c>
      <c r="D380" s="55" t="s">
        <v>766</v>
      </c>
      <c r="E380" s="56" t="s">
        <v>86</v>
      </c>
      <c r="F380" s="142">
        <v>14246</v>
      </c>
      <c r="G380" s="142"/>
    </row>
    <row r="381" spans="2:8" ht="16.5">
      <c r="B381" s="39">
        <v>304</v>
      </c>
      <c r="C381" s="67" t="s">
        <v>767</v>
      </c>
      <c r="D381" s="55" t="s">
        <v>768</v>
      </c>
      <c r="E381" s="56" t="s">
        <v>86</v>
      </c>
      <c r="F381" s="142">
        <v>24574</v>
      </c>
      <c r="G381" s="142"/>
    </row>
    <row r="382" spans="2:8" ht="16.5">
      <c r="B382" s="39">
        <v>305</v>
      </c>
      <c r="C382" s="67" t="s">
        <v>769</v>
      </c>
      <c r="D382" s="55" t="s">
        <v>770</v>
      </c>
      <c r="E382" s="56" t="s">
        <v>86</v>
      </c>
      <c r="F382" s="142">
        <v>29566</v>
      </c>
      <c r="G382" s="142"/>
    </row>
    <row r="383" spans="2:8" ht="16.5">
      <c r="B383" s="39">
        <v>308</v>
      </c>
      <c r="C383" s="67" t="s">
        <v>847</v>
      </c>
      <c r="D383" s="55" t="s">
        <v>772</v>
      </c>
      <c r="E383" s="56" t="s">
        <v>86</v>
      </c>
      <c r="F383" s="142">
        <v>32441</v>
      </c>
      <c r="G383" s="142"/>
      <c r="H383" s="230"/>
    </row>
    <row r="384" spans="2:8" ht="16.5">
      <c r="B384" s="39">
        <v>309</v>
      </c>
      <c r="C384" s="67" t="s">
        <v>849</v>
      </c>
      <c r="D384" s="55" t="s">
        <v>774</v>
      </c>
      <c r="E384" s="56" t="s">
        <v>86</v>
      </c>
      <c r="F384" s="142">
        <v>34512</v>
      </c>
      <c r="G384" s="142"/>
      <c r="H384" s="230"/>
    </row>
    <row r="385" spans="2:8" ht="16.5">
      <c r="B385" s="39">
        <v>310</v>
      </c>
      <c r="C385" s="67" t="s">
        <v>771</v>
      </c>
      <c r="D385" s="55" t="s">
        <v>776</v>
      </c>
      <c r="E385" s="56" t="s">
        <v>86</v>
      </c>
      <c r="F385" s="142">
        <v>37200</v>
      </c>
      <c r="G385" s="142"/>
      <c r="H385" s="230"/>
    </row>
    <row r="386" spans="2:8" ht="16.5">
      <c r="B386" s="39">
        <v>311</v>
      </c>
      <c r="C386" s="67" t="s">
        <v>773</v>
      </c>
      <c r="D386" s="60" t="s">
        <v>778</v>
      </c>
      <c r="E386" s="56" t="s">
        <v>86</v>
      </c>
      <c r="F386" s="142">
        <v>62539</v>
      </c>
      <c r="G386" s="142"/>
      <c r="H386" s="230"/>
    </row>
    <row r="387" spans="2:8" ht="16.5">
      <c r="B387" s="39">
        <v>312</v>
      </c>
      <c r="C387" s="67" t="s">
        <v>775</v>
      </c>
      <c r="D387" s="60" t="s">
        <v>780</v>
      </c>
      <c r="E387" s="56" t="s">
        <v>86</v>
      </c>
      <c r="F387" s="142">
        <v>88174</v>
      </c>
      <c r="G387" s="142"/>
      <c r="H387" s="230"/>
    </row>
    <row r="388" spans="2:8" ht="16.5">
      <c r="B388" s="39">
        <v>313</v>
      </c>
      <c r="C388" s="67" t="s">
        <v>777</v>
      </c>
      <c r="D388" s="60" t="s">
        <v>782</v>
      </c>
      <c r="E388" s="56" t="s">
        <v>86</v>
      </c>
      <c r="F388" s="142">
        <v>122273</v>
      </c>
      <c r="G388" s="142"/>
      <c r="H388" s="230"/>
    </row>
    <row r="389" spans="2:8" ht="16.5">
      <c r="B389" s="39">
        <v>314</v>
      </c>
      <c r="C389" s="67" t="s">
        <v>779</v>
      </c>
      <c r="D389" s="60" t="s">
        <v>784</v>
      </c>
      <c r="E389" s="56" t="s">
        <v>86</v>
      </c>
      <c r="F389" s="142">
        <v>157399</v>
      </c>
      <c r="G389" s="142"/>
      <c r="H389" s="230"/>
    </row>
    <row r="390" spans="2:8" ht="16.5">
      <c r="B390" s="39">
        <v>351</v>
      </c>
      <c r="C390" s="67" t="s">
        <v>781</v>
      </c>
      <c r="D390" s="60" t="s">
        <v>786</v>
      </c>
      <c r="E390" s="68" t="s">
        <v>9</v>
      </c>
      <c r="F390" s="142">
        <v>9223</v>
      </c>
      <c r="G390" s="142"/>
      <c r="H390" s="230"/>
    </row>
    <row r="391" spans="2:8" ht="16.5">
      <c r="B391" s="39">
        <v>351</v>
      </c>
      <c r="C391" s="67" t="s">
        <v>783</v>
      </c>
      <c r="D391" s="60" t="s">
        <v>787</v>
      </c>
      <c r="E391" s="68" t="s">
        <v>9</v>
      </c>
      <c r="F391" s="142">
        <v>11352</v>
      </c>
      <c r="G391" s="142"/>
      <c r="H391" s="230"/>
    </row>
    <row r="392" spans="2:8" ht="16.5">
      <c r="B392" s="39">
        <v>351</v>
      </c>
      <c r="C392" s="67" t="s">
        <v>797</v>
      </c>
      <c r="D392" s="60" t="s">
        <v>788</v>
      </c>
      <c r="E392" s="68" t="s">
        <v>9</v>
      </c>
      <c r="F392" s="142">
        <v>14190</v>
      </c>
      <c r="G392" s="142"/>
    </row>
    <row r="393" spans="2:8" ht="16.5">
      <c r="B393" s="39">
        <v>350</v>
      </c>
      <c r="C393" s="67" t="s">
        <v>799</v>
      </c>
      <c r="D393" s="60" t="s">
        <v>790</v>
      </c>
      <c r="E393" s="68" t="s">
        <v>9</v>
      </c>
      <c r="F393" s="142">
        <v>26443</v>
      </c>
      <c r="G393" s="142"/>
    </row>
    <row r="394" spans="2:8" ht="16.5">
      <c r="B394" s="39">
        <v>352</v>
      </c>
      <c r="C394" s="67" t="s">
        <v>801</v>
      </c>
      <c r="D394" s="60" t="s">
        <v>792</v>
      </c>
      <c r="E394" s="68" t="s">
        <v>9</v>
      </c>
      <c r="F394" s="142">
        <v>33220</v>
      </c>
      <c r="G394" s="142"/>
    </row>
    <row r="395" spans="2:8" ht="16.5">
      <c r="B395" s="39">
        <v>349</v>
      </c>
      <c r="C395" s="67" t="s">
        <v>803</v>
      </c>
      <c r="D395" s="60" t="s">
        <v>794</v>
      </c>
      <c r="E395" s="68" t="s">
        <v>9</v>
      </c>
      <c r="F395" s="142">
        <v>73154</v>
      </c>
      <c r="G395" s="142"/>
    </row>
    <row r="396" spans="2:8" ht="16.5">
      <c r="B396" s="39">
        <v>348</v>
      </c>
      <c r="C396" s="67" t="s">
        <v>805</v>
      </c>
      <c r="D396" s="60" t="s">
        <v>796</v>
      </c>
      <c r="E396" s="68" t="s">
        <v>9</v>
      </c>
      <c r="F396" s="142">
        <v>117457</v>
      </c>
      <c r="G396" s="142"/>
    </row>
    <row r="397" spans="2:8" ht="16.5">
      <c r="B397" s="39">
        <v>315</v>
      </c>
      <c r="C397" s="67" t="s">
        <v>807</v>
      </c>
      <c r="D397" s="55" t="s">
        <v>798</v>
      </c>
      <c r="E397" s="68" t="s">
        <v>9</v>
      </c>
      <c r="F397" s="142">
        <v>68749</v>
      </c>
      <c r="G397" s="142"/>
    </row>
    <row r="398" spans="2:8" ht="16.5">
      <c r="B398" s="39">
        <v>316</v>
      </c>
      <c r="C398" s="67" t="s">
        <v>809</v>
      </c>
      <c r="D398" s="55" t="s">
        <v>800</v>
      </c>
      <c r="E398" s="68" t="s">
        <v>9</v>
      </c>
      <c r="F398" s="142">
        <v>85835</v>
      </c>
      <c r="G398" s="142"/>
    </row>
    <row r="399" spans="2:8" ht="16.5">
      <c r="B399" s="39">
        <v>317</v>
      </c>
      <c r="C399" s="67" t="s">
        <v>811</v>
      </c>
      <c r="D399" s="55" t="s">
        <v>802</v>
      </c>
      <c r="E399" s="68" t="s">
        <v>9</v>
      </c>
      <c r="F399" s="142">
        <v>126215</v>
      </c>
      <c r="G399" s="142"/>
    </row>
    <row r="400" spans="2:8" ht="16.5">
      <c r="B400" s="39">
        <v>318</v>
      </c>
      <c r="C400" s="67" t="s">
        <v>813</v>
      </c>
      <c r="D400" s="60" t="s">
        <v>804</v>
      </c>
      <c r="E400" s="68" t="s">
        <v>9</v>
      </c>
      <c r="F400" s="142">
        <v>155075</v>
      </c>
      <c r="G400" s="142"/>
    </row>
    <row r="401" spans="2:7" ht="16.5">
      <c r="B401" s="39">
        <v>319</v>
      </c>
      <c r="C401" s="67" t="s">
        <v>815</v>
      </c>
      <c r="D401" s="60" t="s">
        <v>806</v>
      </c>
      <c r="E401" s="68" t="s">
        <v>9</v>
      </c>
      <c r="F401" s="142">
        <v>168413</v>
      </c>
      <c r="G401" s="142"/>
    </row>
    <row r="402" spans="2:7" ht="16.5">
      <c r="B402" s="39">
        <v>320</v>
      </c>
      <c r="C402" s="67" t="s">
        <v>817</v>
      </c>
      <c r="D402" s="60" t="s">
        <v>808</v>
      </c>
      <c r="E402" s="68" t="s">
        <v>9</v>
      </c>
      <c r="F402" s="142">
        <v>242967</v>
      </c>
      <c r="G402" s="142"/>
    </row>
    <row r="403" spans="2:7" ht="16.5">
      <c r="B403" s="39">
        <v>321</v>
      </c>
      <c r="C403" s="67" t="s">
        <v>819</v>
      </c>
      <c r="D403" s="55" t="s">
        <v>810</v>
      </c>
      <c r="E403" s="68" t="s">
        <v>9</v>
      </c>
      <c r="F403" s="142">
        <v>272092</v>
      </c>
      <c r="G403" s="142"/>
    </row>
    <row r="404" spans="2:7" ht="16.5">
      <c r="B404" s="39">
        <v>322</v>
      </c>
      <c r="C404" s="67" t="s">
        <v>821</v>
      </c>
      <c r="D404" s="60" t="s">
        <v>812</v>
      </c>
      <c r="E404" s="68" t="s">
        <v>9</v>
      </c>
      <c r="F404" s="142">
        <v>263065</v>
      </c>
      <c r="G404" s="142"/>
    </row>
    <row r="405" spans="2:7" ht="16.5">
      <c r="B405" s="39">
        <v>323</v>
      </c>
      <c r="C405" s="67" t="s">
        <v>823</v>
      </c>
      <c r="D405" s="60" t="s">
        <v>814</v>
      </c>
      <c r="E405" s="68" t="s">
        <v>9</v>
      </c>
      <c r="F405" s="142">
        <v>503186</v>
      </c>
      <c r="G405" s="142"/>
    </row>
    <row r="406" spans="2:7" ht="16.5">
      <c r="B406" s="39">
        <v>324</v>
      </c>
      <c r="C406" s="67" t="s">
        <v>825</v>
      </c>
      <c r="D406" s="55" t="s">
        <v>816</v>
      </c>
      <c r="E406" s="68" t="s">
        <v>9</v>
      </c>
      <c r="F406" s="142">
        <v>17518</v>
      </c>
      <c r="G406" s="142"/>
    </row>
    <row r="407" spans="2:7" ht="16.5">
      <c r="B407" s="39">
        <v>325</v>
      </c>
      <c r="C407" s="67" t="s">
        <v>827</v>
      </c>
      <c r="D407" s="55" t="s">
        <v>818</v>
      </c>
      <c r="E407" s="68" t="s">
        <v>9</v>
      </c>
      <c r="F407" s="142">
        <v>44232</v>
      </c>
      <c r="G407" s="142"/>
    </row>
    <row r="408" spans="2:7" ht="16.5">
      <c r="B408" s="39">
        <v>326</v>
      </c>
      <c r="C408" s="67" t="s">
        <v>829</v>
      </c>
      <c r="D408" s="55" t="s">
        <v>820</v>
      </c>
      <c r="E408" s="68" t="s">
        <v>9</v>
      </c>
      <c r="F408" s="142">
        <v>94305</v>
      </c>
      <c r="G408" s="142"/>
    </row>
    <row r="409" spans="2:7" ht="16.5">
      <c r="B409" s="39">
        <v>327</v>
      </c>
      <c r="C409" s="67" t="s">
        <v>831</v>
      </c>
      <c r="D409" s="55" t="s">
        <v>822</v>
      </c>
      <c r="E409" s="68" t="s">
        <v>9</v>
      </c>
      <c r="F409" s="142">
        <v>147694</v>
      </c>
      <c r="G409" s="142"/>
    </row>
    <row r="410" spans="2:7" ht="16.5">
      <c r="B410" s="39">
        <v>328</v>
      </c>
      <c r="C410" s="67" t="s">
        <v>833</v>
      </c>
      <c r="D410" s="55" t="s">
        <v>824</v>
      </c>
      <c r="E410" s="68" t="s">
        <v>9</v>
      </c>
      <c r="F410" s="142">
        <v>175858</v>
      </c>
      <c r="G410" s="142"/>
    </row>
    <row r="411" spans="2:7" ht="16.5">
      <c r="B411" s="39">
        <v>329</v>
      </c>
      <c r="C411" s="67" t="s">
        <v>835</v>
      </c>
      <c r="D411" s="55" t="s">
        <v>826</v>
      </c>
      <c r="E411" s="68" t="s">
        <v>9</v>
      </c>
      <c r="F411" s="142">
        <v>203608</v>
      </c>
      <c r="G411" s="142"/>
    </row>
    <row r="412" spans="2:7" ht="16.5">
      <c r="B412" s="39">
        <v>330</v>
      </c>
      <c r="C412" s="67" t="s">
        <v>837</v>
      </c>
      <c r="D412" s="60" t="s">
        <v>828</v>
      </c>
      <c r="E412" s="68" t="s">
        <v>9</v>
      </c>
      <c r="F412" s="142">
        <v>1509781</v>
      </c>
      <c r="G412" s="142"/>
    </row>
    <row r="413" spans="2:7" ht="16.5">
      <c r="B413" s="39">
        <v>331</v>
      </c>
      <c r="C413" s="67" t="s">
        <v>839</v>
      </c>
      <c r="D413" s="60" t="s">
        <v>830</v>
      </c>
      <c r="E413" s="68" t="s">
        <v>9</v>
      </c>
      <c r="F413" s="142">
        <v>377310</v>
      </c>
      <c r="G413" s="142"/>
    </row>
    <row r="414" spans="2:7" ht="16.5">
      <c r="B414" s="39">
        <v>332</v>
      </c>
      <c r="C414" s="67" t="s">
        <v>3089</v>
      </c>
      <c r="D414" s="60" t="s">
        <v>832</v>
      </c>
      <c r="E414" s="68" t="s">
        <v>9</v>
      </c>
      <c r="F414" s="142">
        <v>382792</v>
      </c>
      <c r="G414" s="142"/>
    </row>
    <row r="415" spans="2:7" ht="16.5">
      <c r="B415" s="39">
        <v>333</v>
      </c>
      <c r="C415" s="67" t="s">
        <v>3091</v>
      </c>
      <c r="D415" s="60" t="s">
        <v>834</v>
      </c>
      <c r="E415" s="68" t="s">
        <v>9</v>
      </c>
      <c r="F415" s="142">
        <v>658064</v>
      </c>
      <c r="G415" s="142"/>
    </row>
    <row r="416" spans="2:7" ht="16.5">
      <c r="B416" s="39">
        <v>334</v>
      </c>
      <c r="C416" s="67" t="s">
        <v>3093</v>
      </c>
      <c r="D416" s="60" t="s">
        <v>836</v>
      </c>
      <c r="E416" s="68" t="s">
        <v>9</v>
      </c>
      <c r="F416" s="142">
        <v>1354149</v>
      </c>
      <c r="G416" s="142"/>
    </row>
    <row r="417" spans="2:8" ht="16.5">
      <c r="B417" s="39">
        <v>335</v>
      </c>
      <c r="C417" s="67" t="s">
        <v>3095</v>
      </c>
      <c r="D417" s="60" t="s">
        <v>838</v>
      </c>
      <c r="E417" s="68" t="s">
        <v>9</v>
      </c>
      <c r="F417" s="142">
        <v>1474719</v>
      </c>
      <c r="G417" s="142"/>
    </row>
    <row r="418" spans="2:8" ht="16.5">
      <c r="B418" s="39">
        <v>336</v>
      </c>
      <c r="C418" s="67" t="s">
        <v>3097</v>
      </c>
      <c r="D418" s="60" t="s">
        <v>840</v>
      </c>
      <c r="E418" s="56" t="s">
        <v>86</v>
      </c>
      <c r="F418" s="142">
        <v>5089</v>
      </c>
      <c r="G418" s="142"/>
      <c r="H418" s="230"/>
    </row>
    <row r="419" spans="2:8" ht="16.5">
      <c r="B419" s="39">
        <v>354</v>
      </c>
      <c r="C419" s="70" t="s">
        <v>841</v>
      </c>
      <c r="D419" s="79" t="s">
        <v>842</v>
      </c>
      <c r="E419" s="71"/>
      <c r="F419" s="141"/>
      <c r="G419" s="141"/>
    </row>
    <row r="420" spans="2:8" ht="16.5">
      <c r="B420" s="39">
        <v>355</v>
      </c>
      <c r="C420" s="67" t="s">
        <v>843</v>
      </c>
      <c r="D420" s="60" t="s">
        <v>844</v>
      </c>
      <c r="E420" s="68" t="s">
        <v>9</v>
      </c>
      <c r="F420" s="142">
        <v>3131</v>
      </c>
      <c r="G420" s="142"/>
    </row>
    <row r="421" spans="2:8" ht="16.5">
      <c r="B421" s="39">
        <v>356</v>
      </c>
      <c r="C421" s="67" t="s">
        <v>845</v>
      </c>
      <c r="D421" s="60" t="s">
        <v>846</v>
      </c>
      <c r="E421" s="68" t="s">
        <v>9</v>
      </c>
      <c r="F421" s="142">
        <v>5030</v>
      </c>
      <c r="G421" s="142"/>
    </row>
    <row r="422" spans="2:8" ht="16.5">
      <c r="B422" s="39">
        <v>306</v>
      </c>
      <c r="C422" s="67" t="s">
        <v>3112</v>
      </c>
      <c r="D422" s="55" t="s">
        <v>848</v>
      </c>
      <c r="E422" s="56" t="s">
        <v>86</v>
      </c>
      <c r="F422" s="142">
        <v>20468</v>
      </c>
      <c r="G422" s="142"/>
    </row>
    <row r="423" spans="2:8" ht="16.5">
      <c r="B423" s="39">
        <v>307</v>
      </c>
      <c r="C423" s="67" t="s">
        <v>3114</v>
      </c>
      <c r="D423" s="55" t="s">
        <v>850</v>
      </c>
      <c r="E423" s="56" t="s">
        <v>86</v>
      </c>
      <c r="F423" s="142">
        <v>23903</v>
      </c>
      <c r="G423" s="142"/>
    </row>
    <row r="424" spans="2:8" ht="16.5">
      <c r="B424" s="39">
        <v>359</v>
      </c>
      <c r="C424" s="70" t="s">
        <v>851</v>
      </c>
      <c r="D424" s="58" t="s">
        <v>852</v>
      </c>
      <c r="E424" s="71"/>
      <c r="F424" s="141"/>
      <c r="G424" s="141"/>
    </row>
    <row r="425" spans="2:8" ht="22.5">
      <c r="B425" s="39">
        <v>360</v>
      </c>
      <c r="C425" s="67" t="s">
        <v>853</v>
      </c>
      <c r="D425" s="55" t="s">
        <v>854</v>
      </c>
      <c r="E425" s="68" t="s">
        <v>9</v>
      </c>
      <c r="F425" s="142">
        <v>101004</v>
      </c>
      <c r="G425" s="142"/>
      <c r="H425" s="230"/>
    </row>
    <row r="426" spans="2:8" ht="22.5">
      <c r="B426" s="39">
        <v>361</v>
      </c>
      <c r="C426" s="67" t="s">
        <v>855</v>
      </c>
      <c r="D426" s="60" t="s">
        <v>856</v>
      </c>
      <c r="E426" s="68" t="s">
        <v>9</v>
      </c>
      <c r="F426" s="142">
        <v>44786</v>
      </c>
      <c r="G426" s="142"/>
      <c r="H426" s="230"/>
    </row>
    <row r="427" spans="2:8" ht="22.5">
      <c r="B427" s="39">
        <v>362</v>
      </c>
      <c r="C427" s="67" t="s">
        <v>857</v>
      </c>
      <c r="D427" s="55" t="s">
        <v>858</v>
      </c>
      <c r="E427" s="68" t="s">
        <v>9</v>
      </c>
      <c r="F427" s="142">
        <v>61919</v>
      </c>
      <c r="G427" s="142"/>
      <c r="H427" s="230"/>
    </row>
    <row r="428" spans="2:8" ht="16.5">
      <c r="B428" s="39">
        <v>363</v>
      </c>
      <c r="C428" s="67" t="s">
        <v>859</v>
      </c>
      <c r="D428" s="60" t="s">
        <v>860</v>
      </c>
      <c r="E428" s="68" t="s">
        <v>9</v>
      </c>
      <c r="F428" s="142">
        <v>20222</v>
      </c>
      <c r="G428" s="142"/>
    </row>
    <row r="429" spans="2:8" ht="16.5">
      <c r="B429" s="39">
        <v>364</v>
      </c>
      <c r="C429" s="67" t="s">
        <v>861</v>
      </c>
      <c r="D429" s="60" t="s">
        <v>862</v>
      </c>
      <c r="E429" s="68" t="s">
        <v>9</v>
      </c>
      <c r="F429" s="142">
        <v>40558</v>
      </c>
      <c r="G429" s="142"/>
    </row>
    <row r="430" spans="2:8" ht="16.5">
      <c r="B430" s="39">
        <v>365</v>
      </c>
      <c r="C430" s="67" t="s">
        <v>863</v>
      </c>
      <c r="D430" s="60" t="s">
        <v>864</v>
      </c>
      <c r="E430" s="68" t="s">
        <v>9</v>
      </c>
      <c r="F430" s="142">
        <v>41163</v>
      </c>
      <c r="G430" s="142"/>
    </row>
    <row r="431" spans="2:8" ht="16.5">
      <c r="B431" s="39">
        <v>366</v>
      </c>
      <c r="C431" s="70" t="s">
        <v>865</v>
      </c>
      <c r="D431" s="58" t="s">
        <v>866</v>
      </c>
      <c r="E431" s="71"/>
      <c r="F431" s="141"/>
      <c r="G431" s="141"/>
    </row>
    <row r="432" spans="2:8" ht="16.5">
      <c r="B432" s="39">
        <v>367</v>
      </c>
      <c r="C432" s="67" t="s">
        <v>867</v>
      </c>
      <c r="D432" s="55" t="s">
        <v>868</v>
      </c>
      <c r="E432" s="68" t="s">
        <v>9</v>
      </c>
      <c r="F432" s="142">
        <v>74762</v>
      </c>
      <c r="G432" s="142"/>
    </row>
    <row r="433" spans="2:8" ht="16.5">
      <c r="B433" s="39">
        <v>368</v>
      </c>
      <c r="C433" s="67" t="s">
        <v>869</v>
      </c>
      <c r="D433" s="55" t="s">
        <v>870</v>
      </c>
      <c r="E433" s="68" t="s">
        <v>9</v>
      </c>
      <c r="F433" s="142">
        <v>103091</v>
      </c>
      <c r="G433" s="142"/>
    </row>
    <row r="434" spans="2:8" ht="16.5">
      <c r="B434" s="39">
        <v>369</v>
      </c>
      <c r="C434" s="67" t="s">
        <v>871</v>
      </c>
      <c r="D434" s="60" t="s">
        <v>872</v>
      </c>
      <c r="E434" s="68" t="s">
        <v>9</v>
      </c>
      <c r="F434" s="142">
        <v>39474</v>
      </c>
      <c r="G434" s="142"/>
    </row>
    <row r="435" spans="2:8" ht="16.5">
      <c r="B435" s="39">
        <v>370</v>
      </c>
      <c r="C435" s="67" t="s">
        <v>873</v>
      </c>
      <c r="D435" s="60" t="s">
        <v>874</v>
      </c>
      <c r="E435" s="68" t="s">
        <v>9</v>
      </c>
      <c r="F435" s="142">
        <v>44836</v>
      </c>
      <c r="G435" s="142"/>
    </row>
    <row r="436" spans="2:8" ht="16.5">
      <c r="B436" s="39">
        <v>371</v>
      </c>
      <c r="C436" s="67" t="s">
        <v>875</v>
      </c>
      <c r="D436" s="60" t="s">
        <v>876</v>
      </c>
      <c r="E436" s="68" t="s">
        <v>9</v>
      </c>
      <c r="F436" s="142">
        <v>52791</v>
      </c>
      <c r="G436" s="142"/>
    </row>
    <row r="437" spans="2:8" ht="16.5">
      <c r="B437" s="39">
        <v>372</v>
      </c>
      <c r="C437" s="67" t="s">
        <v>877</v>
      </c>
      <c r="D437" s="60" t="s">
        <v>878</v>
      </c>
      <c r="E437" s="68" t="s">
        <v>9</v>
      </c>
      <c r="F437" s="142">
        <v>60520</v>
      </c>
      <c r="G437" s="142"/>
    </row>
    <row r="438" spans="2:8" ht="22.5">
      <c r="B438" s="39">
        <v>373</v>
      </c>
      <c r="C438" s="70" t="s">
        <v>879</v>
      </c>
      <c r="D438" s="58" t="s">
        <v>880</v>
      </c>
      <c r="E438" s="71"/>
      <c r="F438" s="141"/>
      <c r="G438" s="141"/>
      <c r="H438" s="230"/>
    </row>
    <row r="439" spans="2:8" ht="16.5">
      <c r="B439" s="39">
        <v>374</v>
      </c>
      <c r="C439" s="67" t="s">
        <v>881</v>
      </c>
      <c r="D439" s="55" t="s">
        <v>882</v>
      </c>
      <c r="E439" s="56" t="s">
        <v>86</v>
      </c>
      <c r="F439" s="142">
        <v>29621</v>
      </c>
      <c r="G439" s="142"/>
    </row>
    <row r="440" spans="2:8" ht="16.5">
      <c r="B440" s="39">
        <v>375</v>
      </c>
      <c r="C440" s="67" t="s">
        <v>883</v>
      </c>
      <c r="D440" s="55" t="s">
        <v>884</v>
      </c>
      <c r="E440" s="56" t="s">
        <v>86</v>
      </c>
      <c r="F440" s="142">
        <v>37277</v>
      </c>
      <c r="G440" s="142"/>
    </row>
    <row r="441" spans="2:8" ht="16.5">
      <c r="B441" s="39">
        <v>376</v>
      </c>
      <c r="C441" s="67" t="s">
        <v>885</v>
      </c>
      <c r="D441" s="55" t="s">
        <v>886</v>
      </c>
      <c r="E441" s="56" t="s">
        <v>86</v>
      </c>
      <c r="F441" s="142">
        <v>74862</v>
      </c>
      <c r="G441" s="142"/>
    </row>
    <row r="442" spans="2:8" ht="16.5">
      <c r="B442" s="39">
        <v>377</v>
      </c>
      <c r="C442" s="67" t="s">
        <v>887</v>
      </c>
      <c r="D442" s="55" t="s">
        <v>888</v>
      </c>
      <c r="E442" s="56" t="s">
        <v>86</v>
      </c>
      <c r="F442" s="142">
        <v>19234</v>
      </c>
      <c r="G442" s="142"/>
    </row>
    <row r="443" spans="2:8" ht="16.5">
      <c r="B443" s="39">
        <v>378</v>
      </c>
      <c r="C443" s="67" t="s">
        <v>889</v>
      </c>
      <c r="D443" s="55" t="s">
        <v>890</v>
      </c>
      <c r="E443" s="56" t="s">
        <v>86</v>
      </c>
      <c r="F443" s="142">
        <v>22118</v>
      </c>
      <c r="G443" s="142"/>
    </row>
    <row r="444" spans="2:8" ht="16.5">
      <c r="B444" s="39">
        <v>379</v>
      </c>
      <c r="C444" s="70" t="s">
        <v>891</v>
      </c>
      <c r="D444" s="58" t="s">
        <v>892</v>
      </c>
      <c r="E444" s="71"/>
      <c r="F444" s="141"/>
      <c r="G444" s="141"/>
    </row>
    <row r="445" spans="2:8" ht="16.5">
      <c r="B445" s="39">
        <v>380</v>
      </c>
      <c r="C445" s="67" t="s">
        <v>893</v>
      </c>
      <c r="D445" s="60" t="s">
        <v>894</v>
      </c>
      <c r="E445" s="68" t="s">
        <v>9</v>
      </c>
      <c r="F445" s="142">
        <v>27826</v>
      </c>
      <c r="G445" s="142"/>
    </row>
    <row r="446" spans="2:8" ht="16.5">
      <c r="B446" s="39">
        <v>381</v>
      </c>
      <c r="C446" s="67" t="s">
        <v>895</v>
      </c>
      <c r="D446" s="60" t="s">
        <v>896</v>
      </c>
      <c r="E446" s="68" t="s">
        <v>9</v>
      </c>
      <c r="F446" s="142">
        <v>17206</v>
      </c>
      <c r="G446" s="142"/>
    </row>
    <row r="447" spans="2:8" ht="16.5">
      <c r="B447" s="39">
        <v>382</v>
      </c>
      <c r="C447" s="67" t="s">
        <v>897</v>
      </c>
      <c r="D447" s="60" t="s">
        <v>898</v>
      </c>
      <c r="E447" s="68" t="s">
        <v>9</v>
      </c>
      <c r="F447" s="142">
        <v>8822</v>
      </c>
      <c r="G447" s="142"/>
    </row>
    <row r="448" spans="2:8" ht="16.5">
      <c r="B448" s="39">
        <v>383</v>
      </c>
      <c r="C448" s="67" t="s">
        <v>899</v>
      </c>
      <c r="D448" s="55" t="s">
        <v>900</v>
      </c>
      <c r="E448" s="68" t="s">
        <v>9</v>
      </c>
      <c r="F448" s="142">
        <v>471673</v>
      </c>
      <c r="G448" s="142"/>
    </row>
    <row r="449" spans="2:8" ht="16.5">
      <c r="B449" s="39">
        <v>385</v>
      </c>
      <c r="C449" s="67" t="s">
        <v>3120</v>
      </c>
      <c r="D449" s="55" t="s">
        <v>902</v>
      </c>
      <c r="E449" s="68" t="s">
        <v>9</v>
      </c>
      <c r="F449" s="142">
        <v>147462</v>
      </c>
      <c r="G449" s="142"/>
      <c r="H449" s="230"/>
    </row>
    <row r="450" spans="2:8" ht="16.5">
      <c r="B450" s="39">
        <v>387</v>
      </c>
      <c r="C450" s="67" t="s">
        <v>901</v>
      </c>
      <c r="D450" s="55" t="s">
        <v>904</v>
      </c>
      <c r="E450" s="68" t="s">
        <v>9</v>
      </c>
      <c r="F450" s="142">
        <v>3693</v>
      </c>
      <c r="G450" s="142"/>
    </row>
    <row r="451" spans="2:8" ht="16.5">
      <c r="B451" s="39">
        <v>388</v>
      </c>
      <c r="C451" s="67" t="s">
        <v>3123</v>
      </c>
      <c r="D451" s="55" t="s">
        <v>906</v>
      </c>
      <c r="E451" s="68" t="s">
        <v>9</v>
      </c>
      <c r="F451" s="142">
        <v>4411</v>
      </c>
      <c r="G451" s="142"/>
    </row>
    <row r="452" spans="2:8" ht="16.5">
      <c r="B452" s="39">
        <v>389</v>
      </c>
      <c r="C452" s="67" t="s">
        <v>903</v>
      </c>
      <c r="D452" s="55" t="s">
        <v>908</v>
      </c>
      <c r="E452" s="68" t="s">
        <v>9</v>
      </c>
      <c r="F452" s="142">
        <v>5008</v>
      </c>
      <c r="G452" s="142"/>
    </row>
    <row r="453" spans="2:8" ht="16.5">
      <c r="B453" s="39">
        <v>390</v>
      </c>
      <c r="C453" s="67" t="s">
        <v>905</v>
      </c>
      <c r="D453" s="55" t="s">
        <v>910</v>
      </c>
      <c r="E453" s="68" t="s">
        <v>9</v>
      </c>
      <c r="F453" s="142">
        <v>5497</v>
      </c>
      <c r="G453" s="142"/>
    </row>
    <row r="454" spans="2:8" ht="16.5">
      <c r="B454" s="39">
        <v>391</v>
      </c>
      <c r="C454" s="67" t="s">
        <v>907</v>
      </c>
      <c r="D454" s="55" t="s">
        <v>912</v>
      </c>
      <c r="E454" s="68" t="s">
        <v>9</v>
      </c>
      <c r="F454" s="142">
        <v>5773</v>
      </c>
      <c r="G454" s="142"/>
    </row>
    <row r="455" spans="2:8" ht="16.5">
      <c r="B455" s="39">
        <v>392</v>
      </c>
      <c r="C455" s="67" t="s">
        <v>909</v>
      </c>
      <c r="D455" s="55" t="s">
        <v>914</v>
      </c>
      <c r="E455" s="68" t="s">
        <v>9</v>
      </c>
      <c r="F455" s="142">
        <v>6281</v>
      </c>
      <c r="G455" s="142"/>
    </row>
    <row r="456" spans="2:8" ht="16.5">
      <c r="B456" s="39">
        <v>396</v>
      </c>
      <c r="C456" s="67" t="s">
        <v>911</v>
      </c>
      <c r="D456" s="55" t="s">
        <v>920</v>
      </c>
      <c r="E456" s="68" t="s">
        <v>9</v>
      </c>
      <c r="F456" s="142">
        <v>8352</v>
      </c>
      <c r="G456" s="142"/>
    </row>
    <row r="457" spans="2:8" ht="16.5">
      <c r="B457" s="39">
        <v>397</v>
      </c>
      <c r="C457" s="67" t="s">
        <v>913</v>
      </c>
      <c r="D457" s="60" t="s">
        <v>922</v>
      </c>
      <c r="E457" s="68" t="s">
        <v>9</v>
      </c>
      <c r="F457" s="142">
        <v>15730</v>
      </c>
      <c r="G457" s="142"/>
    </row>
    <row r="458" spans="2:8" ht="16.5">
      <c r="B458" s="39">
        <v>398</v>
      </c>
      <c r="C458" s="67" t="s">
        <v>915</v>
      </c>
      <c r="D458" s="55" t="s">
        <v>924</v>
      </c>
      <c r="E458" s="56" t="s">
        <v>86</v>
      </c>
      <c r="F458" s="142">
        <v>54403</v>
      </c>
      <c r="G458" s="142"/>
    </row>
    <row r="459" spans="2:8" ht="16.5">
      <c r="B459" s="39">
        <v>399</v>
      </c>
      <c r="C459" s="67" t="s">
        <v>916</v>
      </c>
      <c r="D459" s="55" t="s">
        <v>926</v>
      </c>
      <c r="E459" s="68" t="s">
        <v>9</v>
      </c>
      <c r="F459" s="142">
        <v>5864</v>
      </c>
      <c r="G459" s="142"/>
    </row>
    <row r="460" spans="2:8" ht="16.5">
      <c r="B460" s="39">
        <v>400</v>
      </c>
      <c r="C460" s="67" t="s">
        <v>917</v>
      </c>
      <c r="D460" s="55" t="s">
        <v>928</v>
      </c>
      <c r="E460" s="68" t="s">
        <v>9</v>
      </c>
      <c r="F460" s="142">
        <v>8772</v>
      </c>
      <c r="G460" s="142"/>
    </row>
    <row r="461" spans="2:8" ht="16.5">
      <c r="B461" s="39">
        <v>401</v>
      </c>
      <c r="C461" s="67" t="s">
        <v>919</v>
      </c>
      <c r="D461" s="55" t="s">
        <v>930</v>
      </c>
      <c r="E461" s="68" t="s">
        <v>9</v>
      </c>
      <c r="F461" s="142">
        <v>9259</v>
      </c>
      <c r="G461" s="142"/>
    </row>
    <row r="462" spans="2:8" ht="16.5">
      <c r="B462" s="39">
        <v>402</v>
      </c>
      <c r="C462" s="67" t="s">
        <v>921</v>
      </c>
      <c r="D462" s="55" t="s">
        <v>932</v>
      </c>
      <c r="E462" s="68" t="s">
        <v>9</v>
      </c>
      <c r="F462" s="142">
        <v>2685410</v>
      </c>
      <c r="G462" s="142"/>
    </row>
    <row r="463" spans="2:8" ht="16.5">
      <c r="B463" s="39">
        <v>403</v>
      </c>
      <c r="C463" s="67" t="s">
        <v>923</v>
      </c>
      <c r="D463" s="55" t="s">
        <v>934</v>
      </c>
      <c r="E463" s="68" t="s">
        <v>9</v>
      </c>
      <c r="F463" s="142">
        <v>1202392</v>
      </c>
      <c r="G463" s="142"/>
    </row>
    <row r="464" spans="2:8" ht="16.5">
      <c r="B464" s="39">
        <v>404</v>
      </c>
      <c r="C464" s="67" t="s">
        <v>925</v>
      </c>
      <c r="D464" s="55" t="s">
        <v>936</v>
      </c>
      <c r="E464" s="68" t="s">
        <v>9</v>
      </c>
      <c r="F464" s="142">
        <v>16575</v>
      </c>
      <c r="G464" s="142"/>
    </row>
    <row r="465" spans="2:7" ht="16.5">
      <c r="B465" s="39">
        <v>405</v>
      </c>
      <c r="C465" s="67" t="s">
        <v>927</v>
      </c>
      <c r="D465" s="55" t="s">
        <v>938</v>
      </c>
      <c r="E465" s="68" t="s">
        <v>9</v>
      </c>
      <c r="F465" s="142">
        <v>10253</v>
      </c>
      <c r="G465" s="142"/>
    </row>
    <row r="466" spans="2:7" ht="16.5">
      <c r="B466" s="39">
        <v>406</v>
      </c>
      <c r="C466" s="67" t="s">
        <v>929</v>
      </c>
      <c r="D466" s="55" t="s">
        <v>940</v>
      </c>
      <c r="E466" s="68" t="s">
        <v>9</v>
      </c>
      <c r="F466" s="142">
        <v>263864</v>
      </c>
      <c r="G466" s="142"/>
    </row>
    <row r="467" spans="2:7" ht="16.5">
      <c r="B467" s="39">
        <v>407</v>
      </c>
      <c r="C467" s="67" t="s">
        <v>931</v>
      </c>
      <c r="D467" s="55" t="s">
        <v>942</v>
      </c>
      <c r="E467" s="68" t="s">
        <v>9</v>
      </c>
      <c r="F467" s="142">
        <v>222276</v>
      </c>
      <c r="G467" s="142"/>
    </row>
    <row r="468" spans="2:7" ht="16.5">
      <c r="B468" s="39">
        <v>408</v>
      </c>
      <c r="C468" s="67" t="s">
        <v>933</v>
      </c>
      <c r="D468" s="55" t="s">
        <v>944</v>
      </c>
      <c r="E468" s="68" t="s">
        <v>9</v>
      </c>
      <c r="F468" s="142">
        <v>48825</v>
      </c>
      <c r="G468" s="142"/>
    </row>
    <row r="469" spans="2:7" ht="16.5">
      <c r="B469" s="39">
        <v>409</v>
      </c>
      <c r="C469" s="67" t="s">
        <v>935</v>
      </c>
      <c r="D469" s="55" t="s">
        <v>946</v>
      </c>
      <c r="E469" s="68" t="s">
        <v>9</v>
      </c>
      <c r="F469" s="142">
        <v>3031</v>
      </c>
      <c r="G469" s="142"/>
    </row>
    <row r="470" spans="2:7" ht="16.5">
      <c r="B470" s="39">
        <v>410</v>
      </c>
      <c r="C470" s="67" t="s">
        <v>937</v>
      </c>
      <c r="D470" s="55" t="s">
        <v>948</v>
      </c>
      <c r="E470" s="68" t="s">
        <v>9</v>
      </c>
      <c r="F470" s="142">
        <v>4071</v>
      </c>
      <c r="G470" s="142"/>
    </row>
    <row r="471" spans="2:7" ht="16.5">
      <c r="B471" s="39">
        <v>411</v>
      </c>
      <c r="C471" s="67" t="s">
        <v>939</v>
      </c>
      <c r="D471" s="55" t="s">
        <v>950</v>
      </c>
      <c r="E471" s="68" t="s">
        <v>9</v>
      </c>
      <c r="F471" s="142">
        <v>4898</v>
      </c>
      <c r="G471" s="142"/>
    </row>
    <row r="472" spans="2:7" ht="16.5">
      <c r="B472" s="39">
        <v>412</v>
      </c>
      <c r="C472" s="67" t="s">
        <v>941</v>
      </c>
      <c r="D472" s="55" t="s">
        <v>952</v>
      </c>
      <c r="E472" s="68" t="s">
        <v>9</v>
      </c>
      <c r="F472" s="142">
        <v>5081</v>
      </c>
      <c r="G472" s="142"/>
    </row>
    <row r="473" spans="2:7" ht="16.5">
      <c r="B473" s="39">
        <v>413</v>
      </c>
      <c r="C473" s="67" t="s">
        <v>943</v>
      </c>
      <c r="D473" s="55" t="s">
        <v>954</v>
      </c>
      <c r="E473" s="68" t="s">
        <v>9</v>
      </c>
      <c r="F473" s="142">
        <v>5218</v>
      </c>
      <c r="G473" s="142"/>
    </row>
    <row r="474" spans="2:7" ht="16.5">
      <c r="B474" s="39">
        <v>414</v>
      </c>
      <c r="C474" s="67" t="s">
        <v>945</v>
      </c>
      <c r="D474" s="55" t="s">
        <v>956</v>
      </c>
      <c r="E474" s="68" t="s">
        <v>9</v>
      </c>
      <c r="F474" s="142">
        <v>6484</v>
      </c>
      <c r="G474" s="142"/>
    </row>
    <row r="475" spans="2:7" ht="16.5">
      <c r="B475" s="39">
        <v>415</v>
      </c>
      <c r="C475" s="67" t="s">
        <v>947</v>
      </c>
      <c r="D475" s="55" t="s">
        <v>958</v>
      </c>
      <c r="E475" s="68" t="s">
        <v>9</v>
      </c>
      <c r="F475" s="142">
        <v>6804</v>
      </c>
      <c r="G475" s="142"/>
    </row>
    <row r="476" spans="2:7" ht="16.5">
      <c r="B476" s="39">
        <v>416</v>
      </c>
      <c r="C476" s="67" t="s">
        <v>949</v>
      </c>
      <c r="D476" s="55" t="s">
        <v>960</v>
      </c>
      <c r="E476" s="68" t="s">
        <v>9</v>
      </c>
      <c r="F476" s="142">
        <v>8394</v>
      </c>
      <c r="G476" s="142"/>
    </row>
    <row r="477" spans="2:7" ht="16.5">
      <c r="B477" s="39">
        <v>417</v>
      </c>
      <c r="C477" s="67" t="s">
        <v>951</v>
      </c>
      <c r="D477" s="55" t="s">
        <v>962</v>
      </c>
      <c r="E477" s="68" t="s">
        <v>9</v>
      </c>
      <c r="F477" s="142">
        <v>13082</v>
      </c>
      <c r="G477" s="142"/>
    </row>
    <row r="478" spans="2:7" ht="16.5">
      <c r="B478" s="39">
        <v>418</v>
      </c>
      <c r="C478" s="67" t="s">
        <v>953</v>
      </c>
      <c r="D478" s="55" t="s">
        <v>964</v>
      </c>
      <c r="E478" s="68" t="s">
        <v>9</v>
      </c>
      <c r="F478" s="142">
        <v>5963</v>
      </c>
      <c r="G478" s="142"/>
    </row>
    <row r="479" spans="2:7" ht="16.5">
      <c r="B479" s="39">
        <v>419</v>
      </c>
      <c r="C479" s="67" t="s">
        <v>955</v>
      </c>
      <c r="D479" s="55" t="s">
        <v>966</v>
      </c>
      <c r="E479" s="68" t="s">
        <v>9</v>
      </c>
      <c r="F479" s="142">
        <v>9042</v>
      </c>
      <c r="G479" s="142"/>
    </row>
    <row r="480" spans="2:7" ht="16.5">
      <c r="B480" s="39">
        <v>420</v>
      </c>
      <c r="C480" s="67" t="s">
        <v>957</v>
      </c>
      <c r="D480" s="55" t="s">
        <v>968</v>
      </c>
      <c r="E480" s="68" t="s">
        <v>9</v>
      </c>
      <c r="F480" s="142">
        <v>18922</v>
      </c>
      <c r="G480" s="142"/>
    </row>
    <row r="481" spans="2:8" ht="16.5">
      <c r="B481" s="39">
        <v>421</v>
      </c>
      <c r="C481" s="67" t="s">
        <v>959</v>
      </c>
      <c r="D481" s="55" t="s">
        <v>970</v>
      </c>
      <c r="E481" s="68" t="s">
        <v>9</v>
      </c>
      <c r="F481" s="142">
        <v>43040</v>
      </c>
      <c r="G481" s="142"/>
    </row>
    <row r="482" spans="2:8" ht="16.5">
      <c r="B482" s="39">
        <v>422</v>
      </c>
      <c r="C482" s="67" t="s">
        <v>961</v>
      </c>
      <c r="D482" s="60" t="s">
        <v>972</v>
      </c>
      <c r="E482" s="56" t="s">
        <v>86</v>
      </c>
      <c r="F482" s="142">
        <v>19528</v>
      </c>
      <c r="G482" s="142"/>
    </row>
    <row r="483" spans="2:8" ht="16.5">
      <c r="B483" s="39">
        <v>423</v>
      </c>
      <c r="C483" s="67" t="s">
        <v>963</v>
      </c>
      <c r="D483" s="55" t="s">
        <v>974</v>
      </c>
      <c r="E483" s="56" t="s">
        <v>86</v>
      </c>
      <c r="F483" s="142">
        <v>37216</v>
      </c>
      <c r="G483" s="142"/>
    </row>
    <row r="484" spans="2:8" ht="16.5">
      <c r="B484" s="39">
        <v>424</v>
      </c>
      <c r="C484" s="67" t="s">
        <v>965</v>
      </c>
      <c r="D484" s="60" t="s">
        <v>976</v>
      </c>
      <c r="E484" s="56" t="s">
        <v>86</v>
      </c>
      <c r="F484" s="142">
        <v>54874</v>
      </c>
      <c r="G484" s="142"/>
    </row>
    <row r="485" spans="2:8" ht="16.5">
      <c r="B485" s="39">
        <v>426</v>
      </c>
      <c r="C485" s="67" t="s">
        <v>967</v>
      </c>
      <c r="D485" s="60" t="s">
        <v>978</v>
      </c>
      <c r="E485" s="56" t="s">
        <v>86</v>
      </c>
      <c r="F485" s="142">
        <v>27729</v>
      </c>
      <c r="G485" s="142"/>
    </row>
    <row r="486" spans="2:8" ht="16.5">
      <c r="B486" s="39">
        <v>428</v>
      </c>
      <c r="C486" s="67" t="s">
        <v>969</v>
      </c>
      <c r="D486" s="60" t="s">
        <v>980</v>
      </c>
      <c r="E486" s="56" t="s">
        <v>86</v>
      </c>
      <c r="F486" s="142">
        <v>42513</v>
      </c>
      <c r="G486" s="142"/>
    </row>
    <row r="487" spans="2:8" ht="16.5">
      <c r="B487" s="39">
        <v>429</v>
      </c>
      <c r="C487" s="67" t="s">
        <v>971</v>
      </c>
      <c r="D487" s="60" t="s">
        <v>982</v>
      </c>
      <c r="E487" s="56" t="s">
        <v>86</v>
      </c>
      <c r="F487" s="142">
        <v>48289</v>
      </c>
      <c r="G487" s="142"/>
      <c r="H487" s="230"/>
    </row>
    <row r="488" spans="2:8" ht="16.5">
      <c r="B488" s="39">
        <v>430</v>
      </c>
      <c r="C488" s="67" t="s">
        <v>973</v>
      </c>
      <c r="D488" s="60" t="s">
        <v>984</v>
      </c>
      <c r="E488" s="56" t="s">
        <v>86</v>
      </c>
      <c r="F488" s="142">
        <v>90780</v>
      </c>
      <c r="G488" s="142"/>
      <c r="H488" s="230"/>
    </row>
    <row r="489" spans="2:8" ht="16.5">
      <c r="B489" s="39">
        <v>431</v>
      </c>
      <c r="C489" s="67" t="s">
        <v>975</v>
      </c>
      <c r="D489" s="55" t="s">
        <v>986</v>
      </c>
      <c r="E489" s="56" t="s">
        <v>86</v>
      </c>
      <c r="F489" s="142">
        <v>19426</v>
      </c>
      <c r="G489" s="142"/>
    </row>
    <row r="490" spans="2:8" ht="16.5">
      <c r="B490" s="39">
        <v>432</v>
      </c>
      <c r="C490" s="67" t="s">
        <v>3125</v>
      </c>
      <c r="D490" s="55" t="s">
        <v>988</v>
      </c>
      <c r="E490" s="56" t="s">
        <v>86</v>
      </c>
      <c r="F490" s="142">
        <v>22321</v>
      </c>
      <c r="G490" s="142"/>
    </row>
    <row r="491" spans="2:8" ht="16.5">
      <c r="B491" s="39">
        <v>433</v>
      </c>
      <c r="C491" s="67" t="s">
        <v>977</v>
      </c>
      <c r="D491" s="55" t="s">
        <v>990</v>
      </c>
      <c r="E491" s="56" t="s">
        <v>86</v>
      </c>
      <c r="F491" s="142">
        <v>25845</v>
      </c>
      <c r="G491" s="142"/>
    </row>
    <row r="492" spans="2:8" ht="16.5">
      <c r="B492" s="39">
        <v>434</v>
      </c>
      <c r="C492" s="67" t="s">
        <v>3127</v>
      </c>
      <c r="D492" s="60" t="s">
        <v>918</v>
      </c>
      <c r="E492" s="68" t="s">
        <v>9</v>
      </c>
      <c r="F492" s="142">
        <v>7627</v>
      </c>
      <c r="G492" s="142"/>
    </row>
    <row r="493" spans="2:8" ht="16.5">
      <c r="B493" s="39">
        <v>435</v>
      </c>
      <c r="C493" s="67" t="s">
        <v>979</v>
      </c>
      <c r="D493" s="55" t="s">
        <v>993</v>
      </c>
      <c r="E493" s="68" t="s">
        <v>9</v>
      </c>
      <c r="F493" s="142">
        <v>7840</v>
      </c>
      <c r="G493" s="142"/>
      <c r="H493" s="230"/>
    </row>
    <row r="494" spans="2:8" ht="16.5">
      <c r="B494" s="39">
        <v>438</v>
      </c>
      <c r="C494" s="67" t="s">
        <v>981</v>
      </c>
      <c r="D494" s="55" t="s">
        <v>995</v>
      </c>
      <c r="E494" s="68" t="s">
        <v>9</v>
      </c>
      <c r="F494" s="142">
        <v>12964</v>
      </c>
      <c r="G494" s="142"/>
    </row>
    <row r="495" spans="2:8" ht="16.5">
      <c r="B495" s="39">
        <v>439</v>
      </c>
      <c r="C495" s="67" t="s">
        <v>983</v>
      </c>
      <c r="D495" s="55" t="s">
        <v>997</v>
      </c>
      <c r="E495" s="68" t="s">
        <v>9</v>
      </c>
      <c r="F495" s="142">
        <v>15797</v>
      </c>
      <c r="G495" s="142"/>
    </row>
    <row r="496" spans="2:8" ht="16.5">
      <c r="B496" s="39">
        <v>440</v>
      </c>
      <c r="C496" s="67" t="s">
        <v>985</v>
      </c>
      <c r="D496" s="60" t="s">
        <v>999</v>
      </c>
      <c r="E496" s="68" t="s">
        <v>9</v>
      </c>
      <c r="F496" s="142">
        <v>34066</v>
      </c>
      <c r="G496" s="142"/>
    </row>
    <row r="497" spans="2:8" ht="16.5">
      <c r="B497" s="39">
        <v>441</v>
      </c>
      <c r="C497" s="67" t="s">
        <v>987</v>
      </c>
      <c r="D497" s="60" t="s">
        <v>1001</v>
      </c>
      <c r="E497" s="68" t="s">
        <v>9</v>
      </c>
      <c r="F497" s="142">
        <v>22775</v>
      </c>
      <c r="G497" s="142"/>
    </row>
    <row r="498" spans="2:8" ht="16.5">
      <c r="B498" s="39">
        <v>442</v>
      </c>
      <c r="C498" s="67" t="s">
        <v>989</v>
      </c>
      <c r="D498" s="60" t="s">
        <v>1003</v>
      </c>
      <c r="E498" s="68" t="s">
        <v>9</v>
      </c>
      <c r="F498" s="142">
        <v>59973</v>
      </c>
      <c r="G498" s="142"/>
    </row>
    <row r="499" spans="2:8" ht="16.5">
      <c r="B499" s="39">
        <v>443</v>
      </c>
      <c r="C499" s="67" t="s">
        <v>991</v>
      </c>
      <c r="D499" s="60" t="s">
        <v>1005</v>
      </c>
      <c r="E499" s="68" t="s">
        <v>9</v>
      </c>
      <c r="F499" s="142">
        <v>138353</v>
      </c>
      <c r="G499" s="142"/>
    </row>
    <row r="500" spans="2:8" ht="22.5">
      <c r="B500" s="39">
        <v>450</v>
      </c>
      <c r="C500" s="67" t="s">
        <v>992</v>
      </c>
      <c r="D500" s="60" t="s">
        <v>1007</v>
      </c>
      <c r="E500" s="68" t="s">
        <v>9</v>
      </c>
      <c r="F500" s="142">
        <v>77243</v>
      </c>
      <c r="G500" s="142"/>
      <c r="H500" s="230"/>
    </row>
    <row r="501" spans="2:8" ht="22.5">
      <c r="B501" s="39">
        <v>451</v>
      </c>
      <c r="C501" s="67" t="s">
        <v>3132</v>
      </c>
      <c r="D501" s="60" t="s">
        <v>1009</v>
      </c>
      <c r="E501" s="68" t="s">
        <v>9</v>
      </c>
      <c r="F501" s="142">
        <v>28798</v>
      </c>
      <c r="G501" s="142"/>
      <c r="H501" s="230"/>
    </row>
    <row r="502" spans="2:8" ht="22.5">
      <c r="B502" s="39">
        <v>452</v>
      </c>
      <c r="C502" s="67" t="s">
        <v>3134</v>
      </c>
      <c r="D502" s="60" t="s">
        <v>1011</v>
      </c>
      <c r="E502" s="68" t="s">
        <v>9</v>
      </c>
      <c r="F502" s="142">
        <v>43056</v>
      </c>
      <c r="G502" s="142"/>
      <c r="H502" s="230"/>
    </row>
    <row r="503" spans="2:8" ht="16.5">
      <c r="B503" s="39">
        <v>453</v>
      </c>
      <c r="C503" s="67" t="s">
        <v>994</v>
      </c>
      <c r="D503" s="234" t="s">
        <v>1013</v>
      </c>
      <c r="E503" s="68" t="s">
        <v>9</v>
      </c>
      <c r="F503" s="142">
        <v>38899</v>
      </c>
      <c r="G503" s="142"/>
    </row>
    <row r="504" spans="2:8" ht="16.5">
      <c r="B504" s="39">
        <v>454</v>
      </c>
      <c r="C504" s="67" t="s">
        <v>996</v>
      </c>
      <c r="D504" s="234" t="s">
        <v>1015</v>
      </c>
      <c r="E504" s="68" t="s">
        <v>9</v>
      </c>
      <c r="F504" s="142">
        <v>47488</v>
      </c>
      <c r="G504" s="142"/>
    </row>
    <row r="505" spans="2:8" ht="16.5">
      <c r="B505" s="39">
        <v>455</v>
      </c>
      <c r="C505" s="67" t="s">
        <v>998</v>
      </c>
      <c r="D505" s="234" t="s">
        <v>1017</v>
      </c>
      <c r="E505" s="68" t="s">
        <v>9</v>
      </c>
      <c r="F505" s="142">
        <v>66384</v>
      </c>
      <c r="G505" s="142"/>
    </row>
    <row r="506" spans="2:8" ht="16.5">
      <c r="B506" s="39">
        <v>456</v>
      </c>
      <c r="C506" s="67" t="s">
        <v>1000</v>
      </c>
      <c r="D506" s="60" t="s">
        <v>1019</v>
      </c>
      <c r="E506" s="68" t="s">
        <v>9</v>
      </c>
      <c r="F506" s="142">
        <v>416218</v>
      </c>
      <c r="G506" s="142"/>
    </row>
    <row r="507" spans="2:8" ht="16.5">
      <c r="B507" s="39">
        <v>457</v>
      </c>
      <c r="C507" s="70" t="s">
        <v>1020</v>
      </c>
      <c r="D507" s="80" t="s">
        <v>1021</v>
      </c>
      <c r="E507" s="71"/>
      <c r="F507" s="141"/>
      <c r="G507" s="141"/>
    </row>
    <row r="508" spans="2:8" ht="16.5">
      <c r="B508" s="39">
        <v>458</v>
      </c>
      <c r="C508" s="67" t="s">
        <v>1022</v>
      </c>
      <c r="D508" s="60" t="s">
        <v>1023</v>
      </c>
      <c r="E508" s="68" t="s">
        <v>9</v>
      </c>
      <c r="F508" s="142">
        <v>114752</v>
      </c>
      <c r="G508" s="142"/>
    </row>
    <row r="509" spans="2:8" ht="16.5">
      <c r="B509" s="39">
        <v>459</v>
      </c>
      <c r="C509" s="67" t="s">
        <v>1024</v>
      </c>
      <c r="D509" s="60" t="s">
        <v>1025</v>
      </c>
      <c r="E509" s="68" t="s">
        <v>9</v>
      </c>
      <c r="F509" s="142">
        <v>174461</v>
      </c>
      <c r="G509" s="142"/>
    </row>
    <row r="510" spans="2:8" ht="16.5">
      <c r="B510" s="39">
        <v>460</v>
      </c>
      <c r="C510" s="67" t="s">
        <v>1026</v>
      </c>
      <c r="D510" s="60" t="s">
        <v>1027</v>
      </c>
      <c r="E510" s="56" t="s">
        <v>86</v>
      </c>
      <c r="F510" s="142">
        <v>30263</v>
      </c>
      <c r="G510" s="142"/>
    </row>
    <row r="511" spans="2:8" ht="16.5">
      <c r="B511" s="39">
        <v>461</v>
      </c>
      <c r="C511" s="67" t="s">
        <v>1028</v>
      </c>
      <c r="D511" s="60" t="s">
        <v>1029</v>
      </c>
      <c r="E511" s="56" t="s">
        <v>86</v>
      </c>
      <c r="F511" s="142">
        <v>43128</v>
      </c>
      <c r="G511" s="142"/>
    </row>
    <row r="512" spans="2:8" ht="16.5">
      <c r="B512" s="39">
        <v>462</v>
      </c>
      <c r="C512" s="67" t="s">
        <v>1030</v>
      </c>
      <c r="D512" s="60" t="s">
        <v>1031</v>
      </c>
      <c r="E512" s="56" t="s">
        <v>86</v>
      </c>
      <c r="F512" s="142">
        <v>68382</v>
      </c>
      <c r="G512" s="142"/>
    </row>
    <row r="513" spans="2:8" ht="16.5">
      <c r="B513" s="39">
        <v>463</v>
      </c>
      <c r="C513" s="70" t="s">
        <v>1032</v>
      </c>
      <c r="D513" s="80" t="s">
        <v>1033</v>
      </c>
      <c r="E513" s="71"/>
      <c r="F513" s="141"/>
      <c r="G513" s="141"/>
    </row>
    <row r="514" spans="2:8" ht="16.5">
      <c r="B514" s="39">
        <v>464</v>
      </c>
      <c r="C514" s="67" t="s">
        <v>1034</v>
      </c>
      <c r="D514" s="60" t="s">
        <v>1035</v>
      </c>
      <c r="E514" s="56" t="s">
        <v>86</v>
      </c>
      <c r="F514" s="142">
        <v>204498</v>
      </c>
      <c r="G514" s="142"/>
    </row>
    <row r="515" spans="2:8" ht="16.5">
      <c r="B515" s="39">
        <v>465</v>
      </c>
      <c r="C515" s="67" t="s">
        <v>1036</v>
      </c>
      <c r="D515" s="60" t="s">
        <v>1037</v>
      </c>
      <c r="E515" s="68" t="s">
        <v>9</v>
      </c>
      <c r="F515" s="142">
        <v>288905</v>
      </c>
      <c r="G515" s="142"/>
    </row>
    <row r="516" spans="2:8" ht="16.5">
      <c r="B516" s="39">
        <v>466</v>
      </c>
      <c r="C516" s="67" t="s">
        <v>1038</v>
      </c>
      <c r="D516" s="60" t="s">
        <v>1039</v>
      </c>
      <c r="E516" s="68" t="s">
        <v>9</v>
      </c>
      <c r="F516" s="142">
        <v>377769</v>
      </c>
      <c r="G516" s="142"/>
    </row>
    <row r="517" spans="2:8" ht="16.5">
      <c r="B517" s="39">
        <v>470</v>
      </c>
      <c r="C517" s="70" t="s">
        <v>1040</v>
      </c>
      <c r="D517" s="80" t="s">
        <v>1041</v>
      </c>
      <c r="E517" s="71"/>
      <c r="F517" s="141"/>
      <c r="G517" s="141"/>
      <c r="H517" s="230"/>
    </row>
    <row r="518" spans="2:8" ht="16.5">
      <c r="B518" s="39">
        <v>471</v>
      </c>
      <c r="C518" s="67" t="s">
        <v>1042</v>
      </c>
      <c r="D518" s="60" t="s">
        <v>1043</v>
      </c>
      <c r="E518" s="68" t="s">
        <v>86</v>
      </c>
      <c r="F518" s="142">
        <v>28644</v>
      </c>
      <c r="G518" s="142"/>
    </row>
    <row r="519" spans="2:8" ht="22.5">
      <c r="B519" s="39">
        <v>472</v>
      </c>
      <c r="C519" s="67" t="s">
        <v>1044</v>
      </c>
      <c r="D519" s="60" t="s">
        <v>1045</v>
      </c>
      <c r="E519" s="68" t="s">
        <v>86</v>
      </c>
      <c r="F519" s="142">
        <v>34530</v>
      </c>
      <c r="G519" s="142"/>
    </row>
    <row r="520" spans="2:8" ht="22.5">
      <c r="B520" s="39">
        <v>473</v>
      </c>
      <c r="C520" s="67" t="s">
        <v>1046</v>
      </c>
      <c r="D520" s="60" t="s">
        <v>1047</v>
      </c>
      <c r="E520" s="68" t="s">
        <v>86</v>
      </c>
      <c r="F520" s="142">
        <v>38326</v>
      </c>
      <c r="G520" s="142"/>
    </row>
    <row r="521" spans="2:8" ht="16.5">
      <c r="B521" s="39">
        <v>474</v>
      </c>
      <c r="C521" s="67" t="s">
        <v>1048</v>
      </c>
      <c r="D521" s="60" t="s">
        <v>1049</v>
      </c>
      <c r="E521" s="68" t="s">
        <v>86</v>
      </c>
      <c r="F521" s="142">
        <v>46432</v>
      </c>
      <c r="G521" s="142"/>
    </row>
    <row r="522" spans="2:8" ht="16.5">
      <c r="B522" s="39">
        <v>475</v>
      </c>
      <c r="C522" s="67" t="s">
        <v>1050</v>
      </c>
      <c r="D522" s="60" t="s">
        <v>1051</v>
      </c>
      <c r="E522" s="68" t="s">
        <v>86</v>
      </c>
      <c r="F522" s="142">
        <v>71113</v>
      </c>
      <c r="G522" s="142"/>
    </row>
    <row r="523" spans="2:8" ht="22.5">
      <c r="B523" s="39">
        <v>476</v>
      </c>
      <c r="C523" s="67" t="s">
        <v>1052</v>
      </c>
      <c r="D523" s="60" t="s">
        <v>1053</v>
      </c>
      <c r="E523" s="68" t="s">
        <v>86</v>
      </c>
      <c r="F523" s="142">
        <v>58736</v>
      </c>
      <c r="G523" s="142"/>
    </row>
    <row r="524" spans="2:8" ht="16.5">
      <c r="B524" s="39">
        <v>477</v>
      </c>
      <c r="C524" s="67" t="s">
        <v>1054</v>
      </c>
      <c r="D524" s="60" t="s">
        <v>1055</v>
      </c>
      <c r="E524" s="68" t="s">
        <v>86</v>
      </c>
      <c r="F524" s="142">
        <v>89446</v>
      </c>
      <c r="G524" s="142"/>
    </row>
    <row r="525" spans="2:8" ht="16.5">
      <c r="B525" s="39">
        <v>478</v>
      </c>
      <c r="C525" s="67" t="s">
        <v>1056</v>
      </c>
      <c r="D525" s="60" t="s">
        <v>1057</v>
      </c>
      <c r="E525" s="68" t="s">
        <v>86</v>
      </c>
      <c r="F525" s="142">
        <v>159979</v>
      </c>
      <c r="G525" s="142"/>
      <c r="H525" s="230"/>
    </row>
    <row r="526" spans="2:8" ht="22.5">
      <c r="C526" s="67" t="s">
        <v>1058</v>
      </c>
      <c r="D526" s="234" t="s">
        <v>1059</v>
      </c>
      <c r="E526" s="245" t="s">
        <v>9</v>
      </c>
      <c r="F526" s="142">
        <v>648748</v>
      </c>
      <c r="G526" s="142"/>
      <c r="H526" s="230"/>
    </row>
    <row r="527" spans="2:8" ht="22.5">
      <c r="C527" s="67" t="s">
        <v>1060</v>
      </c>
      <c r="D527" s="234" t="s">
        <v>1061</v>
      </c>
      <c r="E527" s="245" t="s">
        <v>9</v>
      </c>
      <c r="F527" s="142">
        <v>351132</v>
      </c>
      <c r="G527" s="142"/>
      <c r="H527" s="230"/>
    </row>
    <row r="528" spans="2:8" ht="16.5">
      <c r="C528" s="67" t="s">
        <v>1062</v>
      </c>
      <c r="D528" s="234" t="s">
        <v>1063</v>
      </c>
      <c r="E528" s="245" t="s">
        <v>86</v>
      </c>
      <c r="F528" s="142">
        <v>305138</v>
      </c>
      <c r="G528" s="142"/>
      <c r="H528" s="230"/>
    </row>
    <row r="529" spans="2:8" ht="22.5">
      <c r="C529" s="67" t="s">
        <v>1064</v>
      </c>
      <c r="D529" s="234" t="s">
        <v>1065</v>
      </c>
      <c r="E529" s="245" t="s">
        <v>9</v>
      </c>
      <c r="F529" s="142">
        <v>1145045</v>
      </c>
      <c r="G529" s="142"/>
      <c r="H529" s="230"/>
    </row>
    <row r="530" spans="2:8" ht="22.5">
      <c r="C530" s="67" t="s">
        <v>1066</v>
      </c>
      <c r="D530" s="234" t="s">
        <v>1067</v>
      </c>
      <c r="E530" s="245" t="s">
        <v>9</v>
      </c>
      <c r="F530" s="142">
        <v>420888</v>
      </c>
      <c r="G530" s="142"/>
      <c r="H530" s="230"/>
    </row>
    <row r="531" spans="2:8" ht="16.5">
      <c r="B531" s="39">
        <v>479</v>
      </c>
      <c r="C531" s="67" t="s">
        <v>1068</v>
      </c>
      <c r="D531" s="60" t="s">
        <v>1069</v>
      </c>
      <c r="E531" s="68" t="s">
        <v>9</v>
      </c>
      <c r="F531" s="142">
        <v>13925</v>
      </c>
      <c r="G531" s="142"/>
    </row>
    <row r="532" spans="2:8" ht="16.5">
      <c r="B532" s="39">
        <v>480</v>
      </c>
      <c r="C532" s="67" t="s">
        <v>1070</v>
      </c>
      <c r="D532" s="60" t="s">
        <v>1071</v>
      </c>
      <c r="E532" s="68" t="s">
        <v>9</v>
      </c>
      <c r="F532" s="142">
        <v>20514</v>
      </c>
      <c r="G532" s="142"/>
    </row>
    <row r="533" spans="2:8" ht="16.5">
      <c r="B533" s="39">
        <v>481</v>
      </c>
      <c r="C533" s="67" t="s">
        <v>1072</v>
      </c>
      <c r="D533" s="60" t="s">
        <v>1073</v>
      </c>
      <c r="E533" s="68" t="s">
        <v>9</v>
      </c>
      <c r="F533" s="142">
        <v>21788</v>
      </c>
      <c r="G533" s="142"/>
    </row>
    <row r="534" spans="2:8" ht="16.5">
      <c r="B534" s="39">
        <v>482</v>
      </c>
      <c r="C534" s="67" t="s">
        <v>1074</v>
      </c>
      <c r="D534" s="60" t="s">
        <v>1075</v>
      </c>
      <c r="E534" s="68" t="s">
        <v>9</v>
      </c>
      <c r="F534" s="142">
        <v>29873</v>
      </c>
      <c r="G534" s="142"/>
    </row>
    <row r="535" spans="2:8" ht="16.5">
      <c r="B535" s="39">
        <v>483</v>
      </c>
      <c r="C535" s="67" t="s">
        <v>1076</v>
      </c>
      <c r="D535" s="60" t="s">
        <v>1077</v>
      </c>
      <c r="E535" s="68" t="s">
        <v>9</v>
      </c>
      <c r="F535" s="142">
        <v>39479</v>
      </c>
      <c r="G535" s="142"/>
    </row>
    <row r="536" spans="2:8" ht="16.5">
      <c r="B536" s="39">
        <v>484</v>
      </c>
      <c r="C536" s="67" t="s">
        <v>1078</v>
      </c>
      <c r="D536" s="60" t="s">
        <v>1079</v>
      </c>
      <c r="E536" s="68" t="s">
        <v>9</v>
      </c>
      <c r="F536" s="142">
        <v>49985</v>
      </c>
      <c r="G536" s="142"/>
    </row>
    <row r="537" spans="2:8" ht="16.5">
      <c r="B537" s="39">
        <v>485</v>
      </c>
      <c r="C537" s="67" t="s">
        <v>1080</v>
      </c>
      <c r="D537" s="60" t="s">
        <v>1081</v>
      </c>
      <c r="E537" s="68" t="s">
        <v>9</v>
      </c>
      <c r="F537" s="142">
        <v>75241</v>
      </c>
      <c r="G537" s="142"/>
    </row>
    <row r="538" spans="2:8" ht="16.5">
      <c r="B538" s="39">
        <v>486</v>
      </c>
      <c r="C538" s="67" t="s">
        <v>1082</v>
      </c>
      <c r="D538" s="60" t="s">
        <v>1083</v>
      </c>
      <c r="E538" s="68" t="s">
        <v>9</v>
      </c>
      <c r="F538" s="142">
        <v>26309</v>
      </c>
      <c r="G538" s="142"/>
    </row>
    <row r="539" spans="2:8" ht="16.5">
      <c r="B539" s="39">
        <v>487</v>
      </c>
      <c r="C539" s="67" t="s">
        <v>1084</v>
      </c>
      <c r="D539" s="60" t="s">
        <v>1085</v>
      </c>
      <c r="E539" s="68" t="s">
        <v>9</v>
      </c>
      <c r="F539" s="142">
        <v>27385</v>
      </c>
      <c r="G539" s="142"/>
    </row>
    <row r="540" spans="2:8" ht="16.5">
      <c r="B540" s="39">
        <v>488</v>
      </c>
      <c r="C540" s="67" t="s">
        <v>1086</v>
      </c>
      <c r="D540" s="60" t="s">
        <v>1087</v>
      </c>
      <c r="E540" s="68" t="s">
        <v>9</v>
      </c>
      <c r="F540" s="142">
        <v>40868</v>
      </c>
      <c r="G540" s="142"/>
    </row>
    <row r="541" spans="2:8" ht="16.5">
      <c r="B541" s="39">
        <v>489</v>
      </c>
      <c r="C541" s="67" t="s">
        <v>1088</v>
      </c>
      <c r="D541" s="60" t="s">
        <v>1089</v>
      </c>
      <c r="E541" s="68" t="s">
        <v>9</v>
      </c>
      <c r="F541" s="142">
        <v>43753</v>
      </c>
      <c r="G541" s="142"/>
    </row>
    <row r="542" spans="2:8" ht="16.5">
      <c r="B542" s="39">
        <v>490</v>
      </c>
      <c r="C542" s="67" t="s">
        <v>1090</v>
      </c>
      <c r="D542" s="60" t="s">
        <v>1091</v>
      </c>
      <c r="E542" s="68" t="s">
        <v>9</v>
      </c>
      <c r="F542" s="142">
        <v>562918</v>
      </c>
      <c r="G542" s="142"/>
    </row>
    <row r="543" spans="2:8" ht="16.5">
      <c r="B543" s="39">
        <v>491</v>
      </c>
      <c r="C543" s="67" t="s">
        <v>1092</v>
      </c>
      <c r="D543" s="60" t="s">
        <v>1093</v>
      </c>
      <c r="E543" s="68" t="s">
        <v>9</v>
      </c>
      <c r="F543" s="142">
        <v>22948</v>
      </c>
      <c r="G543" s="142"/>
    </row>
    <row r="544" spans="2:8" ht="16.5">
      <c r="B544" s="39">
        <v>492</v>
      </c>
      <c r="C544" s="67" t="s">
        <v>1094</v>
      </c>
      <c r="D544" s="60" t="s">
        <v>1095</v>
      </c>
      <c r="E544" s="68" t="s">
        <v>9</v>
      </c>
      <c r="F544" s="142">
        <v>24252</v>
      </c>
      <c r="G544" s="142"/>
    </row>
    <row r="545" spans="2:8" ht="22.5">
      <c r="B545" s="39">
        <v>493</v>
      </c>
      <c r="C545" s="67" t="s">
        <v>1096</v>
      </c>
      <c r="D545" s="60" t="s">
        <v>1097</v>
      </c>
      <c r="E545" s="68" t="s">
        <v>86</v>
      </c>
      <c r="F545" s="142">
        <v>20007</v>
      </c>
      <c r="G545" s="142"/>
    </row>
    <row r="546" spans="2:8" ht="16.5">
      <c r="B546" s="39">
        <v>494</v>
      </c>
      <c r="C546" s="70" t="s">
        <v>1098</v>
      </c>
      <c r="D546" s="80" t="s">
        <v>1099</v>
      </c>
      <c r="E546" s="68"/>
      <c r="F546" s="141"/>
      <c r="G546" s="141"/>
    </row>
    <row r="547" spans="2:8" ht="16.5">
      <c r="B547" s="39">
        <v>496</v>
      </c>
      <c r="C547" s="67" t="s">
        <v>3159</v>
      </c>
      <c r="D547" s="96" t="s">
        <v>1101</v>
      </c>
      <c r="E547" s="68" t="s">
        <v>9</v>
      </c>
      <c r="F547" s="142">
        <v>86923</v>
      </c>
      <c r="G547" s="142"/>
      <c r="H547" s="230"/>
    </row>
    <row r="548" spans="2:8" ht="16.5">
      <c r="B548" s="39">
        <v>497</v>
      </c>
      <c r="C548" s="67" t="s">
        <v>1100</v>
      </c>
      <c r="D548" s="96" t="s">
        <v>1103</v>
      </c>
      <c r="E548" s="68" t="s">
        <v>9</v>
      </c>
      <c r="F548" s="142">
        <v>1396267</v>
      </c>
      <c r="G548" s="142"/>
    </row>
    <row r="549" spans="2:8" ht="16.5">
      <c r="B549" s="39">
        <v>498</v>
      </c>
      <c r="C549" s="67" t="s">
        <v>1102</v>
      </c>
      <c r="D549" s="96" t="s">
        <v>1105</v>
      </c>
      <c r="E549" s="68" t="s">
        <v>9</v>
      </c>
      <c r="F549" s="142">
        <v>2576700</v>
      </c>
      <c r="G549" s="142"/>
    </row>
    <row r="550" spans="2:8" ht="16.5">
      <c r="B550" s="39">
        <v>499</v>
      </c>
      <c r="C550" s="67" t="s">
        <v>1104</v>
      </c>
      <c r="D550" s="96" t="s">
        <v>1107</v>
      </c>
      <c r="E550" s="68" t="s">
        <v>9</v>
      </c>
      <c r="F550" s="142">
        <v>1122091</v>
      </c>
      <c r="G550" s="142"/>
    </row>
    <row r="551" spans="2:8" ht="16.5">
      <c r="B551" s="39">
        <v>500</v>
      </c>
      <c r="C551" s="67" t="s">
        <v>1106</v>
      </c>
      <c r="D551" s="96" t="s">
        <v>1109</v>
      </c>
      <c r="E551" s="68" t="s">
        <v>9</v>
      </c>
      <c r="F551" s="142">
        <v>6137255</v>
      </c>
      <c r="G551" s="142"/>
    </row>
    <row r="552" spans="2:8" ht="16.5">
      <c r="B552" s="39">
        <v>501</v>
      </c>
      <c r="C552" s="67" t="s">
        <v>1108</v>
      </c>
      <c r="D552" s="96" t="s">
        <v>1111</v>
      </c>
      <c r="E552" s="68" t="s">
        <v>9</v>
      </c>
      <c r="F552" s="142">
        <v>2307050</v>
      </c>
      <c r="G552" s="142"/>
    </row>
    <row r="553" spans="2:8" ht="16.5">
      <c r="B553" s="39">
        <v>502</v>
      </c>
      <c r="C553" s="67" t="s">
        <v>1110</v>
      </c>
      <c r="D553" s="96" t="s">
        <v>1113</v>
      </c>
      <c r="E553" s="68" t="s">
        <v>9</v>
      </c>
      <c r="F553" s="142">
        <v>2435706</v>
      </c>
      <c r="G553" s="142"/>
    </row>
    <row r="554" spans="2:8" ht="16.5">
      <c r="B554" s="39">
        <v>503</v>
      </c>
      <c r="C554" s="67" t="s">
        <v>1112</v>
      </c>
      <c r="D554" s="96" t="s">
        <v>1115</v>
      </c>
      <c r="E554" s="68" t="s">
        <v>9</v>
      </c>
      <c r="F554" s="142">
        <v>707889</v>
      </c>
      <c r="G554" s="142"/>
    </row>
    <row r="555" spans="2:8" ht="22.5">
      <c r="B555" s="39">
        <v>504</v>
      </c>
      <c r="C555" s="67" t="s">
        <v>1114</v>
      </c>
      <c r="D555" s="96" t="s">
        <v>1117</v>
      </c>
      <c r="E555" s="68" t="s">
        <v>9</v>
      </c>
      <c r="F555" s="142">
        <v>177142</v>
      </c>
      <c r="G555" s="142"/>
    </row>
    <row r="556" spans="2:8" ht="16.5">
      <c r="B556" s="39">
        <v>505</v>
      </c>
      <c r="C556" s="67" t="s">
        <v>1116</v>
      </c>
      <c r="D556" s="96" t="s">
        <v>1119</v>
      </c>
      <c r="E556" s="68" t="s">
        <v>9</v>
      </c>
      <c r="F556" s="142">
        <v>191116</v>
      </c>
      <c r="G556" s="142"/>
    </row>
    <row r="557" spans="2:8" ht="16.5">
      <c r="B557" s="39">
        <v>506</v>
      </c>
      <c r="C557" s="67" t="s">
        <v>1118</v>
      </c>
      <c r="D557" s="96" t="s">
        <v>1121</v>
      </c>
      <c r="E557" s="68" t="s">
        <v>9</v>
      </c>
      <c r="F557" s="142">
        <v>232986</v>
      </c>
      <c r="G557" s="142"/>
    </row>
    <row r="558" spans="2:8" ht="16.5">
      <c r="B558" s="39">
        <v>507</v>
      </c>
      <c r="C558" s="67" t="s">
        <v>1120</v>
      </c>
      <c r="D558" s="173" t="s">
        <v>1123</v>
      </c>
      <c r="E558" s="174" t="s">
        <v>9</v>
      </c>
      <c r="F558" s="142">
        <v>337791</v>
      </c>
      <c r="G558" s="142"/>
    </row>
    <row r="559" spans="2:8" ht="16.5">
      <c r="B559" s="39">
        <v>508</v>
      </c>
      <c r="C559" s="67" t="s">
        <v>1122</v>
      </c>
      <c r="D559" s="173" t="s">
        <v>1125</v>
      </c>
      <c r="E559" s="174" t="s">
        <v>9</v>
      </c>
      <c r="F559" s="142">
        <v>407661</v>
      </c>
      <c r="G559" s="142"/>
    </row>
    <row r="560" spans="2:8" ht="16.5">
      <c r="C560" s="67" t="s">
        <v>1124</v>
      </c>
      <c r="D560" s="232" t="s">
        <v>1127</v>
      </c>
      <c r="E560" s="233" t="s">
        <v>9</v>
      </c>
      <c r="F560" s="142">
        <v>4759</v>
      </c>
      <c r="G560" s="142"/>
      <c r="H560" s="230"/>
    </row>
    <row r="561" spans="3:8" ht="16.5">
      <c r="C561" s="67" t="s">
        <v>3162</v>
      </c>
      <c r="D561" s="232" t="s">
        <v>1129</v>
      </c>
      <c r="E561" s="233" t="s">
        <v>9</v>
      </c>
      <c r="F561" s="142">
        <v>5332</v>
      </c>
      <c r="G561" s="142"/>
      <c r="H561" s="230"/>
    </row>
    <row r="562" spans="3:8" ht="16.5">
      <c r="C562" s="67" t="s">
        <v>3164</v>
      </c>
      <c r="D562" s="232" t="s">
        <v>1131</v>
      </c>
      <c r="E562" s="233" t="s">
        <v>9</v>
      </c>
      <c r="F562" s="142">
        <v>5922</v>
      </c>
      <c r="G562" s="142"/>
      <c r="H562" s="230"/>
    </row>
    <row r="563" spans="3:8" ht="16.5">
      <c r="C563" s="67" t="s">
        <v>3166</v>
      </c>
      <c r="D563" s="232" t="s">
        <v>1133</v>
      </c>
      <c r="E563" s="233" t="s">
        <v>9</v>
      </c>
      <c r="F563" s="142">
        <v>6504</v>
      </c>
      <c r="G563" s="142"/>
      <c r="H563" s="230"/>
    </row>
    <row r="564" spans="3:8" ht="25.5">
      <c r="C564" s="67" t="s">
        <v>3168</v>
      </c>
      <c r="D564" s="232" t="s">
        <v>1135</v>
      </c>
      <c r="E564" s="233" t="s">
        <v>9</v>
      </c>
      <c r="F564" s="142">
        <v>8620</v>
      </c>
      <c r="G564" s="142"/>
      <c r="H564" s="230"/>
    </row>
    <row r="565" spans="3:8" ht="16.5">
      <c r="C565" s="67" t="s">
        <v>3170</v>
      </c>
      <c r="D565" s="232" t="s">
        <v>1137</v>
      </c>
      <c r="E565" s="233" t="s">
        <v>9</v>
      </c>
      <c r="F565" s="142">
        <v>9280</v>
      </c>
      <c r="G565" s="142"/>
      <c r="H565" s="230"/>
    </row>
    <row r="566" spans="3:8" ht="16.5">
      <c r="C566" s="67" t="s">
        <v>3172</v>
      </c>
      <c r="D566" s="232" t="s">
        <v>1139</v>
      </c>
      <c r="E566" s="233" t="s">
        <v>9</v>
      </c>
      <c r="F566" s="142">
        <v>11493</v>
      </c>
      <c r="G566" s="142"/>
      <c r="H566" s="230"/>
    </row>
    <row r="567" spans="3:8" ht="25.5">
      <c r="C567" s="67" t="s">
        <v>3174</v>
      </c>
      <c r="D567" s="232" t="s">
        <v>1141</v>
      </c>
      <c r="E567" s="233" t="s">
        <v>9</v>
      </c>
      <c r="F567" s="142">
        <v>365663</v>
      </c>
      <c r="G567" s="142"/>
      <c r="H567" s="230"/>
    </row>
    <row r="568" spans="3:8" ht="16.5">
      <c r="C568" s="67" t="s">
        <v>3176</v>
      </c>
      <c r="D568" s="232" t="s">
        <v>1143</v>
      </c>
      <c r="E568" s="233" t="s">
        <v>9</v>
      </c>
      <c r="F568" s="142">
        <v>14990</v>
      </c>
      <c r="G568" s="142"/>
      <c r="H568" s="230"/>
    </row>
    <row r="569" spans="3:8" ht="16.5">
      <c r="C569" s="67" t="s">
        <v>3178</v>
      </c>
      <c r="D569" s="232" t="s">
        <v>1145</v>
      </c>
      <c r="E569" s="233" t="s">
        <v>9</v>
      </c>
      <c r="F569" s="142">
        <v>16118</v>
      </c>
      <c r="G569" s="142"/>
      <c r="H569" s="230"/>
    </row>
    <row r="570" spans="3:8" ht="16.5">
      <c r="C570" s="67" t="s">
        <v>3180</v>
      </c>
      <c r="D570" s="232" t="s">
        <v>1147</v>
      </c>
      <c r="E570" s="233" t="s">
        <v>86</v>
      </c>
      <c r="F570" s="142">
        <v>29189</v>
      </c>
      <c r="G570" s="142"/>
      <c r="H570" s="230"/>
    </row>
    <row r="571" spans="3:8" ht="25.5">
      <c r="C571" s="67" t="s">
        <v>3182</v>
      </c>
      <c r="D571" s="232" t="s">
        <v>1150</v>
      </c>
      <c r="E571" s="233" t="s">
        <v>9</v>
      </c>
      <c r="F571" s="142">
        <v>37220</v>
      </c>
      <c r="G571" s="142"/>
      <c r="H571" s="230"/>
    </row>
    <row r="572" spans="3:8" ht="25.5">
      <c r="C572" s="67" t="s">
        <v>3184</v>
      </c>
      <c r="D572" s="232" t="s">
        <v>1152</v>
      </c>
      <c r="E572" s="233" t="s">
        <v>86</v>
      </c>
      <c r="F572" s="142">
        <v>40341</v>
      </c>
      <c r="G572" s="142"/>
      <c r="H572" s="230"/>
    </row>
    <row r="573" spans="3:8" ht="16.5">
      <c r="C573" s="67" t="s">
        <v>3186</v>
      </c>
      <c r="D573" s="232" t="s">
        <v>1154</v>
      </c>
      <c r="E573" s="233" t="s">
        <v>86</v>
      </c>
      <c r="F573" s="142">
        <v>40890</v>
      </c>
      <c r="G573" s="142"/>
      <c r="H573" s="230"/>
    </row>
    <row r="574" spans="3:8" ht="25.5">
      <c r="C574" s="67" t="s">
        <v>3188</v>
      </c>
      <c r="D574" s="232" t="s">
        <v>1156</v>
      </c>
      <c r="E574" s="233" t="s">
        <v>9</v>
      </c>
      <c r="F574" s="142">
        <v>41380</v>
      </c>
      <c r="G574" s="142"/>
      <c r="H574" s="230"/>
    </row>
    <row r="575" spans="3:8" ht="25.5">
      <c r="C575" s="67" t="s">
        <v>3190</v>
      </c>
      <c r="D575" s="232" t="s">
        <v>1159</v>
      </c>
      <c r="E575" s="233" t="s">
        <v>9</v>
      </c>
      <c r="F575" s="142">
        <v>49801</v>
      </c>
      <c r="G575" s="142"/>
      <c r="H575" s="230"/>
    </row>
    <row r="576" spans="3:8" ht="25.5">
      <c r="C576" s="67" t="s">
        <v>3192</v>
      </c>
      <c r="D576" s="232" t="s">
        <v>1162</v>
      </c>
      <c r="E576" s="233" t="s">
        <v>9</v>
      </c>
      <c r="F576" s="142">
        <v>50081</v>
      </c>
      <c r="G576" s="142"/>
      <c r="H576" s="230"/>
    </row>
    <row r="577" spans="3:8" ht="16.5">
      <c r="C577" s="67" t="s">
        <v>3194</v>
      </c>
      <c r="D577" s="232" t="s">
        <v>1164</v>
      </c>
      <c r="E577" s="233" t="s">
        <v>9</v>
      </c>
      <c r="F577" s="142">
        <v>50663</v>
      </c>
      <c r="G577" s="142"/>
      <c r="H577" s="230"/>
    </row>
    <row r="578" spans="3:8" ht="16.5">
      <c r="C578" s="67" t="s">
        <v>3196</v>
      </c>
      <c r="D578" s="232" t="s">
        <v>1166</v>
      </c>
      <c r="E578" s="233" t="s">
        <v>9</v>
      </c>
      <c r="F578" s="142">
        <v>85875</v>
      </c>
      <c r="G578" s="142"/>
      <c r="H578" s="230"/>
    </row>
    <row r="579" spans="3:8" ht="16.5">
      <c r="C579" s="67" t="s">
        <v>3198</v>
      </c>
      <c r="D579" s="232" t="s">
        <v>1168</v>
      </c>
      <c r="E579" s="233" t="s">
        <v>9</v>
      </c>
      <c r="F579" s="142">
        <v>55069</v>
      </c>
      <c r="G579" s="142"/>
      <c r="H579" s="230"/>
    </row>
    <row r="580" spans="3:8" ht="16.5">
      <c r="C580" s="67" t="s">
        <v>4100</v>
      </c>
      <c r="D580" s="232" t="s">
        <v>1170</v>
      </c>
      <c r="E580" s="233" t="s">
        <v>1171</v>
      </c>
      <c r="F580" s="142">
        <v>76317</v>
      </c>
      <c r="G580" s="142"/>
      <c r="H580" s="230"/>
    </row>
    <row r="581" spans="3:8" ht="25.5">
      <c r="C581" s="67" t="s">
        <v>4101</v>
      </c>
      <c r="D581" s="232" t="s">
        <v>1173</v>
      </c>
      <c r="E581" s="233" t="s">
        <v>9</v>
      </c>
      <c r="F581" s="142">
        <v>93341</v>
      </c>
      <c r="G581" s="142"/>
      <c r="H581" s="230"/>
    </row>
    <row r="582" spans="3:8" ht="25.5">
      <c r="C582" s="67" t="s">
        <v>4102</v>
      </c>
      <c r="D582" s="232" t="s">
        <v>1175</v>
      </c>
      <c r="E582" s="233" t="s">
        <v>9</v>
      </c>
      <c r="F582" s="142">
        <v>96974</v>
      </c>
      <c r="G582" s="142"/>
      <c r="H582" s="230"/>
    </row>
    <row r="583" spans="3:8" ht="25.5">
      <c r="C583" s="67" t="s">
        <v>3200</v>
      </c>
      <c r="D583" s="232" t="s">
        <v>1177</v>
      </c>
      <c r="E583" s="233" t="s">
        <v>9</v>
      </c>
      <c r="F583" s="142">
        <v>101433</v>
      </c>
      <c r="G583" s="142"/>
      <c r="H583" s="230"/>
    </row>
    <row r="584" spans="3:8" ht="16.5">
      <c r="C584" s="67" t="s">
        <v>3202</v>
      </c>
      <c r="D584" s="232" t="s">
        <v>1179</v>
      </c>
      <c r="E584" s="233" t="s">
        <v>9</v>
      </c>
      <c r="F584" s="142">
        <v>103120</v>
      </c>
      <c r="G584" s="142"/>
      <c r="H584" s="230"/>
    </row>
    <row r="585" spans="3:8" ht="25.5">
      <c r="C585" s="67" t="s">
        <v>3204</v>
      </c>
      <c r="D585" s="232" t="s">
        <v>1181</v>
      </c>
      <c r="E585" s="233" t="s">
        <v>9</v>
      </c>
      <c r="F585" s="142">
        <v>110725</v>
      </c>
      <c r="G585" s="142"/>
      <c r="H585" s="230"/>
    </row>
    <row r="586" spans="3:8" ht="16.5">
      <c r="C586" s="67" t="s">
        <v>3206</v>
      </c>
      <c r="D586" s="232" t="s">
        <v>1183</v>
      </c>
      <c r="E586" s="233" t="s">
        <v>9</v>
      </c>
      <c r="F586" s="142">
        <v>84460</v>
      </c>
      <c r="G586" s="142"/>
      <c r="H586" s="230"/>
    </row>
    <row r="587" spans="3:8" ht="16.5">
      <c r="C587" s="67" t="s">
        <v>1126</v>
      </c>
      <c r="D587" s="232" t="s">
        <v>1185</v>
      </c>
      <c r="E587" s="233" t="s">
        <v>9</v>
      </c>
      <c r="F587" s="142">
        <v>172975</v>
      </c>
      <c r="G587" s="142"/>
      <c r="H587" s="230"/>
    </row>
    <row r="588" spans="3:8" ht="16.5">
      <c r="C588" s="67" t="s">
        <v>4103</v>
      </c>
      <c r="D588" s="238" t="s">
        <v>1187</v>
      </c>
      <c r="E588" s="239" t="s">
        <v>1188</v>
      </c>
      <c r="F588" s="142">
        <v>196036</v>
      </c>
      <c r="G588" s="142"/>
      <c r="H588" s="230"/>
    </row>
    <row r="589" spans="3:8" ht="25.5">
      <c r="C589" s="67" t="s">
        <v>3208</v>
      </c>
      <c r="D589" s="232" t="s">
        <v>1190</v>
      </c>
      <c r="E589" s="233" t="s">
        <v>9</v>
      </c>
      <c r="F589" s="142">
        <v>149571</v>
      </c>
      <c r="G589" s="142"/>
      <c r="H589" s="230"/>
    </row>
    <row r="590" spans="3:8" ht="25.5">
      <c r="C590" s="67" t="s">
        <v>4104</v>
      </c>
      <c r="D590" s="232" t="s">
        <v>1192</v>
      </c>
      <c r="E590" s="233" t="s">
        <v>9</v>
      </c>
      <c r="F590" s="142">
        <v>195110</v>
      </c>
      <c r="G590" s="142"/>
      <c r="H590" s="230"/>
    </row>
    <row r="591" spans="3:8" ht="25.5">
      <c r="C591" s="67" t="s">
        <v>3210</v>
      </c>
      <c r="D591" s="232" t="s">
        <v>1194</v>
      </c>
      <c r="E591" s="233" t="s">
        <v>9</v>
      </c>
      <c r="F591" s="142">
        <v>203785</v>
      </c>
      <c r="G591" s="142"/>
      <c r="H591" s="230"/>
    </row>
    <row r="592" spans="3:8" ht="25.5">
      <c r="C592" s="67" t="s">
        <v>4105</v>
      </c>
      <c r="D592" s="232" t="s">
        <v>1196</v>
      </c>
      <c r="E592" s="233" t="s">
        <v>9</v>
      </c>
      <c r="F592" s="142">
        <v>205893</v>
      </c>
      <c r="G592" s="142"/>
      <c r="H592" s="230"/>
    </row>
    <row r="593" spans="3:8" ht="25.5">
      <c r="C593" s="67" t="s">
        <v>1128</v>
      </c>
      <c r="D593" s="232" t="s">
        <v>1198</v>
      </c>
      <c r="E593" s="233" t="s">
        <v>9</v>
      </c>
      <c r="F593" s="142">
        <v>240176</v>
      </c>
      <c r="G593" s="142"/>
      <c r="H593" s="230"/>
    </row>
    <row r="594" spans="3:8" ht="25.5">
      <c r="C594" s="67" t="s">
        <v>3212</v>
      </c>
      <c r="D594" s="232" t="s">
        <v>1200</v>
      </c>
      <c r="E594" s="233" t="s">
        <v>9</v>
      </c>
      <c r="F594" s="142">
        <v>312833</v>
      </c>
      <c r="G594" s="142"/>
      <c r="H594" s="230"/>
    </row>
    <row r="595" spans="3:8" ht="16.5">
      <c r="C595" s="67" t="s">
        <v>4106</v>
      </c>
      <c r="D595" s="232" t="s">
        <v>1202</v>
      </c>
      <c r="E595" s="233" t="s">
        <v>9</v>
      </c>
      <c r="F595" s="142">
        <v>342996</v>
      </c>
      <c r="G595" s="142"/>
      <c r="H595" s="230"/>
    </row>
    <row r="596" spans="3:8" ht="16.5">
      <c r="C596" s="67" t="s">
        <v>1130</v>
      </c>
      <c r="D596" s="232" t="s">
        <v>1204</v>
      </c>
      <c r="E596" s="233" t="s">
        <v>9</v>
      </c>
      <c r="F596" s="142">
        <v>394953</v>
      </c>
      <c r="G596" s="142"/>
      <c r="H596" s="230"/>
    </row>
    <row r="597" spans="3:8" ht="25.5">
      <c r="C597" s="67" t="s">
        <v>4107</v>
      </c>
      <c r="D597" s="232" t="s">
        <v>1206</v>
      </c>
      <c r="E597" s="233" t="s">
        <v>9</v>
      </c>
      <c r="F597" s="142">
        <v>403763</v>
      </c>
      <c r="G597" s="142"/>
      <c r="H597" s="230"/>
    </row>
    <row r="598" spans="3:8" ht="25.5">
      <c r="C598" s="67" t="s">
        <v>4108</v>
      </c>
      <c r="D598" s="232" t="s">
        <v>1210</v>
      </c>
      <c r="E598" s="233" t="s">
        <v>9</v>
      </c>
      <c r="F598" s="142">
        <v>368084</v>
      </c>
      <c r="G598" s="142"/>
      <c r="H598" s="230"/>
    </row>
    <row r="599" spans="3:8" ht="16.5">
      <c r="C599" s="67" t="s">
        <v>4109</v>
      </c>
      <c r="D599" s="232" t="s">
        <v>1212</v>
      </c>
      <c r="E599" s="233" t="s">
        <v>9</v>
      </c>
      <c r="F599" s="142">
        <v>406709</v>
      </c>
      <c r="G599" s="142"/>
      <c r="H599" s="230"/>
    </row>
    <row r="600" spans="3:8" ht="25.5">
      <c r="C600" s="67" t="s">
        <v>4110</v>
      </c>
      <c r="D600" s="232" t="s">
        <v>1214</v>
      </c>
      <c r="E600" s="233" t="s">
        <v>9</v>
      </c>
      <c r="F600" s="142">
        <v>420373</v>
      </c>
      <c r="G600" s="142"/>
      <c r="H600" s="230"/>
    </row>
    <row r="601" spans="3:8" ht="16.5">
      <c r="C601" s="67" t="s">
        <v>1132</v>
      </c>
      <c r="D601" s="232" t="s">
        <v>1216</v>
      </c>
      <c r="E601" s="233" t="s">
        <v>9</v>
      </c>
      <c r="F601" s="142">
        <v>420373</v>
      </c>
      <c r="G601" s="142"/>
      <c r="H601" s="230"/>
    </row>
    <row r="602" spans="3:8" ht="16.5">
      <c r="C602" s="67" t="s">
        <v>4111</v>
      </c>
      <c r="D602" s="232" t="s">
        <v>1218</v>
      </c>
      <c r="E602" s="233" t="s">
        <v>9</v>
      </c>
      <c r="F602" s="142">
        <v>420373</v>
      </c>
      <c r="G602" s="142"/>
      <c r="H602" s="230"/>
    </row>
    <row r="603" spans="3:8" ht="25.5">
      <c r="C603" s="67" t="s">
        <v>3214</v>
      </c>
      <c r="D603" s="232" t="s">
        <v>1220</v>
      </c>
      <c r="E603" s="233" t="s">
        <v>9</v>
      </c>
      <c r="F603" s="142">
        <v>508007</v>
      </c>
      <c r="G603" s="142"/>
      <c r="H603" s="230"/>
    </row>
    <row r="604" spans="3:8" ht="16.5">
      <c r="C604" s="67" t="s">
        <v>4112</v>
      </c>
      <c r="D604" s="232" t="s">
        <v>1222</v>
      </c>
      <c r="E604" s="233" t="s">
        <v>9</v>
      </c>
      <c r="F604" s="142">
        <v>597630</v>
      </c>
      <c r="G604" s="142"/>
      <c r="H604" s="230"/>
    </row>
    <row r="605" spans="3:8" ht="16.5">
      <c r="C605" s="67" t="s">
        <v>1134</v>
      </c>
      <c r="D605" s="232" t="s">
        <v>1224</v>
      </c>
      <c r="E605" s="233" t="s">
        <v>9</v>
      </c>
      <c r="F605" s="142">
        <v>650187</v>
      </c>
      <c r="G605" s="142"/>
      <c r="H605" s="230"/>
    </row>
    <row r="606" spans="3:8" ht="16.5">
      <c r="C606" s="67" t="s">
        <v>4113</v>
      </c>
      <c r="D606" s="232" t="s">
        <v>1226</v>
      </c>
      <c r="E606" s="233" t="s">
        <v>9</v>
      </c>
      <c r="F606" s="142">
        <v>698555</v>
      </c>
      <c r="G606" s="142"/>
      <c r="H606" s="230"/>
    </row>
    <row r="607" spans="3:8" ht="16.5">
      <c r="C607" s="67" t="s">
        <v>4114</v>
      </c>
      <c r="D607" s="238" t="s">
        <v>1228</v>
      </c>
      <c r="E607" s="239" t="s">
        <v>9</v>
      </c>
      <c r="F607" s="142">
        <v>784604</v>
      </c>
      <c r="G607" s="142"/>
      <c r="H607" s="230"/>
    </row>
    <row r="608" spans="3:8" ht="16.5">
      <c r="C608" s="67" t="s">
        <v>4115</v>
      </c>
      <c r="D608" s="232" t="s">
        <v>1230</v>
      </c>
      <c r="E608" s="233" t="s">
        <v>9</v>
      </c>
      <c r="F608" s="142">
        <v>805432</v>
      </c>
      <c r="G608" s="142"/>
      <c r="H608" s="230"/>
    </row>
    <row r="609" spans="3:8" ht="25.5">
      <c r="C609" s="67" t="s">
        <v>1136</v>
      </c>
      <c r="D609" s="232" t="s">
        <v>1232</v>
      </c>
      <c r="E609" s="233" t="s">
        <v>9</v>
      </c>
      <c r="F609" s="142">
        <v>1080227</v>
      </c>
      <c r="G609" s="142"/>
      <c r="H609" s="230"/>
    </row>
    <row r="610" spans="3:8" ht="25.5">
      <c r="C610" s="67" t="s">
        <v>3216</v>
      </c>
      <c r="D610" s="232" t="s">
        <v>1234</v>
      </c>
      <c r="E610" s="233" t="s">
        <v>9</v>
      </c>
      <c r="F610" s="142">
        <v>1060276</v>
      </c>
      <c r="G610" s="142"/>
      <c r="H610" s="230"/>
    </row>
    <row r="611" spans="3:8" ht="16.5">
      <c r="C611" s="67" t="s">
        <v>1138</v>
      </c>
      <c r="D611" s="232" t="s">
        <v>1236</v>
      </c>
      <c r="E611" s="233" t="s">
        <v>9</v>
      </c>
      <c r="F611" s="142">
        <v>1459481</v>
      </c>
      <c r="G611" s="142"/>
      <c r="H611" s="230"/>
    </row>
    <row r="612" spans="3:8" ht="16.5">
      <c r="C612" s="67" t="s">
        <v>3218</v>
      </c>
      <c r="D612" s="232" t="s">
        <v>1238</v>
      </c>
      <c r="E612" s="233" t="s">
        <v>9</v>
      </c>
      <c r="F612" s="142">
        <v>1468130</v>
      </c>
      <c r="G612" s="142"/>
      <c r="H612" s="230"/>
    </row>
    <row r="613" spans="3:8" ht="25.5">
      <c r="C613" s="67" t="s">
        <v>3220</v>
      </c>
      <c r="D613" s="232" t="s">
        <v>1240</v>
      </c>
      <c r="E613" s="233" t="s">
        <v>9</v>
      </c>
      <c r="F613" s="142">
        <v>2153166</v>
      </c>
      <c r="G613" s="142"/>
      <c r="H613" s="230"/>
    </row>
    <row r="614" spans="3:8" ht="16.5">
      <c r="C614" s="67" t="s">
        <v>4116</v>
      </c>
      <c r="D614" s="232" t="s">
        <v>1242</v>
      </c>
      <c r="E614" s="233" t="s">
        <v>9</v>
      </c>
      <c r="F614" s="142">
        <v>2702742</v>
      </c>
      <c r="G614" s="142"/>
      <c r="H614" s="230"/>
    </row>
    <row r="615" spans="3:8" ht="178.5">
      <c r="C615" s="67" t="s">
        <v>1142</v>
      </c>
      <c r="D615" s="232" t="s">
        <v>1244</v>
      </c>
      <c r="E615" s="233" t="s">
        <v>9</v>
      </c>
      <c r="F615" s="142">
        <v>8928186</v>
      </c>
      <c r="G615" s="142"/>
      <c r="H615" s="230"/>
    </row>
    <row r="616" spans="3:8" ht="63.75">
      <c r="C616" s="67" t="s">
        <v>3223</v>
      </c>
      <c r="D616" s="232" t="s">
        <v>1246</v>
      </c>
      <c r="E616" s="233" t="s">
        <v>9</v>
      </c>
      <c r="F616" s="142">
        <v>10149288</v>
      </c>
      <c r="G616" s="142"/>
      <c r="H616" s="230"/>
    </row>
    <row r="617" spans="3:8" ht="127.5">
      <c r="C617" s="67" t="s">
        <v>1144</v>
      </c>
      <c r="D617" s="232" t="s">
        <v>1248</v>
      </c>
      <c r="E617" s="233" t="s">
        <v>9</v>
      </c>
      <c r="F617" s="142">
        <v>13378574</v>
      </c>
      <c r="G617" s="142"/>
      <c r="H617" s="230"/>
    </row>
    <row r="618" spans="3:8" ht="76.5">
      <c r="C618" s="67" t="s">
        <v>3225</v>
      </c>
      <c r="D618" s="232" t="s">
        <v>1250</v>
      </c>
      <c r="E618" s="233" t="s">
        <v>9</v>
      </c>
      <c r="F618" s="142">
        <v>14910970</v>
      </c>
      <c r="G618" s="142"/>
      <c r="H618" s="230"/>
    </row>
    <row r="619" spans="3:8" ht="76.5">
      <c r="C619" s="67" t="s">
        <v>3227</v>
      </c>
      <c r="D619" s="232" t="s">
        <v>1250</v>
      </c>
      <c r="E619" s="233" t="s">
        <v>9</v>
      </c>
      <c r="F619" s="142">
        <v>14950187</v>
      </c>
      <c r="G619" s="142"/>
      <c r="H619" s="230"/>
    </row>
    <row r="620" spans="3:8" ht="38.25">
      <c r="C620" s="67" t="s">
        <v>3229</v>
      </c>
      <c r="D620" s="238" t="s">
        <v>1253</v>
      </c>
      <c r="E620" s="239" t="s">
        <v>9</v>
      </c>
      <c r="F620" s="142">
        <v>13733952</v>
      </c>
      <c r="G620" s="142"/>
      <c r="H620" s="230"/>
    </row>
    <row r="621" spans="3:8" ht="38.25">
      <c r="C621" s="67" t="s">
        <v>1146</v>
      </c>
      <c r="D621" s="232" t="s">
        <v>1255</v>
      </c>
      <c r="E621" s="257" t="s">
        <v>9</v>
      </c>
      <c r="F621" s="142">
        <v>18162427</v>
      </c>
      <c r="G621" s="142"/>
      <c r="H621" s="230"/>
    </row>
    <row r="622" spans="3:8" ht="51">
      <c r="C622" s="67" t="s">
        <v>1149</v>
      </c>
      <c r="D622" s="238" t="s">
        <v>1262</v>
      </c>
      <c r="E622" s="239" t="s">
        <v>1260</v>
      </c>
      <c r="F622" s="142">
        <v>22300932</v>
      </c>
      <c r="G622" s="142"/>
      <c r="H622" s="230"/>
    </row>
    <row r="623" spans="3:8" ht="102">
      <c r="C623" s="67" t="s">
        <v>1151</v>
      </c>
      <c r="D623" s="232" t="s">
        <v>1264</v>
      </c>
      <c r="E623" s="233" t="s">
        <v>9</v>
      </c>
      <c r="F623" s="142">
        <v>21135197</v>
      </c>
      <c r="G623" s="142"/>
      <c r="H623" s="230"/>
    </row>
    <row r="624" spans="3:8" ht="16.5">
      <c r="C624" s="67" t="s">
        <v>1153</v>
      </c>
      <c r="D624" s="232" t="s">
        <v>1266</v>
      </c>
      <c r="E624" s="233" t="s">
        <v>9</v>
      </c>
      <c r="F624" s="142">
        <v>23784131</v>
      </c>
      <c r="G624" s="142"/>
      <c r="H624" s="230"/>
    </row>
    <row r="625" spans="3:8" ht="191.25">
      <c r="C625" s="67" t="s">
        <v>1155</v>
      </c>
      <c r="D625" s="232" t="s">
        <v>1268</v>
      </c>
      <c r="E625" s="233" t="s">
        <v>9</v>
      </c>
      <c r="F625" s="142">
        <v>23905613</v>
      </c>
      <c r="G625" s="142"/>
      <c r="H625" s="230"/>
    </row>
    <row r="626" spans="3:8" ht="63.75">
      <c r="C626" s="67" t="s">
        <v>1158</v>
      </c>
      <c r="D626" s="232" t="s">
        <v>1270</v>
      </c>
      <c r="E626" s="233" t="s">
        <v>9</v>
      </c>
      <c r="F626" s="142">
        <v>86487750</v>
      </c>
      <c r="G626" s="142"/>
      <c r="H626" s="230"/>
    </row>
    <row r="627" spans="3:8" ht="191.25">
      <c r="C627" s="67" t="s">
        <v>1160</v>
      </c>
      <c r="D627" s="232" t="s">
        <v>1272</v>
      </c>
      <c r="E627" s="233" t="s">
        <v>9</v>
      </c>
      <c r="F627" s="142">
        <v>91893234</v>
      </c>
      <c r="G627" s="142"/>
      <c r="H627" s="230"/>
    </row>
    <row r="628" spans="3:8" ht="89.25">
      <c r="C628" s="67" t="s">
        <v>1161</v>
      </c>
      <c r="D628" s="232" t="s">
        <v>1281</v>
      </c>
      <c r="E628" s="233" t="s">
        <v>1282</v>
      </c>
      <c r="F628" s="142">
        <v>116158369</v>
      </c>
      <c r="G628" s="142"/>
      <c r="H628" s="230"/>
    </row>
    <row r="629" spans="3:8" ht="25.5">
      <c r="C629" s="67" t="s">
        <v>1163</v>
      </c>
      <c r="D629" s="232" t="s">
        <v>1292</v>
      </c>
      <c r="E629" s="233" t="s">
        <v>9</v>
      </c>
      <c r="F629" s="142">
        <v>692586</v>
      </c>
      <c r="G629" s="142"/>
      <c r="H629" s="230"/>
    </row>
    <row r="630" spans="3:8" ht="25.5">
      <c r="C630" s="67" t="s">
        <v>1165</v>
      </c>
      <c r="D630" s="232" t="s">
        <v>1294</v>
      </c>
      <c r="E630" s="233" t="s">
        <v>9</v>
      </c>
      <c r="F630" s="142">
        <v>486606</v>
      </c>
      <c r="G630" s="142"/>
      <c r="H630" s="230"/>
    </row>
    <row r="631" spans="3:8" ht="16.5">
      <c r="C631" s="67" t="s">
        <v>1167</v>
      </c>
      <c r="D631" s="232" t="s">
        <v>1296</v>
      </c>
      <c r="E631" s="233" t="s">
        <v>86</v>
      </c>
      <c r="F631" s="142">
        <v>34848</v>
      </c>
      <c r="G631" s="142"/>
      <c r="H631" s="230"/>
    </row>
    <row r="632" spans="3:8" ht="16.5">
      <c r="C632" s="67" t="s">
        <v>4117</v>
      </c>
      <c r="D632" s="232" t="s">
        <v>1298</v>
      </c>
      <c r="E632" s="233" t="s">
        <v>86</v>
      </c>
      <c r="F632" s="142">
        <v>51183</v>
      </c>
      <c r="G632" s="142"/>
      <c r="H632" s="230"/>
    </row>
    <row r="633" spans="3:8" ht="25.5">
      <c r="C633" s="67" t="s">
        <v>4118</v>
      </c>
      <c r="D633" s="232" t="s">
        <v>1300</v>
      </c>
      <c r="E633" s="233" t="s">
        <v>86</v>
      </c>
      <c r="F633" s="142">
        <v>75044</v>
      </c>
      <c r="G633" s="142"/>
      <c r="H633" s="230"/>
    </row>
    <row r="634" spans="3:8" ht="16.5">
      <c r="C634" s="67" t="s">
        <v>1169</v>
      </c>
      <c r="D634" s="232" t="s">
        <v>1302</v>
      </c>
      <c r="E634" s="233" t="s">
        <v>86</v>
      </c>
      <c r="F634" s="142">
        <v>142673</v>
      </c>
      <c r="G634" s="142"/>
      <c r="H634" s="230"/>
    </row>
    <row r="635" spans="3:8" ht="16.5">
      <c r="C635" s="67" t="s">
        <v>1172</v>
      </c>
      <c r="D635" s="232" t="s">
        <v>1304</v>
      </c>
      <c r="E635" s="233" t="s">
        <v>9</v>
      </c>
      <c r="F635" s="142">
        <v>535452</v>
      </c>
      <c r="G635" s="142"/>
      <c r="H635" s="230"/>
    </row>
    <row r="636" spans="3:8" ht="16.5">
      <c r="C636" s="67" t="s">
        <v>4119</v>
      </c>
      <c r="D636" s="232" t="s">
        <v>1306</v>
      </c>
      <c r="E636" s="233" t="s">
        <v>9</v>
      </c>
      <c r="F636" s="142">
        <v>303233</v>
      </c>
      <c r="G636" s="142"/>
      <c r="H636" s="230"/>
    </row>
    <row r="637" spans="3:8" ht="16.5">
      <c r="C637" s="67" t="s">
        <v>4120</v>
      </c>
      <c r="D637" s="232" t="s">
        <v>1308</v>
      </c>
      <c r="E637" s="233" t="s">
        <v>9</v>
      </c>
      <c r="F637" s="142">
        <v>331503</v>
      </c>
      <c r="G637" s="142"/>
      <c r="H637" s="230"/>
    </row>
    <row r="638" spans="3:8" ht="16.5">
      <c r="C638" s="67" t="s">
        <v>1174</v>
      </c>
      <c r="D638" s="232" t="s">
        <v>1310</v>
      </c>
      <c r="E638" s="233" t="s">
        <v>9</v>
      </c>
      <c r="F638" s="142">
        <v>566400</v>
      </c>
      <c r="G638" s="142"/>
      <c r="H638" s="230"/>
    </row>
    <row r="639" spans="3:8" ht="16.5">
      <c r="C639" s="67" t="s">
        <v>1176</v>
      </c>
      <c r="D639" s="232" t="s">
        <v>1312</v>
      </c>
      <c r="E639" s="233" t="s">
        <v>9</v>
      </c>
      <c r="F639" s="142">
        <v>53595</v>
      </c>
      <c r="G639" s="142"/>
      <c r="H639" s="230"/>
    </row>
    <row r="640" spans="3:8" ht="16.5">
      <c r="C640" s="67" t="s">
        <v>4121</v>
      </c>
      <c r="D640" s="238" t="s">
        <v>4047</v>
      </c>
      <c r="E640" s="239" t="s">
        <v>9</v>
      </c>
      <c r="F640" s="142">
        <v>1330830</v>
      </c>
      <c r="G640" s="142"/>
      <c r="H640" s="230"/>
    </row>
    <row r="641" spans="3:8" ht="16.5">
      <c r="C641" s="67" t="s">
        <v>1178</v>
      </c>
      <c r="D641" s="232" t="s">
        <v>1315</v>
      </c>
      <c r="E641" s="233" t="s">
        <v>86</v>
      </c>
      <c r="F641" s="142">
        <v>28829</v>
      </c>
      <c r="G641" s="142"/>
      <c r="H641" s="230"/>
    </row>
    <row r="642" spans="3:8" ht="16.5">
      <c r="C642" s="67" t="s">
        <v>1180</v>
      </c>
      <c r="D642" s="232" t="s">
        <v>1317</v>
      </c>
      <c r="E642" s="233" t="s">
        <v>86</v>
      </c>
      <c r="F642" s="142">
        <v>30089</v>
      </c>
      <c r="G642" s="142"/>
      <c r="H642" s="230"/>
    </row>
    <row r="643" spans="3:8" ht="16.5">
      <c r="C643" s="67" t="s">
        <v>4122</v>
      </c>
      <c r="D643" s="232" t="s">
        <v>1319</v>
      </c>
      <c r="E643" s="233" t="s">
        <v>86</v>
      </c>
      <c r="F643" s="142">
        <v>75450</v>
      </c>
      <c r="G643" s="142"/>
      <c r="H643" s="230"/>
    </row>
    <row r="644" spans="3:8" ht="25.5">
      <c r="C644" s="67" t="s">
        <v>1182</v>
      </c>
      <c r="D644" s="232" t="s">
        <v>1321</v>
      </c>
      <c r="E644" s="233" t="s">
        <v>9</v>
      </c>
      <c r="F644" s="142">
        <v>248968</v>
      </c>
      <c r="G644" s="142"/>
      <c r="H644" s="230"/>
    </row>
    <row r="645" spans="3:8" ht="16.5">
      <c r="C645" s="67" t="s">
        <v>1184</v>
      </c>
      <c r="D645" s="258" t="s">
        <v>1323</v>
      </c>
      <c r="E645" s="233" t="s">
        <v>9</v>
      </c>
      <c r="F645" s="142">
        <v>38904</v>
      </c>
      <c r="G645" s="142"/>
      <c r="H645" s="230"/>
    </row>
    <row r="646" spans="3:8" ht="16.5">
      <c r="C646" s="67" t="s">
        <v>1186</v>
      </c>
      <c r="D646" s="232" t="s">
        <v>1325</v>
      </c>
      <c r="E646" s="233" t="s">
        <v>9</v>
      </c>
      <c r="F646" s="142">
        <v>756763</v>
      </c>
      <c r="G646" s="142"/>
      <c r="H646" s="230"/>
    </row>
    <row r="647" spans="3:8" ht="16.5">
      <c r="C647" s="67" t="s">
        <v>1189</v>
      </c>
      <c r="D647" s="232" t="s">
        <v>1327</v>
      </c>
      <c r="E647" s="233" t="s">
        <v>9</v>
      </c>
      <c r="F647" s="142">
        <v>148526</v>
      </c>
      <c r="G647" s="142"/>
      <c r="H647" s="230"/>
    </row>
    <row r="648" spans="3:8" ht="16.5">
      <c r="C648" s="67" t="s">
        <v>1191</v>
      </c>
      <c r="D648" s="232" t="s">
        <v>1329</v>
      </c>
      <c r="E648" s="233" t="s">
        <v>9</v>
      </c>
      <c r="F648" s="142">
        <v>151933</v>
      </c>
      <c r="G648" s="142"/>
      <c r="H648" s="230"/>
    </row>
    <row r="649" spans="3:8" ht="16.5">
      <c r="C649" s="67" t="s">
        <v>1193</v>
      </c>
      <c r="D649" s="232" t="s">
        <v>1331</v>
      </c>
      <c r="E649" s="233" t="s">
        <v>9</v>
      </c>
      <c r="F649" s="142">
        <v>294043</v>
      </c>
      <c r="G649" s="142"/>
      <c r="H649" s="230"/>
    </row>
    <row r="650" spans="3:8" ht="16.5">
      <c r="C650" s="67" t="s">
        <v>1195</v>
      </c>
      <c r="D650" s="232" t="s">
        <v>1333</v>
      </c>
      <c r="E650" s="233" t="s">
        <v>9</v>
      </c>
      <c r="F650" s="142">
        <v>197555</v>
      </c>
      <c r="G650" s="142"/>
      <c r="H650" s="230"/>
    </row>
    <row r="651" spans="3:8" ht="16.5">
      <c r="C651" s="67" t="s">
        <v>1197</v>
      </c>
      <c r="D651" s="232" t="s">
        <v>1335</v>
      </c>
      <c r="E651" s="233" t="s">
        <v>9</v>
      </c>
      <c r="F651" s="142">
        <v>223875</v>
      </c>
      <c r="G651" s="142"/>
      <c r="H651" s="230"/>
    </row>
    <row r="652" spans="3:8" ht="16.5">
      <c r="C652" s="67" t="s">
        <v>1199</v>
      </c>
      <c r="D652" s="232" t="s">
        <v>1337</v>
      </c>
      <c r="E652" s="233" t="s">
        <v>9</v>
      </c>
      <c r="F652" s="142">
        <v>447744</v>
      </c>
      <c r="G652" s="142"/>
      <c r="H652" s="230"/>
    </row>
    <row r="653" spans="3:8" ht="16.5">
      <c r="C653" s="67" t="s">
        <v>4123</v>
      </c>
      <c r="D653" s="232" t="s">
        <v>1339</v>
      </c>
      <c r="E653" s="233" t="s">
        <v>9</v>
      </c>
      <c r="F653" s="142">
        <v>223064</v>
      </c>
      <c r="G653" s="142"/>
      <c r="H653" s="230"/>
    </row>
    <row r="654" spans="3:8" ht="16.5">
      <c r="C654" s="67" t="s">
        <v>1201</v>
      </c>
      <c r="D654" s="232" t="s">
        <v>1341</v>
      </c>
      <c r="E654" s="233" t="s">
        <v>9</v>
      </c>
      <c r="F654" s="142">
        <v>494132</v>
      </c>
      <c r="G654" s="142"/>
      <c r="H654" s="230"/>
    </row>
    <row r="655" spans="3:8" ht="25.5">
      <c r="C655" s="67" t="s">
        <v>1203</v>
      </c>
      <c r="D655" s="232" t="s">
        <v>1343</v>
      </c>
      <c r="E655" s="233" t="s">
        <v>9</v>
      </c>
      <c r="F655" s="142">
        <v>58267</v>
      </c>
      <c r="G655" s="142"/>
      <c r="H655" s="230"/>
    </row>
    <row r="656" spans="3:8" ht="16.5">
      <c r="C656" s="67" t="s">
        <v>1205</v>
      </c>
      <c r="D656" s="232" t="s">
        <v>1345</v>
      </c>
      <c r="E656" s="233" t="s">
        <v>9</v>
      </c>
      <c r="F656" s="142">
        <v>161901</v>
      </c>
      <c r="G656" s="142"/>
      <c r="H656" s="230"/>
    </row>
    <row r="657" spans="2:8" ht="16.5">
      <c r="C657" s="67" t="s">
        <v>1207</v>
      </c>
      <c r="D657" s="232" t="s">
        <v>1347</v>
      </c>
      <c r="E657" s="233" t="s">
        <v>9</v>
      </c>
      <c r="F657" s="142">
        <v>84460</v>
      </c>
      <c r="G657" s="142"/>
      <c r="H657" s="230"/>
    </row>
    <row r="658" spans="2:8" ht="16.5">
      <c r="C658" s="67" t="s">
        <v>1209</v>
      </c>
      <c r="D658" s="232" t="s">
        <v>1349</v>
      </c>
      <c r="E658" s="233" t="s">
        <v>9</v>
      </c>
      <c r="F658" s="142">
        <v>15612</v>
      </c>
      <c r="G658" s="142"/>
      <c r="H658" s="230"/>
    </row>
    <row r="659" spans="2:8" ht="16.5">
      <c r="C659" s="67" t="s">
        <v>1211</v>
      </c>
      <c r="D659" s="232" t="s">
        <v>1351</v>
      </c>
      <c r="E659" s="233" t="s">
        <v>9</v>
      </c>
      <c r="F659" s="142">
        <v>13806</v>
      </c>
      <c r="G659" s="142"/>
      <c r="H659" s="230"/>
    </row>
    <row r="660" spans="2:8" ht="16.5">
      <c r="C660" s="67" t="s">
        <v>1213</v>
      </c>
      <c r="D660" s="232" t="s">
        <v>1353</v>
      </c>
      <c r="E660" s="233" t="s">
        <v>9</v>
      </c>
      <c r="F660" s="142">
        <v>13576</v>
      </c>
      <c r="G660" s="142"/>
      <c r="H660" s="230"/>
    </row>
    <row r="661" spans="2:8" ht="25.5">
      <c r="C661" s="67" t="s">
        <v>1215</v>
      </c>
      <c r="D661" s="232" t="s">
        <v>1355</v>
      </c>
      <c r="E661" s="233" t="s">
        <v>9</v>
      </c>
      <c r="F661" s="142">
        <v>44891</v>
      </c>
      <c r="G661" s="142"/>
      <c r="H661" s="230"/>
    </row>
    <row r="662" spans="2:8" ht="16.5">
      <c r="C662" s="67" t="s">
        <v>1217</v>
      </c>
      <c r="D662" s="232" t="s">
        <v>1357</v>
      </c>
      <c r="E662" s="233" t="s">
        <v>9</v>
      </c>
      <c r="F662" s="142">
        <v>19612344</v>
      </c>
      <c r="G662" s="142"/>
      <c r="H662" s="230"/>
    </row>
    <row r="663" spans="2:8" ht="25.5">
      <c r="C663" s="67" t="s">
        <v>1219</v>
      </c>
      <c r="D663" s="259" t="s">
        <v>1359</v>
      </c>
      <c r="E663" s="260" t="s">
        <v>9</v>
      </c>
      <c r="F663" s="142">
        <v>107925</v>
      </c>
      <c r="G663" s="142"/>
      <c r="H663" s="230"/>
    </row>
    <row r="664" spans="2:8" ht="16.5" customHeight="1">
      <c r="B664" s="39">
        <v>510</v>
      </c>
      <c r="C664" s="81">
        <v>8</v>
      </c>
      <c r="D664" s="125" t="s">
        <v>1360</v>
      </c>
      <c r="E664" s="82"/>
      <c r="F664" s="146"/>
      <c r="G664" s="146"/>
    </row>
    <row r="665" spans="2:8" ht="22.5">
      <c r="B665" s="39">
        <v>511</v>
      </c>
      <c r="C665" s="83" t="s">
        <v>1361</v>
      </c>
      <c r="D665" s="226" t="s">
        <v>1362</v>
      </c>
      <c r="E665" s="84" t="s">
        <v>1257</v>
      </c>
      <c r="F665" s="141"/>
      <c r="G665" s="141"/>
      <c r="H665" s="230"/>
    </row>
    <row r="666" spans="2:8" ht="45">
      <c r="B666" s="39">
        <v>512</v>
      </c>
      <c r="C666" s="231" t="s">
        <v>1363</v>
      </c>
      <c r="D666" s="234" t="s">
        <v>1364</v>
      </c>
      <c r="E666" s="245" t="s">
        <v>9</v>
      </c>
      <c r="F666" s="142">
        <v>96196</v>
      </c>
      <c r="G666" s="142"/>
      <c r="H666" s="230"/>
    </row>
    <row r="667" spans="2:8" ht="45">
      <c r="C667" s="231" t="s">
        <v>1365</v>
      </c>
      <c r="D667" s="234" t="s">
        <v>1366</v>
      </c>
      <c r="E667" s="245" t="s">
        <v>9</v>
      </c>
      <c r="F667" s="142">
        <v>118442</v>
      </c>
      <c r="G667" s="142"/>
      <c r="H667" s="230"/>
    </row>
    <row r="668" spans="2:8" ht="45">
      <c r="B668" s="39">
        <v>513</v>
      </c>
      <c r="C668" s="231" t="s">
        <v>1367</v>
      </c>
      <c r="D668" s="234" t="s">
        <v>1368</v>
      </c>
      <c r="E668" s="245" t="s">
        <v>9</v>
      </c>
      <c r="F668" s="142">
        <v>109662</v>
      </c>
      <c r="G668" s="142"/>
      <c r="H668" s="230"/>
    </row>
    <row r="669" spans="2:8" ht="45">
      <c r="B669" s="39">
        <v>514</v>
      </c>
      <c r="C669" s="231" t="s">
        <v>1369</v>
      </c>
      <c r="D669" s="234" t="s">
        <v>1370</v>
      </c>
      <c r="E669" s="245" t="s">
        <v>9</v>
      </c>
      <c r="F669" s="142">
        <v>123888</v>
      </c>
      <c r="G669" s="142"/>
      <c r="H669" s="230"/>
    </row>
    <row r="670" spans="2:8" ht="45">
      <c r="C670" s="231" t="s">
        <v>1371</v>
      </c>
      <c r="D670" s="234" t="s">
        <v>1372</v>
      </c>
      <c r="E670" s="245" t="s">
        <v>9</v>
      </c>
      <c r="F670" s="142">
        <v>108251</v>
      </c>
      <c r="G670" s="142"/>
      <c r="H670" s="230"/>
    </row>
    <row r="671" spans="2:8" ht="45">
      <c r="C671" s="231" t="s">
        <v>1373</v>
      </c>
      <c r="D671" s="234" t="s">
        <v>1374</v>
      </c>
      <c r="E671" s="245" t="s">
        <v>9</v>
      </c>
      <c r="F671" s="141">
        <v>130497</v>
      </c>
      <c r="G671" s="141"/>
      <c r="H671" s="230"/>
    </row>
    <row r="672" spans="2:8" ht="45">
      <c r="C672" s="231" t="s">
        <v>1375</v>
      </c>
      <c r="D672" s="234" t="s">
        <v>1376</v>
      </c>
      <c r="E672" s="245" t="s">
        <v>9</v>
      </c>
      <c r="F672" s="141">
        <v>121717</v>
      </c>
      <c r="G672" s="141"/>
      <c r="H672" s="230"/>
    </row>
    <row r="673" spans="2:8" ht="45">
      <c r="C673" s="231" t="s">
        <v>1377</v>
      </c>
      <c r="D673" s="234" t="s">
        <v>1378</v>
      </c>
      <c r="E673" s="245" t="s">
        <v>9</v>
      </c>
      <c r="F673" s="141">
        <v>138111</v>
      </c>
      <c r="G673" s="141"/>
      <c r="H673" s="230"/>
    </row>
    <row r="674" spans="2:8" ht="45">
      <c r="C674" s="231" t="s">
        <v>1379</v>
      </c>
      <c r="D674" s="234" t="s">
        <v>1380</v>
      </c>
      <c r="E674" s="245" t="s">
        <v>9</v>
      </c>
      <c r="F674" s="141">
        <v>108322</v>
      </c>
      <c r="G674" s="141"/>
      <c r="H674" s="230"/>
    </row>
    <row r="675" spans="2:8" ht="45">
      <c r="C675" s="231" t="s">
        <v>1381</v>
      </c>
      <c r="D675" s="234" t="s">
        <v>1382</v>
      </c>
      <c r="E675" s="245" t="s">
        <v>9</v>
      </c>
      <c r="F675" s="141">
        <v>130569</v>
      </c>
      <c r="G675" s="141"/>
      <c r="H675" s="230"/>
    </row>
    <row r="676" spans="2:8" ht="45">
      <c r="C676" s="231" t="s">
        <v>1383</v>
      </c>
      <c r="D676" s="234" t="s">
        <v>1384</v>
      </c>
      <c r="E676" s="245" t="s">
        <v>9</v>
      </c>
      <c r="F676" s="141">
        <v>121922</v>
      </c>
      <c r="G676" s="141"/>
      <c r="H676" s="230"/>
    </row>
    <row r="677" spans="2:8" ht="45">
      <c r="C677" s="231" t="s">
        <v>1385</v>
      </c>
      <c r="D677" s="234" t="s">
        <v>1386</v>
      </c>
      <c r="E677" s="245" t="s">
        <v>9</v>
      </c>
      <c r="F677" s="141">
        <v>135498</v>
      </c>
      <c r="G677" s="141"/>
      <c r="H677" s="230"/>
    </row>
    <row r="678" spans="2:8" ht="45">
      <c r="C678" s="231" t="s">
        <v>1387</v>
      </c>
      <c r="D678" s="234" t="s">
        <v>1388</v>
      </c>
      <c r="E678" s="245" t="s">
        <v>9</v>
      </c>
      <c r="F678" s="141">
        <v>122184</v>
      </c>
      <c r="G678" s="141"/>
      <c r="H678" s="230"/>
    </row>
    <row r="679" spans="2:8" ht="45">
      <c r="C679" s="231" t="s">
        <v>1389</v>
      </c>
      <c r="D679" s="234" t="s">
        <v>1390</v>
      </c>
      <c r="E679" s="245" t="s">
        <v>9</v>
      </c>
      <c r="F679" s="141">
        <v>144431</v>
      </c>
      <c r="G679" s="141"/>
      <c r="H679" s="230"/>
    </row>
    <row r="680" spans="2:8" ht="45">
      <c r="C680" s="231" t="s">
        <v>1391</v>
      </c>
      <c r="D680" s="234" t="s">
        <v>1392</v>
      </c>
      <c r="E680" s="245" t="s">
        <v>9</v>
      </c>
      <c r="F680" s="141">
        <v>135783</v>
      </c>
      <c r="G680" s="141"/>
      <c r="H680" s="230"/>
    </row>
    <row r="681" spans="2:8" ht="45">
      <c r="C681" s="231" t="s">
        <v>1393</v>
      </c>
      <c r="D681" s="234" t="s">
        <v>1394</v>
      </c>
      <c r="E681" s="245" t="s">
        <v>9</v>
      </c>
      <c r="F681" s="141">
        <v>149360</v>
      </c>
      <c r="G681" s="141"/>
      <c r="H681" s="230"/>
    </row>
    <row r="682" spans="2:8" ht="45">
      <c r="B682" s="39">
        <v>515</v>
      </c>
      <c r="C682" s="231" t="s">
        <v>1395</v>
      </c>
      <c r="D682" s="234" t="s">
        <v>1396</v>
      </c>
      <c r="E682" s="245" t="s">
        <v>9</v>
      </c>
      <c r="F682" s="142">
        <v>89012</v>
      </c>
      <c r="G682" s="142"/>
      <c r="H682" s="230"/>
    </row>
    <row r="683" spans="2:8" ht="45">
      <c r="B683" s="39">
        <v>516</v>
      </c>
      <c r="C683" s="231" t="s">
        <v>1397</v>
      </c>
      <c r="D683" s="234" t="s">
        <v>1398</v>
      </c>
      <c r="E683" s="245" t="s">
        <v>9</v>
      </c>
      <c r="F683" s="142">
        <v>98990</v>
      </c>
      <c r="G683" s="142"/>
      <c r="H683" s="230"/>
    </row>
    <row r="684" spans="2:8" ht="45">
      <c r="B684" s="39">
        <v>517</v>
      </c>
      <c r="C684" s="231" t="s">
        <v>1399</v>
      </c>
      <c r="D684" s="234" t="s">
        <v>1400</v>
      </c>
      <c r="E684" s="245" t="s">
        <v>9</v>
      </c>
      <c r="F684" s="142">
        <v>102868</v>
      </c>
      <c r="G684" s="142"/>
      <c r="H684" s="230"/>
    </row>
    <row r="685" spans="2:8" ht="63.75">
      <c r="C685" s="231" t="s">
        <v>1403</v>
      </c>
      <c r="D685" s="232" t="s">
        <v>1402</v>
      </c>
      <c r="E685" s="233" t="s">
        <v>9</v>
      </c>
      <c r="F685" s="142">
        <v>108638</v>
      </c>
      <c r="G685" s="142"/>
      <c r="H685" s="230"/>
    </row>
    <row r="686" spans="2:8" ht="45">
      <c r="C686" s="231" t="s">
        <v>1405</v>
      </c>
      <c r="D686" s="234" t="s">
        <v>1404</v>
      </c>
      <c r="E686" s="245" t="s">
        <v>9</v>
      </c>
      <c r="F686" s="142">
        <v>100186</v>
      </c>
      <c r="G686" s="142"/>
      <c r="H686" s="230"/>
    </row>
    <row r="687" spans="2:8" ht="56.25">
      <c r="C687" s="231" t="s">
        <v>1409</v>
      </c>
      <c r="D687" s="234" t="s">
        <v>1406</v>
      </c>
      <c r="E687" s="245" t="s">
        <v>9</v>
      </c>
      <c r="F687" s="142">
        <v>106886</v>
      </c>
      <c r="G687" s="142"/>
      <c r="H687" s="230"/>
    </row>
    <row r="688" spans="2:8" ht="63.75">
      <c r="C688" s="231" t="s">
        <v>1411</v>
      </c>
      <c r="D688" s="232" t="s">
        <v>1408</v>
      </c>
      <c r="E688" s="233" t="s">
        <v>9</v>
      </c>
      <c r="F688" s="142">
        <v>93812</v>
      </c>
      <c r="G688" s="142"/>
      <c r="H688" s="230"/>
    </row>
    <row r="689" spans="2:8" ht="27.75" customHeight="1">
      <c r="C689" s="231" t="s">
        <v>4124</v>
      </c>
      <c r="D689" s="234" t="s">
        <v>1410</v>
      </c>
      <c r="E689" s="245" t="s">
        <v>9</v>
      </c>
      <c r="F689" s="142">
        <v>131166</v>
      </c>
      <c r="G689" s="142"/>
      <c r="H689" s="230"/>
    </row>
    <row r="690" spans="2:8" ht="27.75" customHeight="1">
      <c r="C690" s="231" t="s">
        <v>1413</v>
      </c>
      <c r="D690" s="234" t="s">
        <v>1412</v>
      </c>
      <c r="E690" s="245" t="s">
        <v>9</v>
      </c>
      <c r="F690" s="141">
        <v>134733</v>
      </c>
      <c r="G690" s="141"/>
      <c r="H690" s="230"/>
    </row>
    <row r="691" spans="2:8" ht="49.5" customHeight="1">
      <c r="C691" s="231" t="s">
        <v>1415</v>
      </c>
      <c r="D691" s="234" t="s">
        <v>1414</v>
      </c>
      <c r="E691" s="245" t="s">
        <v>9</v>
      </c>
      <c r="F691" s="142">
        <v>120463</v>
      </c>
      <c r="G691" s="142"/>
      <c r="H691" s="230"/>
    </row>
    <row r="692" spans="2:8" ht="57" customHeight="1">
      <c r="C692" s="231" t="s">
        <v>1417</v>
      </c>
      <c r="D692" s="234" t="s">
        <v>1416</v>
      </c>
      <c r="E692" s="245" t="s">
        <v>9</v>
      </c>
      <c r="F692" s="142">
        <v>143435</v>
      </c>
      <c r="G692" s="142"/>
      <c r="H692" s="230"/>
    </row>
    <row r="693" spans="2:8" ht="16.5">
      <c r="B693" s="39">
        <v>521</v>
      </c>
      <c r="C693" s="231" t="s">
        <v>4125</v>
      </c>
      <c r="D693" s="234" t="s">
        <v>1418</v>
      </c>
      <c r="E693" s="245" t="s">
        <v>9</v>
      </c>
      <c r="F693" s="142">
        <v>50061</v>
      </c>
      <c r="G693" s="142"/>
    </row>
    <row r="694" spans="2:8" ht="16.5">
      <c r="B694" s="39">
        <v>527</v>
      </c>
      <c r="C694" s="231" t="s">
        <v>1419</v>
      </c>
      <c r="D694" s="234" t="s">
        <v>1420</v>
      </c>
      <c r="E694" s="245" t="s">
        <v>9</v>
      </c>
      <c r="F694" s="142">
        <v>162413</v>
      </c>
      <c r="G694" s="142"/>
    </row>
    <row r="695" spans="2:8" ht="16.5">
      <c r="B695" s="39">
        <v>530</v>
      </c>
      <c r="C695" s="231" t="s">
        <v>1421</v>
      </c>
      <c r="D695" s="234" t="s">
        <v>1422</v>
      </c>
      <c r="E695" s="245" t="s">
        <v>9</v>
      </c>
      <c r="F695" s="142">
        <v>145119</v>
      </c>
      <c r="G695" s="142"/>
    </row>
    <row r="696" spans="2:8" ht="16.5">
      <c r="B696" s="39">
        <v>533</v>
      </c>
      <c r="C696" s="231" t="s">
        <v>1423</v>
      </c>
      <c r="D696" s="234" t="s">
        <v>1424</v>
      </c>
      <c r="E696" s="245" t="s">
        <v>9</v>
      </c>
      <c r="F696" s="142">
        <v>93405</v>
      </c>
      <c r="G696" s="142"/>
    </row>
    <row r="697" spans="2:8" ht="16.5">
      <c r="B697" s="39">
        <v>534</v>
      </c>
      <c r="C697" s="231" t="s">
        <v>1425</v>
      </c>
      <c r="D697" s="234" t="s">
        <v>1426</v>
      </c>
      <c r="E697" s="245" t="s">
        <v>9</v>
      </c>
      <c r="F697" s="142">
        <v>90647</v>
      </c>
      <c r="G697" s="142"/>
    </row>
    <row r="698" spans="2:8" ht="22.5">
      <c r="B698" s="39">
        <v>535</v>
      </c>
      <c r="C698" s="231" t="s">
        <v>1427</v>
      </c>
      <c r="D698" s="234" t="s">
        <v>1428</v>
      </c>
      <c r="E698" s="245" t="s">
        <v>9</v>
      </c>
      <c r="F698" s="142">
        <v>116097</v>
      </c>
      <c r="G698" s="142"/>
      <c r="H698" s="230"/>
    </row>
    <row r="699" spans="2:8" ht="22.5">
      <c r="B699" s="39">
        <v>536</v>
      </c>
      <c r="C699" s="231" t="s">
        <v>1429</v>
      </c>
      <c r="D699" s="234" t="s">
        <v>1430</v>
      </c>
      <c r="E699" s="245" t="s">
        <v>9</v>
      </c>
      <c r="F699" s="142">
        <v>104849</v>
      </c>
      <c r="G699" s="142"/>
      <c r="H699" s="230"/>
    </row>
    <row r="700" spans="2:8" ht="22.5">
      <c r="B700" s="39">
        <v>537</v>
      </c>
      <c r="C700" s="70" t="s">
        <v>1431</v>
      </c>
      <c r="D700" s="80" t="s">
        <v>1432</v>
      </c>
      <c r="E700" s="71"/>
      <c r="F700" s="141"/>
      <c r="G700" s="141"/>
      <c r="H700" s="230"/>
    </row>
    <row r="701" spans="2:8" ht="22.5">
      <c r="B701" s="39">
        <v>538</v>
      </c>
      <c r="C701" s="67" t="s">
        <v>1433</v>
      </c>
      <c r="D701" s="60" t="s">
        <v>1434</v>
      </c>
      <c r="E701" s="56" t="s">
        <v>86</v>
      </c>
      <c r="F701" s="142">
        <v>138410</v>
      </c>
      <c r="G701" s="142"/>
    </row>
    <row r="702" spans="2:8" ht="33.75">
      <c r="B702" s="39">
        <v>539</v>
      </c>
      <c r="C702" s="67" t="s">
        <v>1435</v>
      </c>
      <c r="D702" s="60" t="s">
        <v>1436</v>
      </c>
      <c r="E702" s="56" t="s">
        <v>86</v>
      </c>
      <c r="F702" s="142">
        <v>102488</v>
      </c>
      <c r="G702" s="142"/>
    </row>
    <row r="703" spans="2:8" ht="22.5">
      <c r="B703" s="39">
        <v>541</v>
      </c>
      <c r="C703" s="67" t="s">
        <v>3257</v>
      </c>
      <c r="D703" s="234" t="s">
        <v>1438</v>
      </c>
      <c r="E703" s="56" t="s">
        <v>86</v>
      </c>
      <c r="F703" s="142">
        <v>114610</v>
      </c>
      <c r="G703" s="142"/>
      <c r="H703" s="230"/>
    </row>
    <row r="704" spans="2:8" ht="38.25">
      <c r="C704" s="231" t="s">
        <v>1437</v>
      </c>
      <c r="D704" s="232" t="s">
        <v>1440</v>
      </c>
      <c r="E704" s="233" t="s">
        <v>86</v>
      </c>
      <c r="F704" s="142">
        <v>86493</v>
      </c>
      <c r="G704" s="142"/>
      <c r="H704" s="230"/>
    </row>
    <row r="705" spans="2:8" ht="38.25">
      <c r="C705" s="67" t="s">
        <v>4126</v>
      </c>
      <c r="D705" s="232" t="s">
        <v>1441</v>
      </c>
      <c r="E705" s="233" t="s">
        <v>86</v>
      </c>
      <c r="F705" s="142">
        <v>110384</v>
      </c>
      <c r="G705" s="142"/>
      <c r="H705" s="230"/>
    </row>
    <row r="706" spans="2:8" ht="38.25">
      <c r="C706" s="67" t="s">
        <v>4127</v>
      </c>
      <c r="D706" s="232" t="s">
        <v>1443</v>
      </c>
      <c r="E706" s="261" t="s">
        <v>1444</v>
      </c>
      <c r="F706" s="142">
        <v>141291</v>
      </c>
      <c r="G706" s="142"/>
      <c r="H706" s="230"/>
    </row>
    <row r="707" spans="2:8" ht="38.25">
      <c r="C707" s="67" t="s">
        <v>4128</v>
      </c>
      <c r="D707" s="232" t="s">
        <v>4034</v>
      </c>
      <c r="E707" s="233" t="s">
        <v>86</v>
      </c>
      <c r="F707" s="142">
        <v>66533</v>
      </c>
      <c r="G707" s="142"/>
      <c r="H707" s="230"/>
    </row>
    <row r="708" spans="2:8" ht="38.25">
      <c r="C708" s="231" t="s">
        <v>4129</v>
      </c>
      <c r="D708" s="232" t="s">
        <v>4035</v>
      </c>
      <c r="E708" s="233" t="s">
        <v>86</v>
      </c>
      <c r="F708" s="142">
        <v>84910</v>
      </c>
      <c r="G708" s="142"/>
      <c r="H708" s="230"/>
    </row>
    <row r="709" spans="2:8" ht="38.25">
      <c r="C709" s="67" t="s">
        <v>4130</v>
      </c>
      <c r="D709" s="232" t="s">
        <v>4036</v>
      </c>
      <c r="E709" s="261" t="s">
        <v>1444</v>
      </c>
      <c r="F709" s="142">
        <v>108685</v>
      </c>
      <c r="G709" s="142"/>
      <c r="H709" s="230"/>
    </row>
    <row r="710" spans="2:8" ht="16.5">
      <c r="B710" s="39">
        <v>542</v>
      </c>
      <c r="C710" s="70" t="s">
        <v>1445</v>
      </c>
      <c r="D710" s="80" t="s">
        <v>1446</v>
      </c>
      <c r="E710" s="71"/>
      <c r="F710" s="141"/>
      <c r="G710" s="141"/>
    </row>
    <row r="711" spans="2:8" ht="16.5">
      <c r="B711" s="39">
        <v>543</v>
      </c>
      <c r="C711" s="67" t="s">
        <v>1447</v>
      </c>
      <c r="D711" s="60" t="s">
        <v>1448</v>
      </c>
      <c r="E711" s="56" t="s">
        <v>86</v>
      </c>
      <c r="F711" s="142">
        <v>6268</v>
      </c>
      <c r="G711" s="142"/>
    </row>
    <row r="712" spans="2:8" ht="16.5">
      <c r="B712" s="39">
        <v>544</v>
      </c>
      <c r="C712" s="67" t="s">
        <v>1449</v>
      </c>
      <c r="D712" s="60" t="s">
        <v>1450</v>
      </c>
      <c r="E712" s="56" t="s">
        <v>86</v>
      </c>
      <c r="F712" s="142">
        <v>7705</v>
      </c>
      <c r="G712" s="142"/>
    </row>
    <row r="713" spans="2:8" ht="16.5">
      <c r="B713" s="39">
        <v>545</v>
      </c>
      <c r="C713" s="67" t="s">
        <v>1451</v>
      </c>
      <c r="D713" s="60" t="s">
        <v>1452</v>
      </c>
      <c r="E713" s="56" t="s">
        <v>86</v>
      </c>
      <c r="F713" s="142">
        <v>8985</v>
      </c>
      <c r="G713" s="142"/>
    </row>
    <row r="714" spans="2:8" ht="16.5">
      <c r="B714" s="39">
        <v>546</v>
      </c>
      <c r="C714" s="67" t="s">
        <v>1453</v>
      </c>
      <c r="D714" s="60" t="s">
        <v>1454</v>
      </c>
      <c r="E714" s="56" t="s">
        <v>86</v>
      </c>
      <c r="F714" s="142">
        <v>10370</v>
      </c>
      <c r="G714" s="142"/>
    </row>
    <row r="715" spans="2:8" ht="16.5">
      <c r="B715" s="39">
        <v>547</v>
      </c>
      <c r="C715" s="67" t="s">
        <v>1455</v>
      </c>
      <c r="D715" s="60" t="s">
        <v>1456</v>
      </c>
      <c r="E715" s="56" t="s">
        <v>86</v>
      </c>
      <c r="F715" s="142">
        <v>13082</v>
      </c>
      <c r="G715" s="142"/>
    </row>
    <row r="716" spans="2:8" ht="16.5">
      <c r="B716" s="39">
        <v>548</v>
      </c>
      <c r="C716" s="67" t="s">
        <v>1457</v>
      </c>
      <c r="D716" s="60" t="s">
        <v>1458</v>
      </c>
      <c r="E716" s="56" t="s">
        <v>86</v>
      </c>
      <c r="F716" s="142">
        <v>15112</v>
      </c>
      <c r="G716" s="142"/>
    </row>
    <row r="717" spans="2:8" ht="16.5">
      <c r="B717" s="39">
        <v>549</v>
      </c>
      <c r="C717" s="67" t="s">
        <v>4131</v>
      </c>
      <c r="D717" s="60" t="s">
        <v>1460</v>
      </c>
      <c r="E717" s="56" t="s">
        <v>86</v>
      </c>
      <c r="F717" s="142">
        <v>11079</v>
      </c>
      <c r="G717" s="142"/>
    </row>
    <row r="718" spans="2:8" ht="16.5">
      <c r="B718" s="39">
        <v>550</v>
      </c>
      <c r="C718" s="67" t="s">
        <v>1459</v>
      </c>
      <c r="D718" s="60" t="s">
        <v>1462</v>
      </c>
      <c r="E718" s="56" t="s">
        <v>86</v>
      </c>
      <c r="F718" s="142">
        <v>14427</v>
      </c>
      <c r="G718" s="142"/>
    </row>
    <row r="719" spans="2:8" ht="16.5">
      <c r="B719" s="39">
        <v>551</v>
      </c>
      <c r="C719" s="67" t="s">
        <v>1461</v>
      </c>
      <c r="D719" s="60" t="s">
        <v>1464</v>
      </c>
      <c r="E719" s="56" t="s">
        <v>86</v>
      </c>
      <c r="F719" s="142">
        <v>17970</v>
      </c>
      <c r="G719" s="142"/>
    </row>
    <row r="720" spans="2:8" ht="16.5">
      <c r="B720" s="39">
        <v>552</v>
      </c>
      <c r="C720" s="67" t="s">
        <v>1463</v>
      </c>
      <c r="D720" s="60" t="s">
        <v>1466</v>
      </c>
      <c r="E720" s="56" t="s">
        <v>86</v>
      </c>
      <c r="F720" s="142">
        <v>26932</v>
      </c>
      <c r="G720" s="142"/>
    </row>
    <row r="721" spans="2:8" ht="16.5">
      <c r="B721" s="39">
        <v>553</v>
      </c>
      <c r="C721" s="67" t="s">
        <v>1465</v>
      </c>
      <c r="D721" s="60" t="s">
        <v>1468</v>
      </c>
      <c r="E721" s="56" t="s">
        <v>86</v>
      </c>
      <c r="F721" s="142">
        <v>36455</v>
      </c>
      <c r="G721" s="142"/>
    </row>
    <row r="722" spans="2:8" ht="16.5">
      <c r="B722" s="39">
        <v>554</v>
      </c>
      <c r="C722" s="67" t="s">
        <v>1467</v>
      </c>
      <c r="D722" s="60" t="s">
        <v>1470</v>
      </c>
      <c r="E722" s="56" t="s">
        <v>86</v>
      </c>
      <c r="F722" s="142">
        <v>47535</v>
      </c>
      <c r="G722" s="142"/>
    </row>
    <row r="723" spans="2:8" ht="16.5">
      <c r="B723" s="39">
        <v>555</v>
      </c>
      <c r="C723" s="67" t="s">
        <v>1469</v>
      </c>
      <c r="D723" s="60" t="s">
        <v>1472</v>
      </c>
      <c r="E723" s="56" t="s">
        <v>86</v>
      </c>
      <c r="F723" s="142">
        <v>3075</v>
      </c>
      <c r="G723" s="142"/>
      <c r="H723" s="230"/>
    </row>
    <row r="724" spans="2:8" ht="16.5">
      <c r="B724" s="39">
        <v>556</v>
      </c>
      <c r="C724" s="67" t="s">
        <v>1471</v>
      </c>
      <c r="D724" s="60" t="s">
        <v>1474</v>
      </c>
      <c r="E724" s="56" t="s">
        <v>86</v>
      </c>
      <c r="F724" s="142">
        <v>3965</v>
      </c>
      <c r="G724" s="142"/>
      <c r="H724" s="230"/>
    </row>
    <row r="725" spans="2:8" ht="16.5">
      <c r="B725" s="39">
        <v>557</v>
      </c>
      <c r="C725" s="67" t="s">
        <v>1473</v>
      </c>
      <c r="D725" s="60" t="s">
        <v>1476</v>
      </c>
      <c r="E725" s="56" t="s">
        <v>86</v>
      </c>
      <c r="F725" s="142">
        <v>7345</v>
      </c>
      <c r="G725" s="142"/>
      <c r="H725" s="230"/>
    </row>
    <row r="726" spans="2:8" ht="16.5">
      <c r="B726" s="39">
        <v>558</v>
      </c>
      <c r="C726" s="67" t="s">
        <v>1475</v>
      </c>
      <c r="D726" s="60" t="s">
        <v>1478</v>
      </c>
      <c r="E726" s="56" t="s">
        <v>86</v>
      </c>
      <c r="F726" s="142">
        <v>7486</v>
      </c>
      <c r="G726" s="142"/>
      <c r="H726" s="230"/>
    </row>
    <row r="727" spans="2:8" ht="16.5">
      <c r="B727" s="39">
        <v>559</v>
      </c>
      <c r="C727" s="67" t="s">
        <v>1477</v>
      </c>
      <c r="D727" s="60" t="s">
        <v>1480</v>
      </c>
      <c r="E727" s="56" t="s">
        <v>86</v>
      </c>
      <c r="F727" s="142">
        <v>10878</v>
      </c>
      <c r="G727" s="142"/>
      <c r="H727" s="230"/>
    </row>
    <row r="728" spans="2:8" ht="16.5">
      <c r="B728" s="39">
        <v>560</v>
      </c>
      <c r="C728" s="67" t="s">
        <v>1479</v>
      </c>
      <c r="D728" s="60" t="s">
        <v>1482</v>
      </c>
      <c r="E728" s="56" t="s">
        <v>86</v>
      </c>
      <c r="F728" s="142">
        <v>11037</v>
      </c>
      <c r="G728" s="142"/>
      <c r="H728" s="230"/>
    </row>
    <row r="729" spans="2:8" ht="16.5">
      <c r="B729" s="39">
        <v>561</v>
      </c>
      <c r="C729" s="67" t="s">
        <v>1481</v>
      </c>
      <c r="D729" s="60" t="s">
        <v>1484</v>
      </c>
      <c r="E729" s="56" t="s">
        <v>86</v>
      </c>
      <c r="F729" s="142">
        <v>16009</v>
      </c>
      <c r="G729" s="142"/>
      <c r="H729" s="230"/>
    </row>
    <row r="730" spans="2:8" ht="16.5">
      <c r="B730" s="39">
        <v>562</v>
      </c>
      <c r="C730" s="67" t="s">
        <v>1483</v>
      </c>
      <c r="D730" s="60" t="s">
        <v>1486</v>
      </c>
      <c r="E730" s="56" t="s">
        <v>86</v>
      </c>
      <c r="F730" s="142">
        <v>14665</v>
      </c>
      <c r="G730" s="142"/>
      <c r="H730" s="230"/>
    </row>
    <row r="731" spans="2:8" ht="16.5">
      <c r="B731" s="39">
        <v>563</v>
      </c>
      <c r="C731" s="67" t="s">
        <v>1485</v>
      </c>
      <c r="D731" s="60" t="s">
        <v>1488</v>
      </c>
      <c r="E731" s="56" t="s">
        <v>86</v>
      </c>
      <c r="F731" s="142">
        <v>15221</v>
      </c>
      <c r="G731" s="142"/>
      <c r="H731" s="230"/>
    </row>
    <row r="732" spans="2:8" ht="16.5">
      <c r="B732" s="39">
        <v>564</v>
      </c>
      <c r="C732" s="67" t="s">
        <v>1487</v>
      </c>
      <c r="D732" s="60" t="s">
        <v>1490</v>
      </c>
      <c r="E732" s="56" t="s">
        <v>86</v>
      </c>
      <c r="F732" s="142">
        <v>18626</v>
      </c>
      <c r="G732" s="142"/>
      <c r="H732" s="230"/>
    </row>
    <row r="733" spans="2:8" ht="16.5">
      <c r="B733" s="39">
        <v>565</v>
      </c>
      <c r="C733" s="67" t="s">
        <v>1489</v>
      </c>
      <c r="D733" s="60" t="s">
        <v>1492</v>
      </c>
      <c r="E733" s="56" t="s">
        <v>86</v>
      </c>
      <c r="F733" s="142">
        <v>21805</v>
      </c>
      <c r="G733" s="142"/>
      <c r="H733" s="230"/>
    </row>
    <row r="734" spans="2:8" ht="16.5">
      <c r="B734" s="39">
        <v>566</v>
      </c>
      <c r="C734" s="67" t="s">
        <v>1491</v>
      </c>
      <c r="D734" s="60" t="s">
        <v>1494</v>
      </c>
      <c r="E734" s="56" t="s">
        <v>86</v>
      </c>
      <c r="F734" s="142">
        <v>23937</v>
      </c>
      <c r="G734" s="142"/>
      <c r="H734" s="230"/>
    </row>
    <row r="735" spans="2:8" ht="16.5">
      <c r="B735" s="39">
        <v>567</v>
      </c>
      <c r="C735" s="67" t="s">
        <v>1493</v>
      </c>
      <c r="D735" s="60" t="s">
        <v>1496</v>
      </c>
      <c r="E735" s="56" t="s">
        <v>86</v>
      </c>
      <c r="F735" s="142">
        <v>22835</v>
      </c>
      <c r="G735" s="142"/>
      <c r="H735" s="230"/>
    </row>
    <row r="736" spans="2:8" ht="16.5">
      <c r="B736" s="39">
        <v>568</v>
      </c>
      <c r="C736" s="67" t="s">
        <v>1495</v>
      </c>
      <c r="D736" s="60" t="s">
        <v>1498</v>
      </c>
      <c r="E736" s="56" t="s">
        <v>86</v>
      </c>
      <c r="F736" s="142">
        <v>14166</v>
      </c>
      <c r="G736" s="142"/>
      <c r="H736" s="230"/>
    </row>
    <row r="737" spans="2:8" ht="16.5">
      <c r="B737" s="39">
        <v>569</v>
      </c>
      <c r="C737" s="67" t="s">
        <v>1497</v>
      </c>
      <c r="D737" s="60" t="s">
        <v>1500</v>
      </c>
      <c r="E737" s="56" t="s">
        <v>86</v>
      </c>
      <c r="F737" s="142">
        <v>27664</v>
      </c>
      <c r="G737" s="142"/>
      <c r="H737" s="230"/>
    </row>
    <row r="738" spans="2:8" ht="16.5">
      <c r="B738" s="39">
        <v>570</v>
      </c>
      <c r="C738" s="67" t="s">
        <v>1499</v>
      </c>
      <c r="D738" s="60" t="s">
        <v>1502</v>
      </c>
      <c r="E738" s="56" t="s">
        <v>86</v>
      </c>
      <c r="F738" s="142">
        <v>28890</v>
      </c>
      <c r="G738" s="142"/>
      <c r="H738" s="230"/>
    </row>
    <row r="739" spans="2:8" ht="16.5">
      <c r="B739" s="39">
        <v>571</v>
      </c>
      <c r="C739" s="67" t="s">
        <v>1501</v>
      </c>
      <c r="D739" s="60" t="s">
        <v>1504</v>
      </c>
      <c r="E739" s="56" t="s">
        <v>86</v>
      </c>
      <c r="F739" s="142">
        <v>20617</v>
      </c>
      <c r="G739" s="142"/>
      <c r="H739" s="230"/>
    </row>
    <row r="740" spans="2:8" ht="16.5">
      <c r="B740" s="39">
        <v>572</v>
      </c>
      <c r="C740" s="67" t="s">
        <v>1503</v>
      </c>
      <c r="D740" s="60" t="s">
        <v>1506</v>
      </c>
      <c r="E740" s="56" t="s">
        <v>86</v>
      </c>
      <c r="F740" s="142">
        <v>33387</v>
      </c>
      <c r="G740" s="142"/>
      <c r="H740" s="230"/>
    </row>
    <row r="741" spans="2:8" ht="16.5">
      <c r="B741" s="39">
        <v>573</v>
      </c>
      <c r="C741" s="67" t="s">
        <v>1505</v>
      </c>
      <c r="D741" s="60" t="s">
        <v>1508</v>
      </c>
      <c r="E741" s="56" t="s">
        <v>86</v>
      </c>
      <c r="F741" s="142">
        <v>20183</v>
      </c>
      <c r="G741" s="142"/>
      <c r="H741" s="230"/>
    </row>
    <row r="742" spans="2:8" ht="16.5">
      <c r="B742" s="39">
        <v>574</v>
      </c>
      <c r="C742" s="67" t="s">
        <v>1507</v>
      </c>
      <c r="D742" s="60" t="s">
        <v>1510</v>
      </c>
      <c r="E742" s="56" t="s">
        <v>86</v>
      </c>
      <c r="F742" s="142">
        <v>39054</v>
      </c>
      <c r="G742" s="142"/>
      <c r="H742" s="230"/>
    </row>
    <row r="743" spans="2:8" ht="16.5">
      <c r="B743" s="39">
        <v>575</v>
      </c>
      <c r="C743" s="67" t="s">
        <v>1509</v>
      </c>
      <c r="D743" s="60" t="s">
        <v>1512</v>
      </c>
      <c r="E743" s="56" t="s">
        <v>86</v>
      </c>
      <c r="F743" s="142">
        <v>31068</v>
      </c>
      <c r="G743" s="142"/>
      <c r="H743" s="230"/>
    </row>
    <row r="744" spans="2:8" ht="16.5">
      <c r="B744" s="39">
        <v>576</v>
      </c>
      <c r="C744" s="67" t="s">
        <v>1511</v>
      </c>
      <c r="D744" s="60" t="s">
        <v>1514</v>
      </c>
      <c r="E744" s="56" t="s">
        <v>86</v>
      </c>
      <c r="F744" s="142">
        <v>30122</v>
      </c>
      <c r="G744" s="142"/>
      <c r="H744" s="230"/>
    </row>
    <row r="745" spans="2:8" ht="16.5">
      <c r="B745" s="39">
        <v>577</v>
      </c>
      <c r="C745" s="67" t="s">
        <v>1513</v>
      </c>
      <c r="D745" s="60" t="s">
        <v>1516</v>
      </c>
      <c r="E745" s="56" t="s">
        <v>86</v>
      </c>
      <c r="F745" s="142">
        <v>39570</v>
      </c>
      <c r="G745" s="142"/>
      <c r="H745" s="230"/>
    </row>
    <row r="746" spans="2:8" ht="16.5">
      <c r="B746" s="39">
        <v>578</v>
      </c>
      <c r="C746" s="67" t="s">
        <v>1515</v>
      </c>
      <c r="D746" s="60" t="s">
        <v>1518</v>
      </c>
      <c r="E746" s="56" t="s">
        <v>86</v>
      </c>
      <c r="F746" s="142">
        <v>44068</v>
      </c>
      <c r="G746" s="142"/>
      <c r="H746" s="230"/>
    </row>
    <row r="747" spans="2:8" ht="16.5">
      <c r="B747" s="39">
        <v>579</v>
      </c>
      <c r="C747" s="67" t="s">
        <v>1517</v>
      </c>
      <c r="D747" s="60" t="s">
        <v>1520</v>
      </c>
      <c r="E747" s="56" t="s">
        <v>86</v>
      </c>
      <c r="F747" s="142">
        <v>31594</v>
      </c>
      <c r="G747" s="142"/>
      <c r="H747" s="230"/>
    </row>
    <row r="748" spans="2:8" ht="16.5">
      <c r="B748" s="39">
        <v>580</v>
      </c>
      <c r="C748" s="67" t="s">
        <v>1519</v>
      </c>
      <c r="D748" s="60" t="s">
        <v>1522</v>
      </c>
      <c r="E748" s="56" t="s">
        <v>86</v>
      </c>
      <c r="F748" s="142">
        <v>40848</v>
      </c>
      <c r="G748" s="142"/>
      <c r="H748" s="230"/>
    </row>
    <row r="749" spans="2:8" ht="16.5">
      <c r="B749" s="39">
        <v>581</v>
      </c>
      <c r="C749" s="67" t="s">
        <v>1521</v>
      </c>
      <c r="D749" s="60" t="s">
        <v>1524</v>
      </c>
      <c r="E749" s="56" t="s">
        <v>86</v>
      </c>
      <c r="F749" s="142">
        <v>47493</v>
      </c>
      <c r="G749" s="142"/>
      <c r="H749" s="230"/>
    </row>
    <row r="750" spans="2:8" ht="16.5">
      <c r="B750" s="39">
        <v>582</v>
      </c>
      <c r="C750" s="67" t="s">
        <v>1523</v>
      </c>
      <c r="D750" s="60" t="s">
        <v>1526</v>
      </c>
      <c r="E750" s="56" t="s">
        <v>86</v>
      </c>
      <c r="F750" s="142">
        <v>63159</v>
      </c>
      <c r="G750" s="142"/>
      <c r="H750" s="230"/>
    </row>
    <row r="751" spans="2:8" ht="16.5">
      <c r="B751" s="39">
        <v>583</v>
      </c>
      <c r="C751" s="67" t="s">
        <v>1525</v>
      </c>
      <c r="D751" s="60" t="s">
        <v>1528</v>
      </c>
      <c r="E751" s="56" t="s">
        <v>86</v>
      </c>
      <c r="F751" s="142">
        <v>64222</v>
      </c>
      <c r="G751" s="142"/>
      <c r="H751" s="230"/>
    </row>
    <row r="752" spans="2:8" ht="16.5">
      <c r="B752" s="39">
        <v>584</v>
      </c>
      <c r="C752" s="67" t="s">
        <v>1527</v>
      </c>
      <c r="D752" s="60" t="s">
        <v>1530</v>
      </c>
      <c r="E752" s="56" t="s">
        <v>86</v>
      </c>
      <c r="F752" s="142">
        <v>66486</v>
      </c>
      <c r="G752" s="142"/>
      <c r="H752" s="230"/>
    </row>
    <row r="753" spans="2:8" ht="16.5">
      <c r="B753" s="39">
        <v>585</v>
      </c>
      <c r="C753" s="67" t="s">
        <v>1529</v>
      </c>
      <c r="D753" s="60" t="s">
        <v>1532</v>
      </c>
      <c r="E753" s="56" t="s">
        <v>86</v>
      </c>
      <c r="F753" s="142">
        <v>87713</v>
      </c>
      <c r="G753" s="142"/>
      <c r="H753" s="230"/>
    </row>
    <row r="754" spans="2:8" ht="16.5">
      <c r="B754" s="39">
        <v>586</v>
      </c>
      <c r="C754" s="67" t="s">
        <v>1531</v>
      </c>
      <c r="D754" s="60" t="s">
        <v>1534</v>
      </c>
      <c r="E754" s="56" t="s">
        <v>86</v>
      </c>
      <c r="F754" s="142">
        <v>93720</v>
      </c>
      <c r="G754" s="142"/>
      <c r="H754" s="230"/>
    </row>
    <row r="755" spans="2:8" ht="16.5">
      <c r="B755" s="39">
        <v>587</v>
      </c>
      <c r="C755" s="67" t="s">
        <v>1533</v>
      </c>
      <c r="D755" s="60" t="s">
        <v>1536</v>
      </c>
      <c r="E755" s="56" t="s">
        <v>86</v>
      </c>
      <c r="F755" s="142">
        <v>103377</v>
      </c>
      <c r="G755" s="142"/>
      <c r="H755" s="230"/>
    </row>
    <row r="756" spans="2:8" ht="16.5">
      <c r="B756" s="39">
        <v>588</v>
      </c>
      <c r="C756" s="67" t="s">
        <v>1535</v>
      </c>
      <c r="D756" s="60" t="s">
        <v>1538</v>
      </c>
      <c r="E756" s="56" t="s">
        <v>86</v>
      </c>
      <c r="F756" s="142">
        <v>106706</v>
      </c>
      <c r="G756" s="142"/>
      <c r="H756" s="230"/>
    </row>
    <row r="757" spans="2:8" ht="16.5">
      <c r="B757" s="39">
        <v>589</v>
      </c>
      <c r="C757" s="67" t="s">
        <v>1537</v>
      </c>
      <c r="D757" s="60" t="s">
        <v>1540</v>
      </c>
      <c r="E757" s="56" t="s">
        <v>86</v>
      </c>
      <c r="F757" s="142">
        <v>106444</v>
      </c>
      <c r="G757" s="142"/>
      <c r="H757" s="230"/>
    </row>
    <row r="758" spans="2:8" ht="16.5">
      <c r="B758" s="39">
        <v>590</v>
      </c>
      <c r="C758" s="67" t="s">
        <v>1539</v>
      </c>
      <c r="D758" s="60" t="s">
        <v>1542</v>
      </c>
      <c r="E758" s="56" t="s">
        <v>86</v>
      </c>
      <c r="F758" s="142">
        <v>159387</v>
      </c>
      <c r="G758" s="142"/>
      <c r="H758" s="230"/>
    </row>
    <row r="759" spans="2:8" ht="16.5">
      <c r="B759" s="39">
        <v>591</v>
      </c>
      <c r="C759" s="67" t="s">
        <v>1541</v>
      </c>
      <c r="D759" s="60" t="s">
        <v>1544</v>
      </c>
      <c r="E759" s="56" t="s">
        <v>86</v>
      </c>
      <c r="F759" s="142">
        <v>144401</v>
      </c>
      <c r="G759" s="142"/>
      <c r="H759" s="230"/>
    </row>
    <row r="760" spans="2:8" ht="16.5">
      <c r="B760" s="39">
        <v>592</v>
      </c>
      <c r="C760" s="67" t="s">
        <v>1543</v>
      </c>
      <c r="D760" s="60" t="s">
        <v>1546</v>
      </c>
      <c r="E760" s="56" t="s">
        <v>86</v>
      </c>
      <c r="F760" s="142">
        <v>166771</v>
      </c>
      <c r="G760" s="142"/>
      <c r="H760" s="230"/>
    </row>
    <row r="761" spans="2:8" ht="16.5">
      <c r="B761" s="39">
        <v>593</v>
      </c>
      <c r="C761" s="67" t="s">
        <v>1545</v>
      </c>
      <c r="D761" s="60" t="s">
        <v>1548</v>
      </c>
      <c r="E761" s="56" t="s">
        <v>86</v>
      </c>
      <c r="F761" s="142">
        <v>172395</v>
      </c>
      <c r="G761" s="142"/>
      <c r="H761" s="230"/>
    </row>
    <row r="762" spans="2:8" ht="16.5">
      <c r="B762" s="39">
        <v>594</v>
      </c>
      <c r="C762" s="67" t="s">
        <v>1547</v>
      </c>
      <c r="D762" s="60" t="s">
        <v>1550</v>
      </c>
      <c r="E762" s="56" t="s">
        <v>86</v>
      </c>
      <c r="F762" s="142">
        <v>202375</v>
      </c>
      <c r="G762" s="142"/>
      <c r="H762" s="230"/>
    </row>
    <row r="763" spans="2:8" ht="25.5">
      <c r="C763" s="67" t="s">
        <v>1549</v>
      </c>
      <c r="D763" s="232" t="s">
        <v>1552</v>
      </c>
      <c r="E763" s="233" t="s">
        <v>86</v>
      </c>
      <c r="F763" s="142">
        <v>52845</v>
      </c>
      <c r="G763" s="142"/>
      <c r="H763" s="230"/>
    </row>
    <row r="764" spans="2:8" ht="25.5">
      <c r="C764" s="67" t="s">
        <v>4132</v>
      </c>
      <c r="D764" s="232" t="s">
        <v>1554</v>
      </c>
      <c r="E764" s="233" t="s">
        <v>86</v>
      </c>
      <c r="F764" s="142">
        <v>77288</v>
      </c>
      <c r="G764" s="142"/>
      <c r="H764" s="230"/>
    </row>
    <row r="765" spans="2:8" ht="25.5">
      <c r="C765" s="67" t="s">
        <v>4133</v>
      </c>
      <c r="D765" s="232" t="s">
        <v>1556</v>
      </c>
      <c r="E765" s="233" t="s">
        <v>86</v>
      </c>
      <c r="F765" s="142">
        <v>192843</v>
      </c>
      <c r="G765" s="142"/>
      <c r="H765" s="230"/>
    </row>
    <row r="766" spans="2:8" ht="16.5">
      <c r="C766" s="67" t="s">
        <v>4134</v>
      </c>
      <c r="D766" s="232" t="s">
        <v>1558</v>
      </c>
      <c r="E766" s="233" t="s">
        <v>86</v>
      </c>
      <c r="F766" s="142">
        <v>196965</v>
      </c>
      <c r="G766" s="142"/>
      <c r="H766" s="230"/>
    </row>
    <row r="767" spans="2:8" ht="25.5">
      <c r="C767" s="67" t="s">
        <v>4135</v>
      </c>
      <c r="D767" s="232" t="s">
        <v>1560</v>
      </c>
      <c r="E767" s="233" t="s">
        <v>86</v>
      </c>
      <c r="F767" s="142">
        <v>288243</v>
      </c>
      <c r="G767" s="142"/>
      <c r="H767" s="230"/>
    </row>
    <row r="768" spans="2:8" ht="25.5">
      <c r="C768" s="67" t="s">
        <v>4136</v>
      </c>
      <c r="D768" s="232" t="s">
        <v>1562</v>
      </c>
      <c r="E768" s="233" t="s">
        <v>86</v>
      </c>
      <c r="F768" s="142">
        <v>567828</v>
      </c>
      <c r="G768" s="142"/>
      <c r="H768" s="230"/>
    </row>
    <row r="769" spans="2:8" ht="25.5">
      <c r="C769" s="67" t="s">
        <v>4137</v>
      </c>
      <c r="D769" s="238" t="s">
        <v>1564</v>
      </c>
      <c r="E769" s="239" t="s">
        <v>86</v>
      </c>
      <c r="F769" s="142">
        <v>567771</v>
      </c>
      <c r="G769" s="142"/>
      <c r="H769" s="230"/>
    </row>
    <row r="770" spans="2:8" ht="16.5">
      <c r="B770" s="39">
        <v>595</v>
      </c>
      <c r="C770" s="70" t="s">
        <v>1565</v>
      </c>
      <c r="D770" s="80" t="s">
        <v>1566</v>
      </c>
      <c r="E770" s="71"/>
      <c r="F770" s="141"/>
      <c r="G770" s="141"/>
    </row>
    <row r="771" spans="2:8" ht="33.75">
      <c r="B771" s="39">
        <v>596</v>
      </c>
      <c r="C771" s="67" t="s">
        <v>1567</v>
      </c>
      <c r="D771" s="60" t="s">
        <v>1568</v>
      </c>
      <c r="E771" s="68" t="s">
        <v>9</v>
      </c>
      <c r="F771" s="142">
        <v>392301</v>
      </c>
      <c r="G771" s="142"/>
    </row>
    <row r="772" spans="2:8" ht="33.75">
      <c r="B772" s="39">
        <v>597</v>
      </c>
      <c r="C772" s="67" t="s">
        <v>1569</v>
      </c>
      <c r="D772" s="60" t="s">
        <v>1570</v>
      </c>
      <c r="E772" s="68" t="s">
        <v>9</v>
      </c>
      <c r="F772" s="142">
        <v>493273</v>
      </c>
      <c r="G772" s="142"/>
    </row>
    <row r="773" spans="2:8" ht="33.75">
      <c r="B773" s="39">
        <v>598</v>
      </c>
      <c r="C773" s="67" t="s">
        <v>1571</v>
      </c>
      <c r="D773" s="60" t="s">
        <v>1572</v>
      </c>
      <c r="E773" s="68" t="s">
        <v>9</v>
      </c>
      <c r="F773" s="142">
        <v>572196</v>
      </c>
      <c r="G773" s="142"/>
    </row>
    <row r="774" spans="2:8" ht="33.75">
      <c r="B774" s="39">
        <v>599</v>
      </c>
      <c r="C774" s="67" t="s">
        <v>1573</v>
      </c>
      <c r="D774" s="60" t="s">
        <v>1574</v>
      </c>
      <c r="E774" s="68" t="s">
        <v>9</v>
      </c>
      <c r="F774" s="142">
        <v>646652</v>
      </c>
      <c r="G774" s="142"/>
    </row>
    <row r="775" spans="2:8" ht="33.75">
      <c r="B775" s="39">
        <v>600</v>
      </c>
      <c r="C775" s="67" t="s">
        <v>1575</v>
      </c>
      <c r="D775" s="60" t="s">
        <v>1576</v>
      </c>
      <c r="E775" s="68" t="s">
        <v>9</v>
      </c>
      <c r="F775" s="142">
        <v>724285</v>
      </c>
      <c r="G775" s="142"/>
    </row>
    <row r="776" spans="2:8" ht="33.75">
      <c r="B776" s="39">
        <v>601</v>
      </c>
      <c r="C776" s="67" t="s">
        <v>1577</v>
      </c>
      <c r="D776" s="60" t="s">
        <v>1578</v>
      </c>
      <c r="E776" s="68" t="s">
        <v>9</v>
      </c>
      <c r="F776" s="142">
        <v>759061</v>
      </c>
      <c r="G776" s="142"/>
    </row>
    <row r="777" spans="2:8" ht="16.5">
      <c r="B777" s="39">
        <v>602</v>
      </c>
      <c r="C777" s="67" t="s">
        <v>1579</v>
      </c>
      <c r="D777" s="60" t="s">
        <v>1580</v>
      </c>
      <c r="E777" s="68" t="s">
        <v>9</v>
      </c>
      <c r="F777" s="142">
        <v>20117</v>
      </c>
      <c r="G777" s="142"/>
    </row>
    <row r="778" spans="2:8" ht="16.5">
      <c r="B778" s="39">
        <v>603</v>
      </c>
      <c r="C778" s="67" t="s">
        <v>1581</v>
      </c>
      <c r="D778" s="60" t="s">
        <v>1582</v>
      </c>
      <c r="E778" s="68" t="s">
        <v>9</v>
      </c>
      <c r="F778" s="142">
        <v>40770</v>
      </c>
      <c r="G778" s="142"/>
    </row>
    <row r="779" spans="2:8" ht="16.5">
      <c r="B779" s="39">
        <v>604</v>
      </c>
      <c r="C779" s="67" t="s">
        <v>1583</v>
      </c>
      <c r="D779" s="60" t="s">
        <v>1584</v>
      </c>
      <c r="E779" s="68" t="s">
        <v>9</v>
      </c>
      <c r="F779" s="142">
        <v>56214</v>
      </c>
      <c r="G779" s="142"/>
    </row>
    <row r="780" spans="2:8" ht="16.5">
      <c r="B780" s="39">
        <v>605</v>
      </c>
      <c r="C780" s="67" t="s">
        <v>1585</v>
      </c>
      <c r="D780" s="60" t="s">
        <v>1586</v>
      </c>
      <c r="E780" s="68" t="s">
        <v>9</v>
      </c>
      <c r="F780" s="142">
        <v>86936</v>
      </c>
      <c r="G780" s="142"/>
    </row>
    <row r="781" spans="2:8" ht="16.5">
      <c r="B781" s="39">
        <v>606</v>
      </c>
      <c r="C781" s="67" t="s">
        <v>1587</v>
      </c>
      <c r="D781" s="60" t="s">
        <v>1588</v>
      </c>
      <c r="E781" s="68" t="s">
        <v>9</v>
      </c>
      <c r="F781" s="142">
        <v>100588</v>
      </c>
      <c r="G781" s="142"/>
    </row>
    <row r="782" spans="2:8" ht="16.5">
      <c r="B782" s="39">
        <v>607</v>
      </c>
      <c r="C782" s="67" t="s">
        <v>1589</v>
      </c>
      <c r="D782" s="60" t="s">
        <v>1590</v>
      </c>
      <c r="E782" s="68" t="s">
        <v>9</v>
      </c>
      <c r="F782" s="142">
        <v>130368</v>
      </c>
      <c r="G782" s="142"/>
    </row>
    <row r="783" spans="2:8" ht="16.5">
      <c r="B783" s="39">
        <v>608</v>
      </c>
      <c r="C783" s="67" t="s">
        <v>1591</v>
      </c>
      <c r="D783" s="60" t="s">
        <v>1592</v>
      </c>
      <c r="E783" s="68" t="s">
        <v>9</v>
      </c>
      <c r="F783" s="142">
        <v>372926</v>
      </c>
      <c r="G783" s="142"/>
    </row>
    <row r="784" spans="2:8" ht="16.5">
      <c r="B784" s="39">
        <v>609</v>
      </c>
      <c r="C784" s="67" t="s">
        <v>1593</v>
      </c>
      <c r="D784" s="60" t="s">
        <v>1594</v>
      </c>
      <c r="E784" s="68" t="s">
        <v>9</v>
      </c>
      <c r="F784" s="142">
        <v>415346</v>
      </c>
      <c r="G784" s="142"/>
    </row>
    <row r="785" spans="2:8" ht="16.5">
      <c r="B785" s="39">
        <v>610</v>
      </c>
      <c r="C785" s="67" t="s">
        <v>1595</v>
      </c>
      <c r="D785" s="60" t="s">
        <v>1596</v>
      </c>
      <c r="E785" s="68" t="s">
        <v>9</v>
      </c>
      <c r="F785" s="142">
        <v>623174</v>
      </c>
      <c r="G785" s="142"/>
    </row>
    <row r="786" spans="2:8" ht="16.5">
      <c r="B786" s="39">
        <v>611</v>
      </c>
      <c r="C786" s="67" t="s">
        <v>1597</v>
      </c>
      <c r="D786" s="60" t="s">
        <v>1598</v>
      </c>
      <c r="E786" s="68" t="s">
        <v>9</v>
      </c>
      <c r="F786" s="142">
        <v>1011843</v>
      </c>
      <c r="G786" s="142"/>
    </row>
    <row r="787" spans="2:8" ht="16.5">
      <c r="B787" s="39">
        <v>612</v>
      </c>
      <c r="C787" s="67" t="s">
        <v>1599</v>
      </c>
      <c r="D787" s="60" t="s">
        <v>1600</v>
      </c>
      <c r="E787" s="68" t="s">
        <v>9</v>
      </c>
      <c r="F787" s="142">
        <v>1887501</v>
      </c>
      <c r="G787" s="142"/>
    </row>
    <row r="788" spans="2:8" ht="16.5">
      <c r="B788" s="39">
        <v>613</v>
      </c>
      <c r="C788" s="67" t="s">
        <v>1601</v>
      </c>
      <c r="D788" s="60" t="s">
        <v>1602</v>
      </c>
      <c r="E788" s="68" t="s">
        <v>9</v>
      </c>
      <c r="F788" s="142">
        <v>2486318</v>
      </c>
      <c r="G788" s="142"/>
    </row>
    <row r="789" spans="2:8" ht="16.5">
      <c r="B789" s="39">
        <v>614</v>
      </c>
      <c r="C789" s="67" t="s">
        <v>1603</v>
      </c>
      <c r="D789" s="60" t="s">
        <v>1604</v>
      </c>
      <c r="E789" s="68" t="s">
        <v>9</v>
      </c>
      <c r="F789" s="142">
        <v>24171</v>
      </c>
      <c r="G789" s="142"/>
    </row>
    <row r="790" spans="2:8" ht="16.5">
      <c r="B790" s="39">
        <v>615</v>
      </c>
      <c r="C790" s="67" t="s">
        <v>1605</v>
      </c>
      <c r="D790" s="60" t="s">
        <v>1606</v>
      </c>
      <c r="E790" s="68" t="s">
        <v>9</v>
      </c>
      <c r="F790" s="142">
        <v>44081</v>
      </c>
      <c r="G790" s="142"/>
    </row>
    <row r="791" spans="2:8" ht="16.5">
      <c r="B791" s="39">
        <v>616</v>
      </c>
      <c r="C791" s="67" t="s">
        <v>1607</v>
      </c>
      <c r="D791" s="60" t="s">
        <v>1608</v>
      </c>
      <c r="E791" s="68" t="s">
        <v>9</v>
      </c>
      <c r="F791" s="142">
        <v>75549</v>
      </c>
      <c r="G791" s="142"/>
    </row>
    <row r="792" spans="2:8" ht="16.5">
      <c r="B792" s="39">
        <v>617</v>
      </c>
      <c r="C792" s="70" t="s">
        <v>1609</v>
      </c>
      <c r="D792" s="80" t="s">
        <v>1610</v>
      </c>
      <c r="E792" s="71"/>
      <c r="F792" s="141"/>
      <c r="G792" s="141"/>
    </row>
    <row r="793" spans="2:8" ht="16.5">
      <c r="B793" s="39">
        <v>618</v>
      </c>
      <c r="C793" s="67" t="s">
        <v>1611</v>
      </c>
      <c r="D793" s="60" t="s">
        <v>1612</v>
      </c>
      <c r="E793" s="68" t="s">
        <v>9</v>
      </c>
      <c r="F793" s="142">
        <v>587524</v>
      </c>
      <c r="G793" s="142"/>
    </row>
    <row r="794" spans="2:8" ht="16.5">
      <c r="B794" s="39">
        <v>619</v>
      </c>
      <c r="C794" s="67" t="s">
        <v>1613</v>
      </c>
      <c r="D794" s="60" t="s">
        <v>1614</v>
      </c>
      <c r="E794" s="68" t="s">
        <v>9</v>
      </c>
      <c r="F794" s="142">
        <v>234920</v>
      </c>
      <c r="G794" s="142"/>
    </row>
    <row r="795" spans="2:8" ht="16.5">
      <c r="B795" s="39">
        <v>620</v>
      </c>
      <c r="C795" s="67" t="s">
        <v>1615</v>
      </c>
      <c r="D795" s="60" t="s">
        <v>1616</v>
      </c>
      <c r="E795" s="68" t="s">
        <v>9</v>
      </c>
      <c r="F795" s="142">
        <v>62606</v>
      </c>
      <c r="G795" s="142"/>
      <c r="H795" s="230"/>
    </row>
    <row r="796" spans="2:8" ht="16.5">
      <c r="B796" s="39">
        <v>621</v>
      </c>
      <c r="C796" s="67" t="s">
        <v>1617</v>
      </c>
      <c r="D796" s="60" t="s">
        <v>1618</v>
      </c>
      <c r="E796" s="68" t="s">
        <v>9</v>
      </c>
      <c r="F796" s="142">
        <v>12763</v>
      </c>
      <c r="G796" s="142"/>
    </row>
    <row r="797" spans="2:8" ht="16.5">
      <c r="B797" s="39">
        <v>622</v>
      </c>
      <c r="C797" s="67" t="s">
        <v>1619</v>
      </c>
      <c r="D797" s="60" t="s">
        <v>1620</v>
      </c>
      <c r="E797" s="56" t="s">
        <v>86</v>
      </c>
      <c r="F797" s="142">
        <v>2320</v>
      </c>
      <c r="G797" s="142"/>
    </row>
    <row r="798" spans="2:8" ht="16.5">
      <c r="B798" s="39">
        <v>623</v>
      </c>
      <c r="C798" s="67" t="s">
        <v>1621</v>
      </c>
      <c r="D798" s="60" t="s">
        <v>1622</v>
      </c>
      <c r="E798" s="68" t="s">
        <v>9</v>
      </c>
      <c r="F798" s="142">
        <v>87259</v>
      </c>
      <c r="G798" s="142"/>
    </row>
    <row r="799" spans="2:8" ht="16.5">
      <c r="B799" s="39">
        <v>624</v>
      </c>
      <c r="C799" s="67" t="s">
        <v>1623</v>
      </c>
      <c r="D799" s="60" t="s">
        <v>1624</v>
      </c>
      <c r="E799" s="68" t="s">
        <v>9</v>
      </c>
      <c r="F799" s="142">
        <v>143236</v>
      </c>
      <c r="G799" s="142"/>
    </row>
    <row r="800" spans="2:8" ht="16.5">
      <c r="B800" s="39">
        <v>625</v>
      </c>
      <c r="C800" s="67" t="s">
        <v>1625</v>
      </c>
      <c r="D800" s="60" t="s">
        <v>1626</v>
      </c>
      <c r="E800" s="68" t="s">
        <v>9</v>
      </c>
      <c r="F800" s="142">
        <v>224032</v>
      </c>
      <c r="G800" s="142"/>
    </row>
    <row r="801" spans="2:8" ht="16.5">
      <c r="B801" s="39">
        <v>626</v>
      </c>
      <c r="C801" s="67" t="s">
        <v>1627</v>
      </c>
      <c r="D801" s="60" t="s">
        <v>1628</v>
      </c>
      <c r="E801" s="68" t="s">
        <v>9</v>
      </c>
      <c r="F801" s="142">
        <v>245259</v>
      </c>
      <c r="G801" s="142"/>
    </row>
    <row r="802" spans="2:8" ht="16.5">
      <c r="B802" s="39">
        <v>627</v>
      </c>
      <c r="C802" s="70" t="s">
        <v>1629</v>
      </c>
      <c r="D802" s="80" t="s">
        <v>1630</v>
      </c>
      <c r="E802" s="71"/>
      <c r="F802" s="141"/>
      <c r="G802" s="141"/>
    </row>
    <row r="803" spans="2:8" ht="16.5">
      <c r="B803" s="39">
        <v>628</v>
      </c>
      <c r="C803" s="67" t="s">
        <v>1631</v>
      </c>
      <c r="D803" s="60" t="s">
        <v>1632</v>
      </c>
      <c r="E803" s="56" t="s">
        <v>86</v>
      </c>
      <c r="F803" s="142">
        <v>5083</v>
      </c>
      <c r="G803" s="142"/>
    </row>
    <row r="804" spans="2:8" ht="16.5">
      <c r="B804" s="39">
        <v>629</v>
      </c>
      <c r="C804" s="67" t="s">
        <v>1633</v>
      </c>
      <c r="D804" s="60" t="s">
        <v>1634</v>
      </c>
      <c r="E804" s="68" t="s">
        <v>9</v>
      </c>
      <c r="F804" s="142">
        <v>18377</v>
      </c>
      <c r="G804" s="142"/>
      <c r="H804" s="230"/>
    </row>
    <row r="805" spans="2:8" ht="16.5">
      <c r="B805" s="39">
        <v>630</v>
      </c>
      <c r="C805" s="67" t="s">
        <v>1635</v>
      </c>
      <c r="D805" s="60" t="s">
        <v>1636</v>
      </c>
      <c r="E805" s="68" t="s">
        <v>9</v>
      </c>
      <c r="F805" s="142">
        <v>29130</v>
      </c>
      <c r="G805" s="142"/>
      <c r="H805" s="230"/>
    </row>
    <row r="806" spans="2:8" ht="33.75">
      <c r="B806" s="39">
        <v>632</v>
      </c>
      <c r="C806" s="67" t="s">
        <v>3303</v>
      </c>
      <c r="D806" s="60" t="s">
        <v>1638</v>
      </c>
      <c r="E806" s="68" t="s">
        <v>9</v>
      </c>
      <c r="F806" s="142">
        <v>90555</v>
      </c>
      <c r="G806" s="142"/>
      <c r="H806" s="230"/>
    </row>
    <row r="807" spans="2:8" ht="38.25">
      <c r="C807" s="67" t="s">
        <v>1637</v>
      </c>
      <c r="D807" s="232" t="s">
        <v>1640</v>
      </c>
      <c r="E807" s="233" t="s">
        <v>9</v>
      </c>
      <c r="F807" s="142">
        <v>125768</v>
      </c>
      <c r="G807" s="142"/>
      <c r="H807" s="230"/>
    </row>
    <row r="808" spans="2:8" ht="38.25">
      <c r="C808" s="67" t="s">
        <v>1643</v>
      </c>
      <c r="D808" s="232" t="s">
        <v>1642</v>
      </c>
      <c r="E808" s="233" t="s">
        <v>9</v>
      </c>
      <c r="F808" s="142">
        <v>157834</v>
      </c>
      <c r="G808" s="142"/>
      <c r="H808" s="230"/>
    </row>
    <row r="809" spans="2:8" ht="16.5">
      <c r="B809" s="39">
        <v>633</v>
      </c>
      <c r="C809" s="67" t="s">
        <v>1645</v>
      </c>
      <c r="D809" s="60" t="s">
        <v>1644</v>
      </c>
      <c r="E809" s="68" t="s">
        <v>9</v>
      </c>
      <c r="F809" s="142">
        <v>509865</v>
      </c>
      <c r="G809" s="142"/>
      <c r="H809" s="230"/>
    </row>
    <row r="810" spans="2:8" ht="16.5">
      <c r="B810" s="39">
        <v>634</v>
      </c>
      <c r="C810" s="67" t="s">
        <v>1647</v>
      </c>
      <c r="D810" s="60" t="s">
        <v>1646</v>
      </c>
      <c r="E810" s="68" t="s">
        <v>9</v>
      </c>
      <c r="F810" s="142">
        <v>949247</v>
      </c>
      <c r="G810" s="142"/>
      <c r="H810" s="230"/>
    </row>
    <row r="811" spans="2:8" ht="33.75">
      <c r="B811" s="39">
        <v>635</v>
      </c>
      <c r="C811" s="67" t="s">
        <v>1649</v>
      </c>
      <c r="D811" s="60" t="s">
        <v>1648</v>
      </c>
      <c r="E811" s="68" t="s">
        <v>9</v>
      </c>
      <c r="F811" s="142">
        <v>927017</v>
      </c>
      <c r="G811" s="142"/>
      <c r="H811" s="230"/>
    </row>
    <row r="812" spans="2:8" ht="33.75">
      <c r="B812" s="39">
        <v>636</v>
      </c>
      <c r="C812" s="67" t="s">
        <v>1651</v>
      </c>
      <c r="D812" s="60" t="s">
        <v>1650</v>
      </c>
      <c r="E812" s="68" t="s">
        <v>9</v>
      </c>
      <c r="F812" s="142">
        <v>58233</v>
      </c>
      <c r="G812" s="142"/>
      <c r="H812" s="230"/>
    </row>
    <row r="813" spans="2:8" ht="33.75">
      <c r="B813" s="39">
        <v>637</v>
      </c>
      <c r="C813" s="67" t="s">
        <v>3311</v>
      </c>
      <c r="D813" s="60" t="s">
        <v>1652</v>
      </c>
      <c r="E813" s="68" t="s">
        <v>9</v>
      </c>
      <c r="F813" s="142">
        <v>93054</v>
      </c>
      <c r="G813" s="142"/>
      <c r="H813" s="230"/>
    </row>
    <row r="814" spans="2:8" ht="16.5">
      <c r="B814" s="39">
        <v>639</v>
      </c>
      <c r="C814" s="67" t="s">
        <v>1653</v>
      </c>
      <c r="D814" s="60" t="s">
        <v>1654</v>
      </c>
      <c r="E814" s="68" t="s">
        <v>9</v>
      </c>
      <c r="F814" s="142">
        <v>702133</v>
      </c>
      <c r="G814" s="142"/>
    </row>
    <row r="815" spans="2:8" ht="16.5">
      <c r="B815" s="39">
        <v>640</v>
      </c>
      <c r="C815" s="67" t="s">
        <v>1655</v>
      </c>
      <c r="D815" s="60" t="s">
        <v>1656</v>
      </c>
      <c r="E815" s="68" t="s">
        <v>9</v>
      </c>
      <c r="F815" s="142">
        <v>1211463</v>
      </c>
      <c r="G815" s="142"/>
    </row>
    <row r="816" spans="2:8" ht="16.5">
      <c r="B816" s="39">
        <v>641</v>
      </c>
      <c r="C816" s="67" t="s">
        <v>1657</v>
      </c>
      <c r="D816" s="60" t="s">
        <v>1658</v>
      </c>
      <c r="E816" s="68" t="s">
        <v>9</v>
      </c>
      <c r="F816" s="142">
        <v>2369445</v>
      </c>
      <c r="G816" s="142"/>
    </row>
    <row r="817" spans="2:8" ht="16.5">
      <c r="B817" s="39">
        <v>642</v>
      </c>
      <c r="C817" s="67" t="s">
        <v>1659</v>
      </c>
      <c r="D817" s="60" t="s">
        <v>1660</v>
      </c>
      <c r="E817" s="68" t="s">
        <v>9</v>
      </c>
      <c r="F817" s="142">
        <v>5126701</v>
      </c>
      <c r="G817" s="142"/>
    </row>
    <row r="818" spans="2:8" ht="16.5">
      <c r="B818" s="39">
        <v>643</v>
      </c>
      <c r="C818" s="67" t="s">
        <v>1661</v>
      </c>
      <c r="D818" s="60" t="s">
        <v>1662</v>
      </c>
      <c r="E818" s="68" t="s">
        <v>9</v>
      </c>
      <c r="F818" s="142">
        <v>6895087</v>
      </c>
      <c r="G818" s="142"/>
    </row>
    <row r="819" spans="2:8" ht="16.5">
      <c r="B819" s="39">
        <v>644</v>
      </c>
      <c r="C819" s="67" t="s">
        <v>1663</v>
      </c>
      <c r="D819" s="60" t="s">
        <v>1664</v>
      </c>
      <c r="E819" s="68" t="s">
        <v>9</v>
      </c>
      <c r="F819" s="142">
        <v>8528137</v>
      </c>
      <c r="G819" s="142"/>
    </row>
    <row r="820" spans="2:8" ht="16.5">
      <c r="B820" s="39">
        <v>645</v>
      </c>
      <c r="C820" s="67" t="s">
        <v>1665</v>
      </c>
      <c r="D820" s="60" t="s">
        <v>1666</v>
      </c>
      <c r="E820" s="68" t="s">
        <v>9</v>
      </c>
      <c r="F820" s="142">
        <v>12821515</v>
      </c>
      <c r="G820" s="142"/>
    </row>
    <row r="821" spans="2:8" ht="16.5">
      <c r="C821" s="70" t="s">
        <v>3313</v>
      </c>
      <c r="D821" s="80" t="s">
        <v>1667</v>
      </c>
      <c r="E821" s="68"/>
      <c r="F821" s="142"/>
      <c r="G821" s="142"/>
      <c r="H821" s="230"/>
    </row>
    <row r="822" spans="2:8" ht="22.5">
      <c r="C822" s="231" t="s">
        <v>1672</v>
      </c>
      <c r="D822" s="234" t="s">
        <v>1668</v>
      </c>
      <c r="E822" s="245" t="s">
        <v>9</v>
      </c>
      <c r="F822" s="142">
        <v>2315710</v>
      </c>
      <c r="G822" s="142"/>
      <c r="H822" s="230"/>
    </row>
    <row r="823" spans="2:8" ht="22.5">
      <c r="C823" s="231" t="s">
        <v>1695</v>
      </c>
      <c r="D823" s="234" t="s">
        <v>1669</v>
      </c>
      <c r="E823" s="245" t="s">
        <v>9</v>
      </c>
      <c r="F823" s="142">
        <v>6046575</v>
      </c>
      <c r="G823" s="142"/>
      <c r="H823" s="230"/>
    </row>
    <row r="824" spans="2:8" ht="22.5">
      <c r="C824" s="231" t="s">
        <v>3316</v>
      </c>
      <c r="D824" s="234" t="s">
        <v>1670</v>
      </c>
      <c r="E824" s="245" t="s">
        <v>9</v>
      </c>
      <c r="F824" s="142">
        <v>7590381</v>
      </c>
      <c r="G824" s="142"/>
      <c r="H824" s="230"/>
    </row>
    <row r="825" spans="2:8" ht="22.5">
      <c r="C825" s="231" t="s">
        <v>3318</v>
      </c>
      <c r="D825" s="234" t="s">
        <v>1671</v>
      </c>
      <c r="E825" s="245" t="s">
        <v>9</v>
      </c>
      <c r="F825" s="142">
        <v>16595918</v>
      </c>
      <c r="G825" s="142"/>
      <c r="H825" s="230"/>
    </row>
    <row r="826" spans="2:8" ht="16.5">
      <c r="B826" s="39">
        <v>646</v>
      </c>
      <c r="C826" s="70" t="s">
        <v>1704</v>
      </c>
      <c r="D826" s="80" t="s">
        <v>1673</v>
      </c>
      <c r="E826" s="71"/>
      <c r="F826" s="141"/>
      <c r="G826" s="141"/>
    </row>
    <row r="827" spans="2:8" ht="56.25">
      <c r="B827" s="39">
        <v>648</v>
      </c>
      <c r="C827" s="67" t="s">
        <v>1707</v>
      </c>
      <c r="D827" s="60" t="s">
        <v>1674</v>
      </c>
      <c r="E827" s="68" t="s">
        <v>9</v>
      </c>
      <c r="F827" s="142">
        <v>156920</v>
      </c>
      <c r="G827" s="142"/>
      <c r="H827" s="230"/>
    </row>
    <row r="828" spans="2:8" ht="45">
      <c r="B828" s="39">
        <v>649</v>
      </c>
      <c r="C828" s="67" t="s">
        <v>1709</v>
      </c>
      <c r="D828" s="60" t="s">
        <v>1675</v>
      </c>
      <c r="E828" s="68" t="s">
        <v>9</v>
      </c>
      <c r="F828" s="142">
        <v>177399</v>
      </c>
      <c r="G828" s="142"/>
      <c r="H828" s="230"/>
    </row>
    <row r="829" spans="2:8" ht="45">
      <c r="B829" s="39">
        <v>650</v>
      </c>
      <c r="C829" s="67" t="s">
        <v>1711</v>
      </c>
      <c r="D829" s="60" t="s">
        <v>1676</v>
      </c>
      <c r="E829" s="68" t="s">
        <v>9</v>
      </c>
      <c r="F829" s="142">
        <v>197880</v>
      </c>
      <c r="G829" s="142"/>
      <c r="H829" s="230"/>
    </row>
    <row r="830" spans="2:8" ht="25.5">
      <c r="C830" s="231" t="s">
        <v>1713</v>
      </c>
      <c r="D830" s="232" t="s">
        <v>1678</v>
      </c>
      <c r="E830" s="233" t="s">
        <v>86</v>
      </c>
      <c r="F830" s="142">
        <v>12299</v>
      </c>
      <c r="G830" s="142"/>
      <c r="H830" s="230"/>
    </row>
    <row r="831" spans="2:8" ht="22.5">
      <c r="B831" s="39">
        <v>654</v>
      </c>
      <c r="C831" s="67" t="s">
        <v>1715</v>
      </c>
      <c r="D831" s="60" t="s">
        <v>1679</v>
      </c>
      <c r="E831" s="56" t="s">
        <v>86</v>
      </c>
      <c r="F831" s="142">
        <v>26440</v>
      </c>
      <c r="G831" s="142"/>
      <c r="H831" s="230"/>
    </row>
    <row r="832" spans="2:8" ht="22.5">
      <c r="C832" s="67" t="s">
        <v>4138</v>
      </c>
      <c r="D832" s="234" t="s">
        <v>1680</v>
      </c>
      <c r="E832" s="246" t="s">
        <v>86</v>
      </c>
      <c r="F832" s="142">
        <v>37376</v>
      </c>
      <c r="G832" s="142"/>
      <c r="H832" s="230"/>
    </row>
    <row r="833" spans="2:8" ht="22.5">
      <c r="C833" s="67" t="s">
        <v>4139</v>
      </c>
      <c r="D833" s="234" t="s">
        <v>1681</v>
      </c>
      <c r="E833" s="246" t="s">
        <v>86</v>
      </c>
      <c r="F833" s="142">
        <v>53765</v>
      </c>
      <c r="G833" s="142"/>
      <c r="H833" s="230"/>
    </row>
    <row r="834" spans="2:8" ht="22.5">
      <c r="C834" s="231" t="s">
        <v>4140</v>
      </c>
      <c r="D834" s="234" t="s">
        <v>4046</v>
      </c>
      <c r="E834" s="233" t="s">
        <v>86</v>
      </c>
      <c r="F834" s="142">
        <v>94296</v>
      </c>
      <c r="G834" s="142"/>
      <c r="H834" s="230"/>
    </row>
    <row r="835" spans="2:8" ht="22.5">
      <c r="C835" s="67" t="s">
        <v>4141</v>
      </c>
      <c r="D835" s="234" t="s">
        <v>1684</v>
      </c>
      <c r="E835" s="246" t="s">
        <v>86</v>
      </c>
      <c r="F835" s="142">
        <v>251260</v>
      </c>
      <c r="G835" s="142"/>
      <c r="H835" s="230"/>
    </row>
    <row r="836" spans="2:8" ht="22.5">
      <c r="C836" s="67" t="s">
        <v>4142</v>
      </c>
      <c r="D836" s="234" t="s">
        <v>1686</v>
      </c>
      <c r="E836" s="246" t="s">
        <v>9</v>
      </c>
      <c r="F836" s="237">
        <v>112047</v>
      </c>
      <c r="G836" s="237"/>
      <c r="H836" s="230"/>
    </row>
    <row r="837" spans="2:8" ht="22.5">
      <c r="C837" s="67" t="s">
        <v>4143</v>
      </c>
      <c r="D837" s="234" t="s">
        <v>1688</v>
      </c>
      <c r="E837" s="233" t="s">
        <v>86</v>
      </c>
      <c r="F837" s="142">
        <v>32747</v>
      </c>
      <c r="G837" s="142"/>
      <c r="H837" s="230"/>
    </row>
    <row r="838" spans="2:8" ht="22.5">
      <c r="B838" s="39">
        <v>653</v>
      </c>
      <c r="C838" s="231" t="s">
        <v>4144</v>
      </c>
      <c r="D838" s="234" t="s">
        <v>1689</v>
      </c>
      <c r="E838" s="246" t="s">
        <v>86</v>
      </c>
      <c r="F838" s="142">
        <v>43022</v>
      </c>
      <c r="G838" s="142"/>
      <c r="H838" s="230"/>
    </row>
    <row r="839" spans="2:8" ht="22.5">
      <c r="B839" s="39">
        <v>647</v>
      </c>
      <c r="C839" s="67" t="s">
        <v>4145</v>
      </c>
      <c r="D839" s="234" t="s">
        <v>1690</v>
      </c>
      <c r="E839" s="245" t="s">
        <v>9</v>
      </c>
      <c r="F839" s="142">
        <v>160284</v>
      </c>
      <c r="G839" s="142"/>
      <c r="H839" s="230"/>
    </row>
    <row r="840" spans="2:8" ht="22.5">
      <c r="B840" s="39">
        <v>658</v>
      </c>
      <c r="C840" s="67" t="s">
        <v>4146</v>
      </c>
      <c r="D840" s="234" t="s">
        <v>1691</v>
      </c>
      <c r="E840" s="245" t="s">
        <v>9</v>
      </c>
      <c r="F840" s="142">
        <v>45895</v>
      </c>
      <c r="G840" s="142"/>
      <c r="H840" s="230"/>
    </row>
    <row r="841" spans="2:8" ht="22.5">
      <c r="B841" s="39">
        <v>664</v>
      </c>
      <c r="C841" s="67" t="s">
        <v>4147</v>
      </c>
      <c r="D841" s="234" t="s">
        <v>1692</v>
      </c>
      <c r="E841" s="245" t="s">
        <v>9</v>
      </c>
      <c r="F841" s="142">
        <v>77045</v>
      </c>
      <c r="G841" s="142"/>
      <c r="H841" s="230"/>
    </row>
    <row r="842" spans="2:8" ht="51">
      <c r="C842" s="231" t="s">
        <v>4148</v>
      </c>
      <c r="D842" s="232" t="s">
        <v>1694</v>
      </c>
      <c r="E842" s="233" t="s">
        <v>9</v>
      </c>
      <c r="F842" s="142">
        <v>1414844</v>
      </c>
      <c r="G842" s="142"/>
      <c r="H842" s="230"/>
    </row>
    <row r="843" spans="2:8" ht="16.5">
      <c r="C843" s="70" t="s">
        <v>1717</v>
      </c>
      <c r="D843" s="80" t="s">
        <v>1696</v>
      </c>
      <c r="E843" s="68"/>
      <c r="F843" s="141"/>
      <c r="G843" s="141"/>
      <c r="H843" s="230"/>
    </row>
    <row r="844" spans="2:8" ht="22.5">
      <c r="B844" s="39">
        <v>655</v>
      </c>
      <c r="C844" s="67" t="s">
        <v>4149</v>
      </c>
      <c r="D844" s="60" t="s">
        <v>1697</v>
      </c>
      <c r="E844" s="68" t="s">
        <v>9</v>
      </c>
      <c r="F844" s="142">
        <v>22017</v>
      </c>
      <c r="G844" s="142"/>
    </row>
    <row r="845" spans="2:8" ht="22.5">
      <c r="B845" s="39">
        <v>656</v>
      </c>
      <c r="C845" s="67" t="s">
        <v>1719</v>
      </c>
      <c r="D845" s="60" t="s">
        <v>1698</v>
      </c>
      <c r="E845" s="68" t="s">
        <v>9</v>
      </c>
      <c r="F845" s="142">
        <v>29436</v>
      </c>
      <c r="G845" s="142"/>
    </row>
    <row r="846" spans="2:8" ht="22.5">
      <c r="B846" s="39">
        <v>657</v>
      </c>
      <c r="C846" s="67" t="s">
        <v>1721</v>
      </c>
      <c r="D846" s="60" t="s">
        <v>1699</v>
      </c>
      <c r="E846" s="68" t="s">
        <v>9</v>
      </c>
      <c r="F846" s="142">
        <v>29436</v>
      </c>
      <c r="G846" s="142"/>
    </row>
    <row r="847" spans="2:8" ht="16.5">
      <c r="B847" s="39">
        <v>659</v>
      </c>
      <c r="C847" s="67" t="s">
        <v>1723</v>
      </c>
      <c r="D847" s="60" t="s">
        <v>1700</v>
      </c>
      <c r="E847" s="68" t="s">
        <v>9</v>
      </c>
      <c r="F847" s="142">
        <v>337500</v>
      </c>
      <c r="G847" s="142"/>
    </row>
    <row r="848" spans="2:8" ht="16.5">
      <c r="B848" s="39">
        <v>660</v>
      </c>
      <c r="C848" s="67" t="s">
        <v>4150</v>
      </c>
      <c r="D848" s="60" t="s">
        <v>1701</v>
      </c>
      <c r="E848" s="68" t="s">
        <v>9</v>
      </c>
      <c r="F848" s="142">
        <v>387955</v>
      </c>
      <c r="G848" s="142"/>
    </row>
    <row r="849" spans="2:8" ht="16.5">
      <c r="B849" s="39">
        <v>661</v>
      </c>
      <c r="C849" s="67" t="s">
        <v>4151</v>
      </c>
      <c r="D849" s="60" t="s">
        <v>1702</v>
      </c>
      <c r="E849" s="68" t="s">
        <v>9</v>
      </c>
      <c r="F849" s="142">
        <v>1149416</v>
      </c>
      <c r="G849" s="142"/>
    </row>
    <row r="850" spans="2:8" ht="22.5">
      <c r="B850" s="39">
        <v>662</v>
      </c>
      <c r="C850" s="67" t="s">
        <v>4152</v>
      </c>
      <c r="D850" s="60" t="s">
        <v>1703</v>
      </c>
      <c r="E850" s="68" t="s">
        <v>9</v>
      </c>
      <c r="F850" s="142">
        <v>710632</v>
      </c>
      <c r="G850" s="142"/>
    </row>
    <row r="851" spans="2:8" ht="16.5">
      <c r="B851" s="39">
        <v>665</v>
      </c>
      <c r="C851" s="70" t="s">
        <v>1725</v>
      </c>
      <c r="D851" s="80" t="s">
        <v>1705</v>
      </c>
      <c r="E851" s="71"/>
      <c r="F851" s="141"/>
      <c r="G851" s="141"/>
    </row>
    <row r="852" spans="2:8" ht="22.5">
      <c r="C852" s="247" t="s">
        <v>1727</v>
      </c>
      <c r="D852" s="234" t="s">
        <v>1706</v>
      </c>
      <c r="E852" s="248" t="s">
        <v>86</v>
      </c>
      <c r="F852" s="142">
        <v>15078</v>
      </c>
      <c r="G852" s="142"/>
      <c r="H852" s="230"/>
    </row>
    <row r="853" spans="2:8" ht="22.5">
      <c r="B853" s="39">
        <v>666</v>
      </c>
      <c r="C853" s="67" t="s">
        <v>1729</v>
      </c>
      <c r="D853" s="60" t="s">
        <v>1708</v>
      </c>
      <c r="E853" s="56" t="s">
        <v>86</v>
      </c>
      <c r="F853" s="142">
        <v>21701</v>
      </c>
      <c r="G853" s="142"/>
    </row>
    <row r="854" spans="2:8" ht="22.5">
      <c r="B854" s="39">
        <v>667</v>
      </c>
      <c r="C854" s="67" t="s">
        <v>1731</v>
      </c>
      <c r="D854" s="60" t="s">
        <v>1710</v>
      </c>
      <c r="E854" s="56" t="s">
        <v>86</v>
      </c>
      <c r="F854" s="142">
        <v>31364</v>
      </c>
      <c r="G854" s="142"/>
    </row>
    <row r="855" spans="2:8" ht="22.5">
      <c r="B855" s="39">
        <v>668</v>
      </c>
      <c r="C855" s="67" t="s">
        <v>1733</v>
      </c>
      <c r="D855" s="60" t="s">
        <v>1712</v>
      </c>
      <c r="E855" s="56" t="s">
        <v>86</v>
      </c>
      <c r="F855" s="142">
        <v>51899</v>
      </c>
      <c r="G855" s="142"/>
    </row>
    <row r="856" spans="2:8" ht="22.5">
      <c r="B856" s="39">
        <v>669</v>
      </c>
      <c r="C856" s="67" t="s">
        <v>1735</v>
      </c>
      <c r="D856" s="60" t="s">
        <v>1714</v>
      </c>
      <c r="E856" s="56" t="s">
        <v>86</v>
      </c>
      <c r="F856" s="142">
        <v>109428</v>
      </c>
      <c r="G856" s="142"/>
    </row>
    <row r="857" spans="2:8" ht="22.5">
      <c r="B857" s="39">
        <v>670</v>
      </c>
      <c r="C857" s="67" t="s">
        <v>1737</v>
      </c>
      <c r="D857" s="60" t="s">
        <v>1716</v>
      </c>
      <c r="E857" s="56" t="s">
        <v>86</v>
      </c>
      <c r="F857" s="142">
        <v>184160</v>
      </c>
      <c r="G857" s="142"/>
    </row>
    <row r="858" spans="2:8" ht="16.5">
      <c r="B858" s="39">
        <v>671</v>
      </c>
      <c r="C858" s="70" t="s">
        <v>1745</v>
      </c>
      <c r="D858" s="80" t="s">
        <v>1718</v>
      </c>
      <c r="E858" s="71"/>
      <c r="F858" s="141"/>
      <c r="G858" s="141"/>
    </row>
    <row r="859" spans="2:8" ht="22.5">
      <c r="B859" s="39">
        <v>672</v>
      </c>
      <c r="C859" s="67" t="s">
        <v>1747</v>
      </c>
      <c r="D859" s="60" t="s">
        <v>1720</v>
      </c>
      <c r="E859" s="68" t="s">
        <v>9</v>
      </c>
      <c r="F859" s="142">
        <v>668544</v>
      </c>
      <c r="G859" s="142"/>
    </row>
    <row r="860" spans="2:8" ht="22.5">
      <c r="B860" s="39">
        <v>673</v>
      </c>
      <c r="C860" s="67" t="s">
        <v>1749</v>
      </c>
      <c r="D860" s="60" t="s">
        <v>1722</v>
      </c>
      <c r="E860" s="68" t="s">
        <v>9</v>
      </c>
      <c r="F860" s="142">
        <v>1071333</v>
      </c>
      <c r="G860" s="142"/>
    </row>
    <row r="861" spans="2:8" ht="22.5">
      <c r="B861" s="39">
        <v>674</v>
      </c>
      <c r="C861" s="67" t="s">
        <v>1751</v>
      </c>
      <c r="D861" s="60" t="s">
        <v>1724</v>
      </c>
      <c r="E861" s="68" t="s">
        <v>9</v>
      </c>
      <c r="F861" s="142">
        <v>1503936</v>
      </c>
      <c r="G861" s="142"/>
    </row>
    <row r="862" spans="2:8" ht="16.5">
      <c r="B862" s="39">
        <v>675</v>
      </c>
      <c r="C862" s="70" t="s">
        <v>1759</v>
      </c>
      <c r="D862" s="80" t="s">
        <v>1726</v>
      </c>
      <c r="E862" s="71"/>
      <c r="F862" s="141"/>
      <c r="G862" s="141"/>
    </row>
    <row r="863" spans="2:8" ht="22.5">
      <c r="B863" s="39">
        <v>676</v>
      </c>
      <c r="C863" s="67" t="s">
        <v>1761</v>
      </c>
      <c r="D863" s="60" t="s">
        <v>1728</v>
      </c>
      <c r="E863" s="68" t="s">
        <v>9</v>
      </c>
      <c r="F863" s="142">
        <v>690316</v>
      </c>
      <c r="G863" s="142"/>
      <c r="H863" s="230"/>
    </row>
    <row r="864" spans="2:8" ht="22.5">
      <c r="B864" s="39">
        <v>677</v>
      </c>
      <c r="C864" s="67" t="s">
        <v>4153</v>
      </c>
      <c r="D864" s="60" t="s">
        <v>1730</v>
      </c>
      <c r="E864" s="68" t="s">
        <v>9</v>
      </c>
      <c r="F864" s="142">
        <v>889736</v>
      </c>
      <c r="G864" s="142"/>
      <c r="H864" s="230"/>
    </row>
    <row r="865" spans="2:8" ht="22.5">
      <c r="B865" s="39">
        <v>678</v>
      </c>
      <c r="C865" s="67" t="s">
        <v>1751</v>
      </c>
      <c r="D865" s="60" t="s">
        <v>1732</v>
      </c>
      <c r="E865" s="68" t="s">
        <v>9</v>
      </c>
      <c r="F865" s="142">
        <v>960346</v>
      </c>
      <c r="G865" s="142"/>
      <c r="H865" s="230"/>
    </row>
    <row r="866" spans="2:8" ht="22.5">
      <c r="B866" s="39">
        <v>679</v>
      </c>
      <c r="C866" s="67" t="s">
        <v>1753</v>
      </c>
      <c r="D866" s="60" t="s">
        <v>1734</v>
      </c>
      <c r="E866" s="68" t="s">
        <v>9</v>
      </c>
      <c r="F866" s="142">
        <v>888927</v>
      </c>
      <c r="G866" s="142"/>
      <c r="H866" s="230"/>
    </row>
    <row r="867" spans="2:8" ht="22.5">
      <c r="B867" s="39">
        <v>680</v>
      </c>
      <c r="C867" s="67" t="s">
        <v>4154</v>
      </c>
      <c r="D867" s="60" t="s">
        <v>1736</v>
      </c>
      <c r="E867" s="68" t="s">
        <v>9</v>
      </c>
      <c r="F867" s="142">
        <v>1035390</v>
      </c>
      <c r="G867" s="142"/>
      <c r="H867" s="230"/>
    </row>
    <row r="868" spans="2:8" ht="22.5">
      <c r="B868" s="39">
        <v>681</v>
      </c>
      <c r="C868" s="67" t="s">
        <v>4155</v>
      </c>
      <c r="D868" s="60" t="s">
        <v>1738</v>
      </c>
      <c r="E868" s="68" t="s">
        <v>9</v>
      </c>
      <c r="F868" s="142">
        <v>1124766</v>
      </c>
      <c r="G868" s="142"/>
      <c r="H868" s="230"/>
    </row>
    <row r="869" spans="2:8" ht="22.5">
      <c r="B869" s="39">
        <v>682</v>
      </c>
      <c r="C869" s="67" t="s">
        <v>1755</v>
      </c>
      <c r="D869" s="60" t="s">
        <v>1740</v>
      </c>
      <c r="E869" s="68" t="s">
        <v>9</v>
      </c>
      <c r="F869" s="142">
        <v>1177040</v>
      </c>
      <c r="G869" s="142"/>
      <c r="H869" s="230"/>
    </row>
    <row r="870" spans="2:8" ht="22.5">
      <c r="B870" s="39">
        <v>683</v>
      </c>
      <c r="C870" s="67" t="s">
        <v>1757</v>
      </c>
      <c r="D870" s="60" t="s">
        <v>1742</v>
      </c>
      <c r="E870" s="68" t="s">
        <v>9</v>
      </c>
      <c r="F870" s="142">
        <v>1265292</v>
      </c>
      <c r="G870" s="142"/>
      <c r="H870" s="230"/>
    </row>
    <row r="871" spans="2:8" ht="22.5">
      <c r="B871" s="39">
        <v>684</v>
      </c>
      <c r="C871" s="67" t="s">
        <v>4156</v>
      </c>
      <c r="D871" s="60" t="s">
        <v>1744</v>
      </c>
      <c r="E871" s="68" t="s">
        <v>9</v>
      </c>
      <c r="F871" s="142">
        <v>1818782</v>
      </c>
      <c r="G871" s="142"/>
      <c r="H871" s="230"/>
    </row>
    <row r="872" spans="2:8" ht="16.5">
      <c r="B872" s="39">
        <v>685</v>
      </c>
      <c r="C872" s="70" t="s">
        <v>1759</v>
      </c>
      <c r="D872" s="80" t="s">
        <v>1746</v>
      </c>
      <c r="E872" s="71"/>
      <c r="F872" s="141"/>
      <c r="G872" s="141"/>
    </row>
    <row r="873" spans="2:8" ht="33.75">
      <c r="B873" s="39">
        <v>686</v>
      </c>
      <c r="C873" s="67" t="s">
        <v>1761</v>
      </c>
      <c r="D873" s="60" t="s">
        <v>1748</v>
      </c>
      <c r="E873" s="68" t="s">
        <v>9</v>
      </c>
      <c r="F873" s="142">
        <v>13022962</v>
      </c>
      <c r="G873" s="142"/>
      <c r="H873" s="230"/>
    </row>
    <row r="874" spans="2:8" ht="33.75">
      <c r="B874" s="39">
        <v>687</v>
      </c>
      <c r="C874" s="67" t="s">
        <v>4153</v>
      </c>
      <c r="D874" s="60" t="s">
        <v>1750</v>
      </c>
      <c r="E874" s="68" t="s">
        <v>9</v>
      </c>
      <c r="F874" s="142">
        <v>20646159</v>
      </c>
      <c r="G874" s="142"/>
      <c r="H874" s="230"/>
    </row>
    <row r="875" spans="2:8" ht="33.75">
      <c r="B875" s="39">
        <v>688</v>
      </c>
      <c r="C875" s="67" t="s">
        <v>4154</v>
      </c>
      <c r="D875" s="60" t="s">
        <v>1752</v>
      </c>
      <c r="E875" s="68" t="s">
        <v>9</v>
      </c>
      <c r="F875" s="142">
        <v>25728290</v>
      </c>
      <c r="G875" s="142"/>
      <c r="H875" s="230"/>
    </row>
    <row r="876" spans="2:8" ht="45">
      <c r="B876" s="39">
        <v>689</v>
      </c>
      <c r="C876" s="67" t="s">
        <v>4155</v>
      </c>
      <c r="D876" s="234" t="s">
        <v>1754</v>
      </c>
      <c r="E876" s="68" t="s">
        <v>9</v>
      </c>
      <c r="F876" s="142">
        <v>124829854</v>
      </c>
      <c r="G876" s="142"/>
      <c r="H876" s="230"/>
    </row>
    <row r="877" spans="2:8" ht="45">
      <c r="B877" s="39">
        <v>690</v>
      </c>
      <c r="C877" s="67" t="s">
        <v>4156</v>
      </c>
      <c r="D877" s="234" t="s">
        <v>1756</v>
      </c>
      <c r="E877" s="68" t="s">
        <v>9</v>
      </c>
      <c r="F877" s="142">
        <v>151511044</v>
      </c>
      <c r="G877" s="142"/>
      <c r="H877" s="230"/>
    </row>
    <row r="878" spans="2:8" ht="45">
      <c r="B878" s="39">
        <v>691</v>
      </c>
      <c r="C878" s="67" t="s">
        <v>4157</v>
      </c>
      <c r="D878" s="234" t="s">
        <v>1758</v>
      </c>
      <c r="E878" s="68" t="s">
        <v>9</v>
      </c>
      <c r="F878" s="142">
        <v>168027971</v>
      </c>
      <c r="G878" s="142"/>
      <c r="H878" s="230"/>
    </row>
    <row r="879" spans="2:8" ht="16.5">
      <c r="B879" s="39">
        <v>692</v>
      </c>
      <c r="C879" s="70" t="s">
        <v>1763</v>
      </c>
      <c r="D879" s="80" t="s">
        <v>1760</v>
      </c>
      <c r="E879" s="71"/>
      <c r="F879" s="141"/>
      <c r="G879" s="141"/>
    </row>
    <row r="880" spans="2:8" ht="16.5">
      <c r="B880" s="39">
        <v>693</v>
      </c>
      <c r="C880" s="67" t="s">
        <v>1765</v>
      </c>
      <c r="D880" s="60" t="s">
        <v>1762</v>
      </c>
      <c r="E880" s="68" t="s">
        <v>9</v>
      </c>
      <c r="F880" s="142">
        <v>17725</v>
      </c>
      <c r="G880" s="142"/>
    </row>
    <row r="881" spans="2:8" ht="16.5">
      <c r="B881" s="39">
        <v>694</v>
      </c>
      <c r="C881" s="70" t="s">
        <v>1767</v>
      </c>
      <c r="D881" s="80" t="s">
        <v>1764</v>
      </c>
      <c r="E881" s="71"/>
      <c r="F881" s="141"/>
      <c r="G881" s="141"/>
    </row>
    <row r="882" spans="2:8" ht="22.5">
      <c r="B882" s="39">
        <v>695</v>
      </c>
      <c r="C882" s="67" t="s">
        <v>1769</v>
      </c>
      <c r="D882" s="234" t="s">
        <v>1766</v>
      </c>
      <c r="E882" s="68" t="s">
        <v>9</v>
      </c>
      <c r="F882" s="142">
        <v>7103434</v>
      </c>
      <c r="G882" s="142"/>
    </row>
    <row r="883" spans="2:8" ht="22.5">
      <c r="B883" s="39">
        <v>696</v>
      </c>
      <c r="C883" s="70" t="s">
        <v>1963</v>
      </c>
      <c r="D883" s="80" t="s">
        <v>1768</v>
      </c>
      <c r="E883" s="71"/>
      <c r="F883" s="141"/>
      <c r="G883" s="141"/>
      <c r="H883" s="230"/>
    </row>
    <row r="884" spans="2:8" ht="16.5">
      <c r="B884" s="39">
        <v>697</v>
      </c>
      <c r="C884" s="67" t="s">
        <v>1965</v>
      </c>
      <c r="D884" s="60" t="s">
        <v>1770</v>
      </c>
      <c r="E884" s="68" t="s">
        <v>9</v>
      </c>
      <c r="F884" s="142">
        <v>12902</v>
      </c>
      <c r="G884" s="142"/>
    </row>
    <row r="885" spans="2:8" ht="16.5">
      <c r="B885" s="39">
        <v>698</v>
      </c>
      <c r="C885" s="67" t="s">
        <v>4158</v>
      </c>
      <c r="D885" s="60" t="s">
        <v>1772</v>
      </c>
      <c r="E885" s="68" t="s">
        <v>9</v>
      </c>
      <c r="F885" s="142">
        <v>32158</v>
      </c>
      <c r="G885" s="142"/>
    </row>
    <row r="886" spans="2:8" ht="16.5">
      <c r="B886" s="39">
        <v>699</v>
      </c>
      <c r="C886" s="67" t="s">
        <v>4159</v>
      </c>
      <c r="D886" s="60" t="s">
        <v>1774</v>
      </c>
      <c r="E886" s="68" t="s">
        <v>9</v>
      </c>
      <c r="F886" s="142">
        <v>23408</v>
      </c>
      <c r="G886" s="142"/>
    </row>
    <row r="887" spans="2:8" ht="16.5">
      <c r="B887" s="39">
        <v>700</v>
      </c>
      <c r="C887" s="67" t="s">
        <v>4160</v>
      </c>
      <c r="D887" s="60" t="s">
        <v>1776</v>
      </c>
      <c r="E887" s="68" t="s">
        <v>9</v>
      </c>
      <c r="F887" s="142">
        <v>39645</v>
      </c>
      <c r="G887" s="142"/>
    </row>
    <row r="888" spans="2:8" ht="16.5">
      <c r="B888" s="39">
        <v>701</v>
      </c>
      <c r="C888" s="67" t="s">
        <v>4161</v>
      </c>
      <c r="D888" s="60" t="s">
        <v>1778</v>
      </c>
      <c r="E888" s="68" t="s">
        <v>9</v>
      </c>
      <c r="F888" s="142">
        <v>39645</v>
      </c>
      <c r="G888" s="142"/>
    </row>
    <row r="889" spans="2:8" ht="16.5">
      <c r="B889" s="39">
        <v>702</v>
      </c>
      <c r="C889" s="67" t="s">
        <v>4162</v>
      </c>
      <c r="D889" s="60" t="s">
        <v>1780</v>
      </c>
      <c r="E889" s="68" t="s">
        <v>9</v>
      </c>
      <c r="F889" s="142">
        <v>51282</v>
      </c>
      <c r="G889" s="142"/>
    </row>
    <row r="890" spans="2:8" ht="16.5">
      <c r="B890" s="39">
        <v>703</v>
      </c>
      <c r="C890" s="67" t="s">
        <v>4163</v>
      </c>
      <c r="D890" s="60" t="s">
        <v>1782</v>
      </c>
      <c r="E890" s="68" t="s">
        <v>9</v>
      </c>
      <c r="F890" s="142">
        <v>23284</v>
      </c>
      <c r="G890" s="142"/>
    </row>
    <row r="891" spans="2:8" ht="16.5">
      <c r="B891" s="39">
        <v>704</v>
      </c>
      <c r="C891" s="67" t="s">
        <v>4164</v>
      </c>
      <c r="D891" s="60" t="s">
        <v>1784</v>
      </c>
      <c r="E891" s="68" t="s">
        <v>9</v>
      </c>
      <c r="F891" s="142">
        <v>41220</v>
      </c>
      <c r="G891" s="142"/>
    </row>
    <row r="892" spans="2:8" ht="16.5">
      <c r="B892" s="39">
        <v>705</v>
      </c>
      <c r="C892" s="67" t="s">
        <v>4165</v>
      </c>
      <c r="D892" s="60" t="s">
        <v>1786</v>
      </c>
      <c r="E892" s="68" t="s">
        <v>9</v>
      </c>
      <c r="F892" s="142">
        <v>34721</v>
      </c>
      <c r="G892" s="142"/>
    </row>
    <row r="893" spans="2:8" ht="16.5">
      <c r="B893" s="39">
        <v>706</v>
      </c>
      <c r="C893" s="67" t="s">
        <v>4166</v>
      </c>
      <c r="D893" s="60" t="s">
        <v>1788</v>
      </c>
      <c r="E893" s="68" t="s">
        <v>9</v>
      </c>
      <c r="F893" s="142">
        <v>8211</v>
      </c>
      <c r="G893" s="142"/>
    </row>
    <row r="894" spans="2:8" ht="16.5">
      <c r="B894" s="39">
        <v>707</v>
      </c>
      <c r="C894" s="67" t="s">
        <v>4167</v>
      </c>
      <c r="D894" s="60" t="s">
        <v>1790</v>
      </c>
      <c r="E894" s="68" t="s">
        <v>9</v>
      </c>
      <c r="F894" s="142">
        <v>16644</v>
      </c>
      <c r="G894" s="142"/>
    </row>
    <row r="895" spans="2:8" ht="16.5">
      <c r="B895" s="39">
        <v>708</v>
      </c>
      <c r="C895" s="67" t="s">
        <v>4168</v>
      </c>
      <c r="D895" s="60" t="s">
        <v>1792</v>
      </c>
      <c r="E895" s="68" t="s">
        <v>9</v>
      </c>
      <c r="F895" s="142">
        <v>34045</v>
      </c>
      <c r="G895" s="142"/>
    </row>
    <row r="896" spans="2:8" ht="16.5">
      <c r="B896" s="39">
        <v>709</v>
      </c>
      <c r="C896" s="67" t="s">
        <v>4169</v>
      </c>
      <c r="D896" s="60" t="s">
        <v>1794</v>
      </c>
      <c r="E896" s="68" t="s">
        <v>9</v>
      </c>
      <c r="F896" s="142">
        <v>20263</v>
      </c>
      <c r="G896" s="142"/>
    </row>
    <row r="897" spans="2:8" ht="16.5">
      <c r="B897" s="39">
        <v>710</v>
      </c>
      <c r="C897" s="67" t="s">
        <v>4170</v>
      </c>
      <c r="D897" s="60" t="s">
        <v>1796</v>
      </c>
      <c r="E897" s="68" t="s">
        <v>9</v>
      </c>
      <c r="F897" s="142">
        <v>23374</v>
      </c>
      <c r="G897" s="142"/>
    </row>
    <row r="898" spans="2:8" ht="16.5">
      <c r="B898" s="39">
        <v>711</v>
      </c>
      <c r="C898" s="67" t="s">
        <v>4171</v>
      </c>
      <c r="D898" s="60" t="s">
        <v>1798</v>
      </c>
      <c r="E898" s="68" t="s">
        <v>9</v>
      </c>
      <c r="F898" s="142">
        <v>47166</v>
      </c>
      <c r="G898" s="142"/>
    </row>
    <row r="899" spans="2:8" ht="16.5">
      <c r="B899" s="39">
        <v>712</v>
      </c>
      <c r="C899" s="67" t="s">
        <v>4172</v>
      </c>
      <c r="D899" s="60" t="s">
        <v>1800</v>
      </c>
      <c r="E899" s="68" t="s">
        <v>9</v>
      </c>
      <c r="F899" s="142">
        <v>12333</v>
      </c>
      <c r="G899" s="142"/>
    </row>
    <row r="900" spans="2:8" ht="16.5">
      <c r="B900" s="39">
        <v>713</v>
      </c>
      <c r="C900" s="67" t="s">
        <v>4173</v>
      </c>
      <c r="D900" s="60" t="s">
        <v>1802</v>
      </c>
      <c r="E900" s="68" t="s">
        <v>9</v>
      </c>
      <c r="F900" s="142">
        <v>21083</v>
      </c>
      <c r="G900" s="142"/>
    </row>
    <row r="901" spans="2:8" ht="16.5">
      <c r="B901" s="39">
        <v>714</v>
      </c>
      <c r="C901" s="67" t="s">
        <v>4174</v>
      </c>
      <c r="D901" s="60" t="s">
        <v>1804</v>
      </c>
      <c r="E901" s="68" t="s">
        <v>9</v>
      </c>
      <c r="F901" s="142">
        <v>15983</v>
      </c>
      <c r="G901" s="142"/>
    </row>
    <row r="902" spans="2:8" ht="16.5">
      <c r="B902" s="39">
        <v>715</v>
      </c>
      <c r="C902" s="67" t="s">
        <v>4175</v>
      </c>
      <c r="D902" s="60" t="s">
        <v>1806</v>
      </c>
      <c r="E902" s="68" t="s">
        <v>9</v>
      </c>
      <c r="F902" s="142">
        <v>15697</v>
      </c>
      <c r="G902" s="142"/>
    </row>
    <row r="903" spans="2:8" ht="16.5">
      <c r="B903" s="39">
        <v>716</v>
      </c>
      <c r="C903" s="67" t="s">
        <v>4176</v>
      </c>
      <c r="D903" s="60" t="s">
        <v>1808</v>
      </c>
      <c r="E903" s="68" t="s">
        <v>9</v>
      </c>
      <c r="F903" s="142">
        <v>13559</v>
      </c>
      <c r="G903" s="142"/>
    </row>
    <row r="904" spans="2:8" ht="16.5">
      <c r="B904" s="39">
        <v>717</v>
      </c>
      <c r="C904" s="67" t="s">
        <v>4177</v>
      </c>
      <c r="D904" s="60" t="s">
        <v>1810</v>
      </c>
      <c r="E904" s="68" t="s">
        <v>9</v>
      </c>
      <c r="F904" s="142">
        <v>11706</v>
      </c>
      <c r="G904" s="142"/>
    </row>
    <row r="905" spans="2:8" ht="38.25">
      <c r="C905" s="67" t="s">
        <v>4178</v>
      </c>
      <c r="D905" s="262" t="s">
        <v>1812</v>
      </c>
      <c r="E905" s="261" t="s">
        <v>9</v>
      </c>
      <c r="F905" s="142">
        <v>11741</v>
      </c>
      <c r="G905" s="142"/>
      <c r="H905" s="230"/>
    </row>
    <row r="906" spans="2:8" ht="38.25">
      <c r="C906" s="67" t="s">
        <v>4179</v>
      </c>
      <c r="D906" s="232" t="s">
        <v>1814</v>
      </c>
      <c r="E906" s="233" t="s">
        <v>86</v>
      </c>
      <c r="F906" s="142">
        <v>6617</v>
      </c>
      <c r="G906" s="142"/>
      <c r="H906" s="230"/>
    </row>
    <row r="907" spans="2:8" ht="25.5">
      <c r="C907" s="67" t="s">
        <v>4180</v>
      </c>
      <c r="D907" s="232" t="s">
        <v>1816</v>
      </c>
      <c r="E907" s="233" t="s">
        <v>86</v>
      </c>
      <c r="F907" s="142">
        <v>7065</v>
      </c>
      <c r="G907" s="142"/>
      <c r="H907" s="230"/>
    </row>
    <row r="908" spans="2:8" ht="25.5">
      <c r="C908" s="67" t="s">
        <v>4181</v>
      </c>
      <c r="D908" s="232" t="s">
        <v>1818</v>
      </c>
      <c r="E908" s="233" t="s">
        <v>86</v>
      </c>
      <c r="F908" s="142">
        <v>11377</v>
      </c>
      <c r="G908" s="142"/>
      <c r="H908" s="230"/>
    </row>
    <row r="909" spans="2:8" ht="25.5">
      <c r="C909" s="67" t="s">
        <v>4182</v>
      </c>
      <c r="D909" s="232" t="s">
        <v>1820</v>
      </c>
      <c r="E909" s="233" t="s">
        <v>9</v>
      </c>
      <c r="F909" s="142">
        <v>16699</v>
      </c>
      <c r="G909" s="142"/>
      <c r="H909" s="230"/>
    </row>
    <row r="910" spans="2:8" ht="25.5">
      <c r="C910" s="67" t="s">
        <v>4183</v>
      </c>
      <c r="D910" s="232" t="s">
        <v>1822</v>
      </c>
      <c r="E910" s="233" t="s">
        <v>86</v>
      </c>
      <c r="F910" s="142">
        <v>21914</v>
      </c>
      <c r="G910" s="142"/>
      <c r="H910" s="230"/>
    </row>
    <row r="911" spans="2:8" ht="25.5">
      <c r="C911" s="67" t="s">
        <v>4184</v>
      </c>
      <c r="D911" s="238" t="s">
        <v>1824</v>
      </c>
      <c r="E911" s="239" t="s">
        <v>86</v>
      </c>
      <c r="F911" s="142">
        <v>103836</v>
      </c>
      <c r="G911" s="142"/>
      <c r="H911" s="230"/>
    </row>
    <row r="912" spans="2:8" ht="38.25">
      <c r="C912" s="67" t="s">
        <v>4185</v>
      </c>
      <c r="D912" s="232" t="s">
        <v>1826</v>
      </c>
      <c r="E912" s="233" t="s">
        <v>9</v>
      </c>
      <c r="F912" s="142">
        <v>8108</v>
      </c>
      <c r="G912" s="142"/>
      <c r="H912" s="230"/>
    </row>
    <row r="913" spans="3:8" ht="25.5">
      <c r="C913" s="67" t="s">
        <v>4186</v>
      </c>
      <c r="D913" s="232" t="s">
        <v>1828</v>
      </c>
      <c r="E913" s="233" t="s">
        <v>9</v>
      </c>
      <c r="F913" s="142">
        <v>30867</v>
      </c>
      <c r="G913" s="142"/>
      <c r="H913" s="230"/>
    </row>
    <row r="914" spans="3:8" ht="25.5">
      <c r="C914" s="67" t="s">
        <v>4187</v>
      </c>
      <c r="D914" s="232" t="s">
        <v>1830</v>
      </c>
      <c r="E914" s="233" t="s">
        <v>86</v>
      </c>
      <c r="F914" s="142">
        <v>39588</v>
      </c>
      <c r="G914" s="142"/>
      <c r="H914" s="230"/>
    </row>
    <row r="915" spans="3:8" ht="25.5">
      <c r="C915" s="67" t="s">
        <v>4188</v>
      </c>
      <c r="D915" s="232" t="s">
        <v>1832</v>
      </c>
      <c r="E915" s="233" t="s">
        <v>9</v>
      </c>
      <c r="F915" s="142">
        <v>44511</v>
      </c>
      <c r="G915" s="142"/>
      <c r="H915" s="230"/>
    </row>
    <row r="916" spans="3:8" ht="25.5">
      <c r="C916" s="67" t="s">
        <v>4189</v>
      </c>
      <c r="D916" s="232" t="s">
        <v>1834</v>
      </c>
      <c r="E916" s="233" t="s">
        <v>86</v>
      </c>
      <c r="F916" s="142">
        <v>51732</v>
      </c>
      <c r="G916" s="142"/>
      <c r="H916" s="230"/>
    </row>
    <row r="917" spans="3:8" ht="38.25">
      <c r="C917" s="67" t="s">
        <v>4190</v>
      </c>
      <c r="D917" s="232" t="s">
        <v>1836</v>
      </c>
      <c r="E917" s="233" t="s">
        <v>86</v>
      </c>
      <c r="F917" s="142">
        <v>55072</v>
      </c>
      <c r="G917" s="142"/>
      <c r="H917" s="230"/>
    </row>
    <row r="918" spans="3:8" ht="38.25">
      <c r="C918" s="67" t="s">
        <v>4191</v>
      </c>
      <c r="D918" s="232" t="s">
        <v>1838</v>
      </c>
      <c r="E918" s="233" t="s">
        <v>86</v>
      </c>
      <c r="F918" s="142">
        <v>70113</v>
      </c>
      <c r="G918" s="142"/>
      <c r="H918" s="230"/>
    </row>
    <row r="919" spans="3:8" ht="63.75">
      <c r="C919" s="67" t="s">
        <v>4192</v>
      </c>
      <c r="D919" s="232" t="s">
        <v>1840</v>
      </c>
      <c r="E919" s="233" t="s">
        <v>86</v>
      </c>
      <c r="F919" s="142">
        <v>87693</v>
      </c>
      <c r="G919" s="142"/>
      <c r="H919" s="230"/>
    </row>
    <row r="920" spans="3:8" ht="25.5">
      <c r="C920" s="67" t="s">
        <v>4193</v>
      </c>
      <c r="D920" s="232" t="s">
        <v>1842</v>
      </c>
      <c r="E920" s="233" t="s">
        <v>9</v>
      </c>
      <c r="F920" s="142">
        <v>120157</v>
      </c>
      <c r="G920" s="142"/>
      <c r="H920" s="230"/>
    </row>
    <row r="921" spans="3:8" ht="38.25">
      <c r="C921" s="67" t="s">
        <v>4194</v>
      </c>
      <c r="D921" s="232" t="s">
        <v>1844</v>
      </c>
      <c r="E921" s="233" t="s">
        <v>9</v>
      </c>
      <c r="F921" s="142">
        <v>843198</v>
      </c>
      <c r="G921" s="142"/>
      <c r="H921" s="230"/>
    </row>
    <row r="922" spans="3:8" ht="25.5">
      <c r="C922" s="67" t="s">
        <v>4195</v>
      </c>
      <c r="D922" s="232" t="s">
        <v>1846</v>
      </c>
      <c r="E922" s="233" t="s">
        <v>9</v>
      </c>
      <c r="F922" s="142">
        <v>892969</v>
      </c>
      <c r="G922" s="142"/>
      <c r="H922" s="230"/>
    </row>
    <row r="923" spans="3:8" ht="38.25">
      <c r="C923" s="67" t="s">
        <v>4196</v>
      </c>
      <c r="D923" s="232" t="s">
        <v>1848</v>
      </c>
      <c r="E923" s="233" t="s">
        <v>9</v>
      </c>
      <c r="F923" s="142">
        <v>127292</v>
      </c>
      <c r="G923" s="142"/>
      <c r="H923" s="230"/>
    </row>
    <row r="924" spans="3:8" ht="38.25">
      <c r="C924" s="67" t="s">
        <v>4197</v>
      </c>
      <c r="D924" s="232" t="s">
        <v>1850</v>
      </c>
      <c r="E924" s="233" t="s">
        <v>86</v>
      </c>
      <c r="F924" s="142">
        <v>140971</v>
      </c>
      <c r="G924" s="142"/>
      <c r="H924" s="230"/>
    </row>
    <row r="925" spans="3:8" ht="38.25">
      <c r="C925" s="67" t="s">
        <v>4198</v>
      </c>
      <c r="D925" s="232" t="s">
        <v>1852</v>
      </c>
      <c r="E925" s="233" t="s">
        <v>86</v>
      </c>
      <c r="F925" s="142">
        <v>161000</v>
      </c>
      <c r="G925" s="142"/>
      <c r="H925" s="230"/>
    </row>
    <row r="926" spans="3:8" ht="51">
      <c r="C926" s="67" t="s">
        <v>4199</v>
      </c>
      <c r="D926" s="232" t="s">
        <v>1854</v>
      </c>
      <c r="E926" s="233" t="s">
        <v>9</v>
      </c>
      <c r="F926" s="142">
        <v>182055</v>
      </c>
      <c r="G926" s="142"/>
      <c r="H926" s="230"/>
    </row>
    <row r="927" spans="3:8" ht="38.25">
      <c r="C927" s="67" t="s">
        <v>4200</v>
      </c>
      <c r="D927" s="232" t="s">
        <v>1856</v>
      </c>
      <c r="E927" s="233" t="s">
        <v>9</v>
      </c>
      <c r="F927" s="142">
        <v>200576</v>
      </c>
      <c r="G927" s="142"/>
      <c r="H927" s="230"/>
    </row>
    <row r="928" spans="3:8" ht="25.5">
      <c r="C928" s="67" t="s">
        <v>4201</v>
      </c>
      <c r="D928" s="238" t="s">
        <v>1858</v>
      </c>
      <c r="E928" s="239" t="s">
        <v>9</v>
      </c>
      <c r="F928" s="142">
        <v>140543</v>
      </c>
      <c r="G928" s="142"/>
      <c r="H928" s="230"/>
    </row>
    <row r="929" spans="3:8" ht="38.25">
      <c r="C929" s="67" t="s">
        <v>4202</v>
      </c>
      <c r="D929" s="232" t="s">
        <v>1860</v>
      </c>
      <c r="E929" s="233" t="s">
        <v>9</v>
      </c>
      <c r="F929" s="142">
        <v>1000738</v>
      </c>
      <c r="G929" s="142"/>
      <c r="H929" s="230"/>
    </row>
    <row r="930" spans="3:8" ht="16.5">
      <c r="C930" s="67" t="s">
        <v>4203</v>
      </c>
      <c r="D930" s="232" t="s">
        <v>1862</v>
      </c>
      <c r="E930" s="233" t="s">
        <v>9</v>
      </c>
      <c r="F930" s="142">
        <v>1292940</v>
      </c>
      <c r="G930" s="142"/>
      <c r="H930" s="230"/>
    </row>
    <row r="931" spans="3:8" ht="16.5">
      <c r="C931" s="67" t="s">
        <v>4204</v>
      </c>
      <c r="D931" s="263" t="s">
        <v>1864</v>
      </c>
      <c r="E931" s="264" t="s">
        <v>86</v>
      </c>
      <c r="F931" s="142">
        <v>41137</v>
      </c>
      <c r="G931" s="142"/>
      <c r="H931" s="230"/>
    </row>
    <row r="932" spans="3:8" ht="38.25">
      <c r="C932" s="67" t="s">
        <v>4205</v>
      </c>
      <c r="D932" s="232" t="s">
        <v>1867</v>
      </c>
      <c r="E932" s="233" t="s">
        <v>9</v>
      </c>
      <c r="F932" s="142">
        <v>48649359</v>
      </c>
      <c r="G932" s="142"/>
      <c r="H932" s="230"/>
    </row>
    <row r="933" spans="3:8" ht="216.75">
      <c r="C933" s="67" t="s">
        <v>4206</v>
      </c>
      <c r="D933" s="232" t="s">
        <v>1869</v>
      </c>
      <c r="E933" s="233" t="s">
        <v>9</v>
      </c>
      <c r="F933" s="142">
        <v>71572380</v>
      </c>
      <c r="G933" s="142"/>
      <c r="H933" s="230"/>
    </row>
    <row r="934" spans="3:8" ht="51">
      <c r="C934" s="67" t="s">
        <v>4207</v>
      </c>
      <c r="D934" s="232" t="s">
        <v>1871</v>
      </c>
      <c r="E934" s="233" t="s">
        <v>9</v>
      </c>
      <c r="F934" s="142">
        <v>3168013</v>
      </c>
      <c r="G934" s="142"/>
      <c r="H934" s="230"/>
    </row>
    <row r="935" spans="3:8" ht="25.5">
      <c r="C935" s="67" t="s">
        <v>4208</v>
      </c>
      <c r="D935" s="262" t="s">
        <v>1873</v>
      </c>
      <c r="E935" s="265" t="s">
        <v>1874</v>
      </c>
      <c r="F935" s="142">
        <v>429151</v>
      </c>
      <c r="G935" s="142"/>
      <c r="H935" s="230"/>
    </row>
    <row r="936" spans="3:8" ht="25.5">
      <c r="C936" s="67" t="s">
        <v>4209</v>
      </c>
      <c r="D936" s="266" t="s">
        <v>1876</v>
      </c>
      <c r="E936" s="267" t="s">
        <v>9</v>
      </c>
      <c r="F936" s="142">
        <v>46941</v>
      </c>
      <c r="G936" s="142"/>
      <c r="H936" s="230"/>
    </row>
    <row r="937" spans="3:8" ht="38.25">
      <c r="C937" s="67" t="s">
        <v>4210</v>
      </c>
      <c r="D937" s="232" t="s">
        <v>1878</v>
      </c>
      <c r="E937" s="233" t="s">
        <v>86</v>
      </c>
      <c r="F937" s="142">
        <v>25825</v>
      </c>
      <c r="G937" s="142"/>
      <c r="H937" s="230"/>
    </row>
    <row r="938" spans="3:8" ht="25.5">
      <c r="C938" s="67" t="s">
        <v>4211</v>
      </c>
      <c r="D938" s="262" t="s">
        <v>1880</v>
      </c>
      <c r="E938" s="265" t="s">
        <v>86</v>
      </c>
      <c r="F938" s="142">
        <v>714516</v>
      </c>
      <c r="G938" s="142"/>
      <c r="H938" s="230"/>
    </row>
    <row r="939" spans="3:8" ht="38.25">
      <c r="C939" s="67" t="s">
        <v>4212</v>
      </c>
      <c r="D939" s="232" t="s">
        <v>1883</v>
      </c>
      <c r="E939" s="233" t="s">
        <v>86</v>
      </c>
      <c r="F939" s="142">
        <v>53043</v>
      </c>
      <c r="G939" s="142"/>
      <c r="H939" s="230"/>
    </row>
    <row r="940" spans="3:8" ht="38.25">
      <c r="C940" s="67" t="s">
        <v>4213</v>
      </c>
      <c r="D940" s="232" t="s">
        <v>1885</v>
      </c>
      <c r="E940" s="233" t="s">
        <v>86</v>
      </c>
      <c r="F940" s="142">
        <v>27909</v>
      </c>
      <c r="G940" s="142"/>
      <c r="H940" s="230"/>
    </row>
    <row r="941" spans="3:8" ht="16.5">
      <c r="C941" s="67" t="s">
        <v>4214</v>
      </c>
      <c r="D941" s="232" t="s">
        <v>1887</v>
      </c>
      <c r="E941" s="233" t="s">
        <v>9</v>
      </c>
      <c r="F941" s="142">
        <v>168424</v>
      </c>
      <c r="G941" s="142"/>
      <c r="H941" s="230"/>
    </row>
    <row r="942" spans="3:8" ht="38.25">
      <c r="C942" s="67" t="s">
        <v>4215</v>
      </c>
      <c r="D942" s="232" t="s">
        <v>1889</v>
      </c>
      <c r="E942" s="233" t="s">
        <v>9</v>
      </c>
      <c r="F942" s="142">
        <v>112000</v>
      </c>
      <c r="G942" s="142"/>
      <c r="H942" s="230"/>
    </row>
    <row r="943" spans="3:8" ht="38.25">
      <c r="C943" s="67" t="s">
        <v>4216</v>
      </c>
      <c r="D943" s="242" t="s">
        <v>1891</v>
      </c>
      <c r="E943" s="243" t="s">
        <v>9</v>
      </c>
      <c r="F943" s="142">
        <v>186971</v>
      </c>
      <c r="G943" s="142"/>
      <c r="H943" s="230"/>
    </row>
    <row r="944" spans="3:8" ht="25.5">
      <c r="C944" s="67" t="s">
        <v>4217</v>
      </c>
      <c r="D944" s="242" t="s">
        <v>1893</v>
      </c>
      <c r="E944" s="243" t="s">
        <v>9</v>
      </c>
      <c r="F944" s="142">
        <v>716576</v>
      </c>
      <c r="G944" s="142"/>
      <c r="H944" s="230"/>
    </row>
    <row r="945" spans="3:8" ht="38.25">
      <c r="C945" s="67" t="s">
        <v>4218</v>
      </c>
      <c r="D945" s="266" t="s">
        <v>1895</v>
      </c>
      <c r="E945" s="267" t="s">
        <v>86</v>
      </c>
      <c r="F945" s="142">
        <v>110838</v>
      </c>
      <c r="G945" s="142"/>
      <c r="H945" s="230"/>
    </row>
    <row r="946" spans="3:8" ht="38.25">
      <c r="C946" s="67" t="s">
        <v>4219</v>
      </c>
      <c r="D946" s="232" t="s">
        <v>1897</v>
      </c>
      <c r="E946" s="233" t="s">
        <v>1898</v>
      </c>
      <c r="F946" s="142">
        <v>27343</v>
      </c>
      <c r="G946" s="142"/>
      <c r="H946" s="230"/>
    </row>
    <row r="947" spans="3:8" ht="38.25">
      <c r="C947" s="67" t="s">
        <v>4220</v>
      </c>
      <c r="D947" s="232" t="s">
        <v>1900</v>
      </c>
      <c r="E947" s="233" t="s">
        <v>86</v>
      </c>
      <c r="F947" s="142">
        <v>328662</v>
      </c>
      <c r="G947" s="142"/>
      <c r="H947" s="230"/>
    </row>
    <row r="948" spans="3:8" ht="25.5">
      <c r="C948" s="67" t="s">
        <v>4221</v>
      </c>
      <c r="D948" s="232" t="s">
        <v>1902</v>
      </c>
      <c r="E948" s="233" t="s">
        <v>86</v>
      </c>
      <c r="F948" s="142">
        <v>42274</v>
      </c>
      <c r="G948" s="142"/>
      <c r="H948" s="230"/>
    </row>
    <row r="949" spans="3:8" ht="38.25">
      <c r="C949" s="67" t="s">
        <v>4222</v>
      </c>
      <c r="D949" s="242" t="s">
        <v>1904</v>
      </c>
      <c r="E949" s="233" t="s">
        <v>86</v>
      </c>
      <c r="F949" s="142">
        <v>79320</v>
      </c>
      <c r="G949" s="142"/>
      <c r="H949" s="230"/>
    </row>
    <row r="950" spans="3:8" ht="38.25">
      <c r="C950" s="67" t="s">
        <v>4223</v>
      </c>
      <c r="D950" s="232" t="s">
        <v>1906</v>
      </c>
      <c r="E950" s="233" t="s">
        <v>86</v>
      </c>
      <c r="F950" s="142">
        <v>66463</v>
      </c>
      <c r="G950" s="142"/>
      <c r="H950" s="230"/>
    </row>
    <row r="951" spans="3:8" ht="38.25">
      <c r="C951" s="67" t="s">
        <v>4224</v>
      </c>
      <c r="D951" s="232" t="s">
        <v>1908</v>
      </c>
      <c r="E951" s="233" t="s">
        <v>86</v>
      </c>
      <c r="F951" s="142">
        <v>73637</v>
      </c>
      <c r="G951" s="142"/>
      <c r="H951" s="230"/>
    </row>
    <row r="952" spans="3:8" ht="16.5">
      <c r="C952" s="67" t="s">
        <v>4225</v>
      </c>
      <c r="D952" s="232" t="s">
        <v>1910</v>
      </c>
      <c r="E952" s="233" t="s">
        <v>9</v>
      </c>
      <c r="F952" s="142">
        <v>255553</v>
      </c>
      <c r="G952" s="142"/>
      <c r="H952" s="230"/>
    </row>
    <row r="953" spans="3:8" ht="25.5">
      <c r="C953" s="67" t="s">
        <v>4226</v>
      </c>
      <c r="D953" s="232" t="s">
        <v>1912</v>
      </c>
      <c r="E953" s="233" t="s">
        <v>9</v>
      </c>
      <c r="F953" s="142">
        <v>112290</v>
      </c>
      <c r="G953" s="142"/>
      <c r="H953" s="230"/>
    </row>
    <row r="954" spans="3:8" ht="25.5">
      <c r="C954" s="67" t="s">
        <v>4227</v>
      </c>
      <c r="D954" s="232" t="s">
        <v>1914</v>
      </c>
      <c r="E954" s="233" t="s">
        <v>9</v>
      </c>
      <c r="F954" s="142">
        <v>153426</v>
      </c>
      <c r="G954" s="142"/>
      <c r="H954" s="230"/>
    </row>
    <row r="955" spans="3:8" ht="38.25">
      <c r="C955" s="67" t="s">
        <v>4228</v>
      </c>
      <c r="D955" s="232" t="s">
        <v>1916</v>
      </c>
      <c r="E955" s="233" t="s">
        <v>9</v>
      </c>
      <c r="F955" s="142">
        <v>214100</v>
      </c>
      <c r="G955" s="142"/>
      <c r="H955" s="230"/>
    </row>
    <row r="956" spans="3:8" ht="16.5">
      <c r="C956" s="67" t="s">
        <v>4229</v>
      </c>
      <c r="D956" s="232" t="s">
        <v>1208</v>
      </c>
      <c r="E956" s="233" t="s">
        <v>9</v>
      </c>
      <c r="F956" s="142">
        <v>398301</v>
      </c>
      <c r="G956" s="142"/>
      <c r="H956" s="230"/>
    </row>
    <row r="957" spans="3:8" ht="51">
      <c r="C957" s="67" t="s">
        <v>4230</v>
      </c>
      <c r="D957" s="232" t="s">
        <v>1921</v>
      </c>
      <c r="E957" s="233" t="s">
        <v>86</v>
      </c>
      <c r="F957" s="142">
        <v>727026</v>
      </c>
      <c r="G957" s="142"/>
      <c r="H957" s="230"/>
    </row>
    <row r="958" spans="3:8" ht="16.5">
      <c r="C958" s="67" t="s">
        <v>4231</v>
      </c>
      <c r="D958" s="266" t="s">
        <v>1923</v>
      </c>
      <c r="E958" s="267" t="s">
        <v>9</v>
      </c>
      <c r="F958" s="142">
        <v>410353</v>
      </c>
      <c r="G958" s="142"/>
      <c r="H958" s="230"/>
    </row>
    <row r="959" spans="3:8" ht="16.5">
      <c r="C959" s="67" t="s">
        <v>4232</v>
      </c>
      <c r="D959" s="232" t="s">
        <v>1925</v>
      </c>
      <c r="E959" s="233" t="s">
        <v>86</v>
      </c>
      <c r="F959" s="142">
        <v>143667</v>
      </c>
      <c r="G959" s="142"/>
      <c r="H959" s="230"/>
    </row>
    <row r="960" spans="3:8" ht="16.5">
      <c r="C960" s="67" t="s">
        <v>4233</v>
      </c>
      <c r="D960" s="232" t="s">
        <v>1927</v>
      </c>
      <c r="E960" s="233" t="s">
        <v>9</v>
      </c>
      <c r="F960" s="142">
        <v>106812</v>
      </c>
      <c r="G960" s="142"/>
      <c r="H960" s="230"/>
    </row>
    <row r="961" spans="3:8" ht="25.5">
      <c r="C961" s="67" t="s">
        <v>4234</v>
      </c>
      <c r="D961" s="232" t="s">
        <v>1929</v>
      </c>
      <c r="E961" s="233" t="s">
        <v>1930</v>
      </c>
      <c r="F961" s="142">
        <v>45888</v>
      </c>
      <c r="G961" s="142"/>
      <c r="H961" s="230"/>
    </row>
    <row r="962" spans="3:8" ht="16.5">
      <c r="C962" s="67" t="s">
        <v>4235</v>
      </c>
      <c r="D962" s="268" t="s">
        <v>1932</v>
      </c>
      <c r="E962" s="269" t="s">
        <v>86</v>
      </c>
      <c r="F962" s="142">
        <v>6239</v>
      </c>
      <c r="G962" s="142"/>
      <c r="H962" s="230"/>
    </row>
    <row r="963" spans="3:8" ht="25.5">
      <c r="C963" s="67" t="s">
        <v>4236</v>
      </c>
      <c r="D963" s="242" t="s">
        <v>1934</v>
      </c>
      <c r="E963" s="243" t="s">
        <v>9</v>
      </c>
      <c r="F963" s="142">
        <v>16699</v>
      </c>
      <c r="G963" s="142"/>
      <c r="H963" s="230"/>
    </row>
    <row r="964" spans="3:8" ht="25.5">
      <c r="C964" s="67" t="s">
        <v>4237</v>
      </c>
      <c r="D964" s="232" t="s">
        <v>1936</v>
      </c>
      <c r="E964" s="233" t="s">
        <v>9</v>
      </c>
      <c r="F964" s="142">
        <v>23837</v>
      </c>
      <c r="G964" s="142"/>
      <c r="H964" s="230"/>
    </row>
    <row r="965" spans="3:8" ht="16.5">
      <c r="C965" s="67" t="s">
        <v>4238</v>
      </c>
      <c r="D965" s="232" t="s">
        <v>1938</v>
      </c>
      <c r="E965" s="233" t="s">
        <v>9</v>
      </c>
      <c r="F965" s="142">
        <v>79697</v>
      </c>
      <c r="G965" s="142"/>
      <c r="H965" s="230"/>
    </row>
    <row r="966" spans="3:8" ht="25.5">
      <c r="C966" s="67" t="s">
        <v>4239</v>
      </c>
      <c r="D966" s="232" t="s">
        <v>1940</v>
      </c>
      <c r="E966" s="233" t="s">
        <v>1930</v>
      </c>
      <c r="F966" s="142">
        <v>50254</v>
      </c>
      <c r="G966" s="142"/>
      <c r="H966" s="230"/>
    </row>
    <row r="967" spans="3:8" ht="25.5">
      <c r="C967" s="67" t="s">
        <v>4240</v>
      </c>
      <c r="D967" s="232" t="s">
        <v>1942</v>
      </c>
      <c r="E967" s="233" t="s">
        <v>86</v>
      </c>
      <c r="F967" s="142">
        <v>36261</v>
      </c>
      <c r="G967" s="142"/>
      <c r="H967" s="230"/>
    </row>
    <row r="968" spans="3:8" ht="51">
      <c r="C968" s="67" t="s">
        <v>4241</v>
      </c>
      <c r="D968" s="232" t="s">
        <v>1944</v>
      </c>
      <c r="E968" s="233" t="s">
        <v>1930</v>
      </c>
      <c r="F968" s="142">
        <v>415466</v>
      </c>
      <c r="G968" s="142"/>
      <c r="H968" s="230"/>
    </row>
    <row r="969" spans="3:8" ht="25.5">
      <c r="C969" s="67" t="s">
        <v>4242</v>
      </c>
      <c r="D969" s="232" t="s">
        <v>1946</v>
      </c>
      <c r="E969" s="233" t="s">
        <v>86</v>
      </c>
      <c r="F969" s="142">
        <v>19272</v>
      </c>
      <c r="G969" s="142"/>
      <c r="H969" s="230"/>
    </row>
    <row r="970" spans="3:8" ht="25.5">
      <c r="C970" s="67" t="s">
        <v>4243</v>
      </c>
      <c r="D970" s="232" t="s">
        <v>1948</v>
      </c>
      <c r="E970" s="233" t="s">
        <v>86</v>
      </c>
      <c r="F970" s="142">
        <v>86227</v>
      </c>
      <c r="G970" s="142"/>
      <c r="H970" s="230"/>
    </row>
    <row r="971" spans="3:8" ht="38.25">
      <c r="C971" s="67" t="s">
        <v>4244</v>
      </c>
      <c r="D971" s="232" t="s">
        <v>1950</v>
      </c>
      <c r="E971" s="233" t="s">
        <v>9</v>
      </c>
      <c r="F971" s="142">
        <v>89283466</v>
      </c>
      <c r="G971" s="142"/>
      <c r="H971" s="230"/>
    </row>
    <row r="972" spans="3:8" ht="63.75">
      <c r="C972" s="67" t="s">
        <v>4245</v>
      </c>
      <c r="D972" s="232" t="s">
        <v>1952</v>
      </c>
      <c r="E972" s="233" t="s">
        <v>9</v>
      </c>
      <c r="F972" s="142">
        <v>110371632</v>
      </c>
      <c r="G972" s="142"/>
      <c r="H972" s="230"/>
    </row>
    <row r="973" spans="3:8" ht="51">
      <c r="C973" s="67" t="s">
        <v>4246</v>
      </c>
      <c r="D973" s="238" t="s">
        <v>1954</v>
      </c>
      <c r="E973" s="239" t="s">
        <v>9</v>
      </c>
      <c r="F973" s="142">
        <v>91893234</v>
      </c>
      <c r="G973" s="142"/>
      <c r="H973" s="230"/>
    </row>
    <row r="974" spans="3:8" ht="25.5">
      <c r="C974" s="67" t="s">
        <v>4247</v>
      </c>
      <c r="D974" s="232" t="s">
        <v>1956</v>
      </c>
      <c r="E974" s="233" t="s">
        <v>9</v>
      </c>
      <c r="F974" s="142">
        <v>85003778</v>
      </c>
      <c r="G974" s="142"/>
      <c r="H974" s="230"/>
    </row>
    <row r="975" spans="3:8" ht="25.5">
      <c r="C975" s="67" t="s">
        <v>4248</v>
      </c>
      <c r="D975" s="242" t="s">
        <v>1958</v>
      </c>
      <c r="E975" s="243" t="s">
        <v>86</v>
      </c>
      <c r="F975" s="142">
        <v>10201</v>
      </c>
      <c r="G975" s="142"/>
      <c r="H975" s="230"/>
    </row>
    <row r="976" spans="3:8" ht="25.5">
      <c r="C976" s="67" t="s">
        <v>4249</v>
      </c>
      <c r="D976" s="238" t="s">
        <v>1960</v>
      </c>
      <c r="E976" s="239" t="s">
        <v>1444</v>
      </c>
      <c r="F976" s="142">
        <v>479348</v>
      </c>
      <c r="G976" s="142"/>
      <c r="H976" s="230"/>
    </row>
    <row r="977" spans="2:8" ht="25.5">
      <c r="C977" s="67" t="s">
        <v>4250</v>
      </c>
      <c r="D977" s="238" t="s">
        <v>1962</v>
      </c>
      <c r="E977" s="239" t="s">
        <v>1444</v>
      </c>
      <c r="F977" s="142">
        <v>1018273</v>
      </c>
      <c r="G977" s="142"/>
      <c r="H977" s="230"/>
    </row>
    <row r="978" spans="2:8" ht="16.5">
      <c r="C978" s="70" t="s">
        <v>4251</v>
      </c>
      <c r="D978" s="222" t="s">
        <v>1964</v>
      </c>
      <c r="E978" s="221"/>
      <c r="F978" s="142"/>
      <c r="G978" s="142"/>
      <c r="H978" s="230"/>
    </row>
    <row r="979" spans="2:8" ht="25.5">
      <c r="C979" s="231" t="s">
        <v>4252</v>
      </c>
      <c r="D979" s="232" t="s">
        <v>1966</v>
      </c>
      <c r="E979" s="233" t="s">
        <v>9</v>
      </c>
      <c r="F979" s="142">
        <v>41400</v>
      </c>
      <c r="G979" s="142"/>
      <c r="H979" s="230"/>
    </row>
    <row r="980" spans="2:8" ht="16.5">
      <c r="C980" s="218" t="s">
        <v>4253</v>
      </c>
      <c r="D980" s="219" t="s">
        <v>1967</v>
      </c>
      <c r="E980" s="220"/>
      <c r="F980" s="149"/>
      <c r="G980" s="149"/>
      <c r="H980" s="230"/>
    </row>
    <row r="981" spans="2:8" ht="51">
      <c r="C981" s="249" t="s">
        <v>4254</v>
      </c>
      <c r="D981" s="250" t="s">
        <v>4043</v>
      </c>
      <c r="E981" s="251" t="s">
        <v>9</v>
      </c>
      <c r="F981" s="142">
        <v>3514595</v>
      </c>
      <c r="G981" s="142"/>
      <c r="H981" s="230"/>
    </row>
    <row r="982" spans="2:8" ht="25.5">
      <c r="C982" s="249" t="s">
        <v>4255</v>
      </c>
      <c r="D982" s="250" t="s">
        <v>4044</v>
      </c>
      <c r="E982" s="251" t="s">
        <v>9</v>
      </c>
      <c r="F982" s="142">
        <v>134735</v>
      </c>
      <c r="G982" s="142"/>
      <c r="H982" s="230"/>
    </row>
    <row r="983" spans="2:8" ht="16.5">
      <c r="C983" s="249" t="s">
        <v>4256</v>
      </c>
      <c r="D983" s="252" t="s">
        <v>4042</v>
      </c>
      <c r="E983" s="253" t="s">
        <v>9</v>
      </c>
      <c r="F983" s="142">
        <v>204590</v>
      </c>
      <c r="G983" s="142"/>
      <c r="H983" s="230"/>
    </row>
    <row r="984" spans="2:8" ht="25.5">
      <c r="C984" s="249" t="s">
        <v>4257</v>
      </c>
      <c r="D984" s="250" t="s">
        <v>4039</v>
      </c>
      <c r="E984" s="251" t="s">
        <v>9</v>
      </c>
      <c r="F984" s="142">
        <v>318287</v>
      </c>
      <c r="G984" s="142"/>
      <c r="H984" s="230"/>
    </row>
    <row r="985" spans="2:8" ht="25.5">
      <c r="C985" s="249" t="s">
        <v>4258</v>
      </c>
      <c r="D985" s="250" t="s">
        <v>4040</v>
      </c>
      <c r="E985" s="251" t="s">
        <v>9</v>
      </c>
      <c r="F985" s="142">
        <v>283081</v>
      </c>
      <c r="G985" s="142"/>
      <c r="H985" s="230"/>
    </row>
    <row r="986" spans="2:8" ht="25.5">
      <c r="C986" s="249" t="s">
        <v>4259</v>
      </c>
      <c r="D986" s="250" t="s">
        <v>1968</v>
      </c>
      <c r="E986" s="251" t="s">
        <v>9</v>
      </c>
      <c r="F986" s="142">
        <v>182646</v>
      </c>
      <c r="G986" s="142"/>
      <c r="H986" s="230"/>
    </row>
    <row r="987" spans="2:8" ht="16.5">
      <c r="C987" s="249" t="s">
        <v>4260</v>
      </c>
      <c r="D987" s="252" t="s">
        <v>1969</v>
      </c>
      <c r="E987" s="253" t="s">
        <v>86</v>
      </c>
      <c r="F987" s="142">
        <v>8667</v>
      </c>
      <c r="G987" s="142"/>
      <c r="H987" s="230"/>
    </row>
    <row r="988" spans="2:8" ht="22.5">
      <c r="C988" s="249" t="s">
        <v>4261</v>
      </c>
      <c r="D988" s="252" t="s">
        <v>1970</v>
      </c>
      <c r="E988" s="253" t="s">
        <v>86</v>
      </c>
      <c r="F988" s="142">
        <v>3945</v>
      </c>
      <c r="G988" s="142"/>
      <c r="H988" s="230"/>
    </row>
    <row r="989" spans="2:8" ht="22.5">
      <c r="C989" s="249" t="s">
        <v>4262</v>
      </c>
      <c r="D989" s="252" t="s">
        <v>4041</v>
      </c>
      <c r="E989" s="253" t="s">
        <v>86</v>
      </c>
      <c r="F989" s="142">
        <v>8691</v>
      </c>
      <c r="G989" s="142"/>
      <c r="H989" s="230"/>
    </row>
    <row r="990" spans="2:8" ht="16.5">
      <c r="C990" s="249" t="s">
        <v>4263</v>
      </c>
      <c r="D990" s="232" t="s">
        <v>1974</v>
      </c>
      <c r="E990" s="233" t="s">
        <v>9</v>
      </c>
      <c r="F990" s="142">
        <v>160975</v>
      </c>
      <c r="G990" s="142"/>
      <c r="H990" s="230"/>
    </row>
    <row r="991" spans="2:8" ht="25.5">
      <c r="C991" s="249" t="s">
        <v>4264</v>
      </c>
      <c r="D991" s="232" t="s">
        <v>1976</v>
      </c>
      <c r="E991" s="233" t="s">
        <v>9</v>
      </c>
      <c r="F991" s="142">
        <v>212024</v>
      </c>
      <c r="G991" s="142"/>
      <c r="H991" s="230"/>
    </row>
    <row r="992" spans="2:8" ht="16.5" customHeight="1">
      <c r="B992" s="39">
        <v>719</v>
      </c>
      <c r="C992" s="50">
        <v>9</v>
      </c>
      <c r="D992" s="119" t="s">
        <v>1996</v>
      </c>
      <c r="E992" s="51"/>
      <c r="F992" s="145"/>
      <c r="G992" s="145"/>
    </row>
    <row r="993" spans="2:7" ht="16.5">
      <c r="B993" s="39">
        <v>720</v>
      </c>
      <c r="C993" s="86" t="s">
        <v>1997</v>
      </c>
      <c r="D993" s="227" t="s">
        <v>1998</v>
      </c>
      <c r="E993" s="87"/>
      <c r="F993" s="141"/>
      <c r="G993" s="141"/>
    </row>
    <row r="994" spans="2:7" ht="16.5">
      <c r="B994" s="39">
        <v>721</v>
      </c>
      <c r="C994" s="67" t="s">
        <v>1999</v>
      </c>
      <c r="D994" s="55" t="s">
        <v>4279</v>
      </c>
      <c r="E994" s="56" t="s">
        <v>86</v>
      </c>
      <c r="F994" s="142">
        <v>5801</v>
      </c>
      <c r="G994" s="142"/>
    </row>
    <row r="995" spans="2:7" ht="16.5">
      <c r="B995" s="39">
        <v>722</v>
      </c>
      <c r="C995" s="67" t="s">
        <v>2001</v>
      </c>
      <c r="D995" s="55" t="s">
        <v>2002</v>
      </c>
      <c r="E995" s="68" t="s">
        <v>38</v>
      </c>
      <c r="F995" s="142">
        <v>19830</v>
      </c>
      <c r="G995" s="142"/>
    </row>
    <row r="996" spans="2:7" ht="16.5">
      <c r="B996" s="39">
        <v>723</v>
      </c>
      <c r="C996" s="67" t="s">
        <v>2003</v>
      </c>
      <c r="D996" s="55" t="s">
        <v>2004</v>
      </c>
      <c r="E996" s="68" t="s">
        <v>38</v>
      </c>
      <c r="F996" s="142">
        <v>17869</v>
      </c>
      <c r="G996" s="142"/>
    </row>
    <row r="997" spans="2:7" ht="16.5">
      <c r="B997" s="39">
        <v>724</v>
      </c>
      <c r="C997" s="67" t="s">
        <v>2005</v>
      </c>
      <c r="D997" s="55" t="s">
        <v>2006</v>
      </c>
      <c r="E997" s="68" t="s">
        <v>38</v>
      </c>
      <c r="F997" s="142">
        <v>23304</v>
      </c>
      <c r="G997" s="142"/>
    </row>
    <row r="998" spans="2:7" ht="16.5">
      <c r="B998" s="39">
        <v>725</v>
      </c>
      <c r="C998" s="67" t="s">
        <v>2007</v>
      </c>
      <c r="D998" s="55" t="s">
        <v>2008</v>
      </c>
      <c r="E998" s="68" t="s">
        <v>38</v>
      </c>
      <c r="F998" s="142">
        <v>20727</v>
      </c>
      <c r="G998" s="142"/>
    </row>
    <row r="999" spans="2:7" ht="16.5">
      <c r="B999" s="39">
        <v>726</v>
      </c>
      <c r="C999" s="67" t="s">
        <v>2009</v>
      </c>
      <c r="D999" s="55" t="s">
        <v>2010</v>
      </c>
      <c r="E999" s="68" t="s">
        <v>38</v>
      </c>
      <c r="F999" s="142">
        <v>19183</v>
      </c>
      <c r="G999" s="142"/>
    </row>
    <row r="1000" spans="2:7" ht="16.5">
      <c r="B1000" s="39">
        <v>727</v>
      </c>
      <c r="C1000" s="67" t="s">
        <v>2011</v>
      </c>
      <c r="D1000" s="55" t="s">
        <v>2012</v>
      </c>
      <c r="E1000" s="68" t="s">
        <v>38</v>
      </c>
      <c r="F1000" s="142">
        <v>18611</v>
      </c>
      <c r="G1000" s="142"/>
    </row>
    <row r="1001" spans="2:7" ht="16.5">
      <c r="B1001" s="39">
        <v>728</v>
      </c>
      <c r="C1001" s="67" t="s">
        <v>2013</v>
      </c>
      <c r="D1001" s="55" t="s">
        <v>2014</v>
      </c>
      <c r="E1001" s="68" t="s">
        <v>38</v>
      </c>
      <c r="F1001" s="142">
        <v>16361</v>
      </c>
      <c r="G1001" s="142"/>
    </row>
    <row r="1002" spans="2:7" ht="16.5">
      <c r="B1002" s="39">
        <v>729</v>
      </c>
      <c r="C1002" s="67" t="s">
        <v>2015</v>
      </c>
      <c r="D1002" s="55" t="s">
        <v>2016</v>
      </c>
      <c r="E1002" s="68" t="s">
        <v>38</v>
      </c>
      <c r="F1002" s="142">
        <v>18163</v>
      </c>
      <c r="G1002" s="142"/>
    </row>
    <row r="1003" spans="2:7" ht="16.5">
      <c r="B1003" s="39">
        <v>730</v>
      </c>
      <c r="C1003" s="67" t="s">
        <v>2017</v>
      </c>
      <c r="D1003" s="55" t="s">
        <v>2018</v>
      </c>
      <c r="E1003" s="68" t="s">
        <v>38</v>
      </c>
      <c r="F1003" s="142">
        <v>9721</v>
      </c>
      <c r="G1003" s="142"/>
    </row>
    <row r="1004" spans="2:7" ht="16.5">
      <c r="B1004" s="39">
        <v>731</v>
      </c>
      <c r="C1004" s="70" t="s">
        <v>2019</v>
      </c>
      <c r="D1004" s="58" t="s">
        <v>2020</v>
      </c>
      <c r="E1004" s="71"/>
      <c r="F1004" s="141"/>
      <c r="G1004" s="141"/>
    </row>
    <row r="1005" spans="2:7" ht="16.5">
      <c r="B1005" s="39">
        <v>732</v>
      </c>
      <c r="C1005" s="67" t="s">
        <v>2021</v>
      </c>
      <c r="D1005" s="55" t="s">
        <v>2022</v>
      </c>
      <c r="E1005" s="68" t="s">
        <v>38</v>
      </c>
      <c r="F1005" s="142">
        <v>23490</v>
      </c>
      <c r="G1005" s="142"/>
    </row>
    <row r="1006" spans="2:7" ht="16.5">
      <c r="B1006" s="39">
        <v>733</v>
      </c>
      <c r="C1006" s="67" t="s">
        <v>2023</v>
      </c>
      <c r="D1006" s="55" t="s">
        <v>2024</v>
      </c>
      <c r="E1006" s="68" t="s">
        <v>38</v>
      </c>
      <c r="F1006" s="142">
        <v>23128</v>
      </c>
      <c r="G1006" s="142"/>
    </row>
    <row r="1007" spans="2:7" ht="16.5">
      <c r="B1007" s="39">
        <v>734</v>
      </c>
      <c r="C1007" s="67" t="s">
        <v>2025</v>
      </c>
      <c r="D1007" s="55" t="s">
        <v>2026</v>
      </c>
      <c r="E1007" s="68" t="s">
        <v>38</v>
      </c>
      <c r="F1007" s="142">
        <v>22061</v>
      </c>
      <c r="G1007" s="142"/>
    </row>
    <row r="1008" spans="2:7" ht="16.5">
      <c r="B1008" s="39">
        <v>735</v>
      </c>
      <c r="C1008" s="67" t="s">
        <v>2027</v>
      </c>
      <c r="D1008" s="55" t="s">
        <v>2028</v>
      </c>
      <c r="E1008" s="68" t="s">
        <v>38</v>
      </c>
      <c r="F1008" s="142">
        <v>22352</v>
      </c>
      <c r="G1008" s="142"/>
    </row>
    <row r="1009" spans="2:7" ht="16.5">
      <c r="B1009" s="39">
        <v>736</v>
      </c>
      <c r="C1009" s="67" t="s">
        <v>2029</v>
      </c>
      <c r="D1009" s="55" t="s">
        <v>2030</v>
      </c>
      <c r="E1009" s="68" t="s">
        <v>38</v>
      </c>
      <c r="F1009" s="142">
        <v>21566</v>
      </c>
      <c r="G1009" s="142"/>
    </row>
    <row r="1010" spans="2:7" ht="16.5">
      <c r="B1010" s="39">
        <v>737</v>
      </c>
      <c r="C1010" s="67" t="s">
        <v>2031</v>
      </c>
      <c r="D1010" s="55" t="s">
        <v>2032</v>
      </c>
      <c r="E1010" s="68" t="s">
        <v>38</v>
      </c>
      <c r="F1010" s="142">
        <v>23574</v>
      </c>
      <c r="G1010" s="142"/>
    </row>
    <row r="1011" spans="2:7" ht="16.5" customHeight="1">
      <c r="B1011" s="39">
        <v>739</v>
      </c>
      <c r="C1011" s="50">
        <v>10</v>
      </c>
      <c r="D1011" s="122" t="s">
        <v>2033</v>
      </c>
      <c r="E1011" s="65"/>
      <c r="F1011" s="145"/>
      <c r="G1011" s="145"/>
    </row>
    <row r="1012" spans="2:7" ht="16.5">
      <c r="B1012" s="39">
        <v>740</v>
      </c>
      <c r="C1012" s="86" t="s">
        <v>2034</v>
      </c>
      <c r="D1012" s="227" t="s">
        <v>2035</v>
      </c>
      <c r="E1012" s="87"/>
      <c r="F1012" s="141"/>
      <c r="G1012" s="141"/>
    </row>
    <row r="1013" spans="2:7" ht="16.5">
      <c r="B1013" s="39">
        <v>741</v>
      </c>
      <c r="C1013" s="67" t="s">
        <v>2036</v>
      </c>
      <c r="D1013" s="55" t="s">
        <v>2037</v>
      </c>
      <c r="E1013" s="68" t="s">
        <v>38</v>
      </c>
      <c r="F1013" s="142">
        <v>34152</v>
      </c>
      <c r="G1013" s="142"/>
    </row>
    <row r="1014" spans="2:7" ht="16.5">
      <c r="B1014" s="39">
        <v>742</v>
      </c>
      <c r="C1014" s="67" t="s">
        <v>2038</v>
      </c>
      <c r="D1014" s="55" t="s">
        <v>2039</v>
      </c>
      <c r="E1014" s="68" t="s">
        <v>38</v>
      </c>
      <c r="F1014" s="142">
        <v>27617</v>
      </c>
      <c r="G1014" s="142"/>
    </row>
    <row r="1015" spans="2:7" ht="16.5">
      <c r="B1015" s="39">
        <v>743</v>
      </c>
      <c r="C1015" s="67" t="s">
        <v>2040</v>
      </c>
      <c r="D1015" s="55" t="s">
        <v>2041</v>
      </c>
      <c r="E1015" s="68" t="s">
        <v>38</v>
      </c>
      <c r="F1015" s="142">
        <v>25397</v>
      </c>
      <c r="G1015" s="142"/>
    </row>
    <row r="1016" spans="2:7" ht="16.5">
      <c r="B1016" s="39">
        <v>744</v>
      </c>
      <c r="C1016" s="67" t="s">
        <v>2042</v>
      </c>
      <c r="D1016" s="55" t="s">
        <v>2043</v>
      </c>
      <c r="E1016" s="68" t="s">
        <v>38</v>
      </c>
      <c r="F1016" s="142">
        <v>46051</v>
      </c>
      <c r="G1016" s="142"/>
    </row>
    <row r="1017" spans="2:7" ht="16.5">
      <c r="B1017" s="39">
        <v>745</v>
      </c>
      <c r="C1017" s="67" t="s">
        <v>2044</v>
      </c>
      <c r="D1017" s="55" t="s">
        <v>2045</v>
      </c>
      <c r="E1017" s="68" t="s">
        <v>38</v>
      </c>
      <c r="F1017" s="142">
        <v>16531</v>
      </c>
      <c r="G1017" s="142"/>
    </row>
    <row r="1018" spans="2:7" s="46" customFormat="1" ht="16.5">
      <c r="B1018" s="39">
        <v>746</v>
      </c>
      <c r="C1018" s="67" t="s">
        <v>2046</v>
      </c>
      <c r="D1018" s="55" t="s">
        <v>2047</v>
      </c>
      <c r="E1018" s="68" t="s">
        <v>38</v>
      </c>
      <c r="F1018" s="142">
        <v>78485</v>
      </c>
      <c r="G1018" s="142"/>
    </row>
    <row r="1019" spans="2:7" ht="16.5">
      <c r="B1019" s="39">
        <v>747</v>
      </c>
      <c r="C1019" s="67" t="s">
        <v>2048</v>
      </c>
      <c r="D1019" s="55" t="s">
        <v>2049</v>
      </c>
      <c r="E1019" s="68" t="s">
        <v>38</v>
      </c>
      <c r="F1019" s="142">
        <v>79658</v>
      </c>
      <c r="G1019" s="142"/>
    </row>
    <row r="1020" spans="2:7" ht="16.5">
      <c r="B1020" s="39">
        <v>748</v>
      </c>
      <c r="C1020" s="70" t="s">
        <v>2050</v>
      </c>
      <c r="D1020" s="58" t="s">
        <v>2051</v>
      </c>
      <c r="E1020" s="71"/>
      <c r="F1020" s="141"/>
      <c r="G1020" s="141"/>
    </row>
    <row r="1021" spans="2:7" ht="16.5">
      <c r="B1021" s="39">
        <v>750</v>
      </c>
      <c r="C1021" s="67" t="s">
        <v>3673</v>
      </c>
      <c r="D1021" s="76" t="s">
        <v>2053</v>
      </c>
      <c r="E1021" s="68" t="s">
        <v>38</v>
      </c>
      <c r="F1021" s="142">
        <v>83310</v>
      </c>
      <c r="G1021" s="142"/>
    </row>
    <row r="1022" spans="2:7" ht="16.5">
      <c r="B1022" s="39">
        <v>751</v>
      </c>
      <c r="C1022" s="67" t="s">
        <v>2052</v>
      </c>
      <c r="D1022" s="76" t="s">
        <v>2055</v>
      </c>
      <c r="E1022" s="68" t="s">
        <v>38</v>
      </c>
      <c r="F1022" s="142">
        <v>80960</v>
      </c>
      <c r="G1022" s="142"/>
    </row>
    <row r="1023" spans="2:7" ht="16.5">
      <c r="B1023" s="39">
        <v>752</v>
      </c>
      <c r="C1023" s="67" t="s">
        <v>2054</v>
      </c>
      <c r="D1023" s="76" t="s">
        <v>2057</v>
      </c>
      <c r="E1023" s="68" t="s">
        <v>38</v>
      </c>
      <c r="F1023" s="142">
        <v>75352</v>
      </c>
      <c r="G1023" s="142"/>
    </row>
    <row r="1024" spans="2:7" ht="22.5">
      <c r="B1024" s="39">
        <v>753</v>
      </c>
      <c r="C1024" s="67" t="s">
        <v>2056</v>
      </c>
      <c r="D1024" s="55" t="s">
        <v>2059</v>
      </c>
      <c r="E1024" s="68" t="s">
        <v>38</v>
      </c>
      <c r="F1024" s="142">
        <v>81301</v>
      </c>
      <c r="G1024" s="142"/>
    </row>
    <row r="1025" spans="2:8" ht="22.5">
      <c r="B1025" s="39">
        <v>754</v>
      </c>
      <c r="C1025" s="67" t="s">
        <v>2058</v>
      </c>
      <c r="D1025" s="55" t="s">
        <v>2061</v>
      </c>
      <c r="E1025" s="68" t="s">
        <v>38</v>
      </c>
      <c r="F1025" s="142">
        <v>96191</v>
      </c>
      <c r="G1025" s="142"/>
    </row>
    <row r="1026" spans="2:8" ht="16.5">
      <c r="B1026" s="39">
        <v>755</v>
      </c>
      <c r="C1026" s="67" t="s">
        <v>2060</v>
      </c>
      <c r="D1026" s="55" t="s">
        <v>2063</v>
      </c>
      <c r="E1026" s="68" t="s">
        <v>38</v>
      </c>
      <c r="F1026" s="142">
        <v>67669</v>
      </c>
      <c r="G1026" s="142"/>
    </row>
    <row r="1027" spans="2:8" ht="16.5">
      <c r="B1027" s="39">
        <v>756</v>
      </c>
      <c r="C1027" s="67" t="s">
        <v>2062</v>
      </c>
      <c r="D1027" s="55" t="s">
        <v>2065</v>
      </c>
      <c r="E1027" s="68" t="s">
        <v>38</v>
      </c>
      <c r="F1027" s="142">
        <v>64973</v>
      </c>
      <c r="G1027" s="142"/>
    </row>
    <row r="1028" spans="2:8" ht="22.5">
      <c r="B1028" s="39">
        <v>757</v>
      </c>
      <c r="C1028" s="67" t="s">
        <v>2064</v>
      </c>
      <c r="D1028" s="55" t="s">
        <v>2067</v>
      </c>
      <c r="E1028" s="68" t="s">
        <v>38</v>
      </c>
      <c r="F1028" s="142">
        <v>107134</v>
      </c>
      <c r="G1028" s="142"/>
    </row>
    <row r="1029" spans="2:8" ht="16.5">
      <c r="B1029" s="39">
        <v>760</v>
      </c>
      <c r="C1029" s="67" t="s">
        <v>2066</v>
      </c>
      <c r="D1029" s="55" t="s">
        <v>2069</v>
      </c>
      <c r="E1029" s="68" t="s">
        <v>38</v>
      </c>
      <c r="F1029" s="142">
        <v>53662</v>
      </c>
      <c r="G1029" s="142"/>
    </row>
    <row r="1030" spans="2:8" ht="16.5">
      <c r="B1030" s="39">
        <v>762</v>
      </c>
      <c r="C1030" s="67" t="s">
        <v>3675</v>
      </c>
      <c r="D1030" s="55" t="s">
        <v>2071</v>
      </c>
      <c r="E1030" s="68" t="s">
        <v>38</v>
      </c>
      <c r="F1030" s="142">
        <v>77460</v>
      </c>
      <c r="G1030" s="142"/>
    </row>
    <row r="1031" spans="2:8" ht="16.5">
      <c r="B1031" s="39">
        <v>763</v>
      </c>
      <c r="C1031" s="67" t="s">
        <v>3677</v>
      </c>
      <c r="D1031" s="223" t="s">
        <v>2073</v>
      </c>
      <c r="E1031" s="68" t="s">
        <v>38</v>
      </c>
      <c r="F1031" s="142">
        <v>80642</v>
      </c>
      <c r="G1031" s="142"/>
    </row>
    <row r="1032" spans="2:8" ht="16.5">
      <c r="B1032" s="39">
        <v>764</v>
      </c>
      <c r="C1032" s="67" t="s">
        <v>2068</v>
      </c>
      <c r="D1032" s="223" t="s">
        <v>2075</v>
      </c>
      <c r="E1032" s="68" t="s">
        <v>38</v>
      </c>
      <c r="F1032" s="142">
        <v>130021</v>
      </c>
      <c r="G1032" s="142"/>
    </row>
    <row r="1033" spans="2:8" ht="22.5">
      <c r="B1033" s="39">
        <v>766</v>
      </c>
      <c r="C1033" s="67" t="s">
        <v>3679</v>
      </c>
      <c r="D1033" s="223" t="s">
        <v>2077</v>
      </c>
      <c r="E1033" s="68" t="s">
        <v>38</v>
      </c>
      <c r="F1033" s="142">
        <v>87244</v>
      </c>
      <c r="G1033" s="142"/>
      <c r="H1033" s="230"/>
    </row>
    <row r="1034" spans="2:8" ht="16.5">
      <c r="B1034" s="39">
        <v>768</v>
      </c>
      <c r="C1034" s="67" t="s">
        <v>2070</v>
      </c>
      <c r="D1034" s="55" t="s">
        <v>2079</v>
      </c>
      <c r="E1034" s="68" t="s">
        <v>38</v>
      </c>
      <c r="F1034" s="142">
        <v>48033</v>
      </c>
      <c r="G1034" s="142"/>
    </row>
    <row r="1035" spans="2:8" ht="16.5">
      <c r="B1035" s="39">
        <v>769</v>
      </c>
      <c r="C1035" s="67" t="s">
        <v>2072</v>
      </c>
      <c r="D1035" s="55" t="s">
        <v>2081</v>
      </c>
      <c r="E1035" s="68" t="s">
        <v>38</v>
      </c>
      <c r="F1035" s="142">
        <v>30020</v>
      </c>
      <c r="G1035" s="142"/>
    </row>
    <row r="1036" spans="2:8" ht="16.5">
      <c r="B1036" s="39">
        <v>770</v>
      </c>
      <c r="C1036" s="67" t="s">
        <v>2074</v>
      </c>
      <c r="D1036" s="55" t="s">
        <v>2083</v>
      </c>
      <c r="E1036" s="68" t="s">
        <v>38</v>
      </c>
      <c r="F1036" s="142">
        <v>49529</v>
      </c>
      <c r="G1036" s="142"/>
    </row>
    <row r="1037" spans="2:8" ht="16.5">
      <c r="B1037" s="39">
        <v>771</v>
      </c>
      <c r="C1037" s="67" t="s">
        <v>3681</v>
      </c>
      <c r="D1037" s="55" t="s">
        <v>2085</v>
      </c>
      <c r="E1037" s="68" t="s">
        <v>38</v>
      </c>
      <c r="F1037" s="142">
        <v>23409</v>
      </c>
      <c r="G1037" s="142"/>
    </row>
    <row r="1038" spans="2:8" ht="16.5">
      <c r="B1038" s="39">
        <v>772</v>
      </c>
      <c r="C1038" s="67" t="s">
        <v>2076</v>
      </c>
      <c r="D1038" s="55" t="s">
        <v>2087</v>
      </c>
      <c r="E1038" s="68" t="s">
        <v>38</v>
      </c>
      <c r="F1038" s="142">
        <v>40974</v>
      </c>
      <c r="G1038" s="142"/>
    </row>
    <row r="1039" spans="2:8" ht="16.5">
      <c r="B1039" s="39">
        <v>773</v>
      </c>
      <c r="C1039" s="67" t="s">
        <v>3682</v>
      </c>
      <c r="D1039" s="55" t="s">
        <v>2089</v>
      </c>
      <c r="E1039" s="68" t="s">
        <v>38</v>
      </c>
      <c r="F1039" s="142">
        <v>57679</v>
      </c>
      <c r="G1039" s="142"/>
    </row>
    <row r="1040" spans="2:8" ht="16.5">
      <c r="B1040" s="39">
        <v>774</v>
      </c>
      <c r="C1040" s="67" t="s">
        <v>2078</v>
      </c>
      <c r="D1040" s="55" t="s">
        <v>2091</v>
      </c>
      <c r="E1040" s="68" t="s">
        <v>38</v>
      </c>
      <c r="F1040" s="142">
        <v>49477</v>
      </c>
      <c r="G1040" s="142"/>
    </row>
    <row r="1041" spans="1:8" ht="16.5">
      <c r="B1041" s="39">
        <v>775</v>
      </c>
      <c r="C1041" s="67" t="s">
        <v>2080</v>
      </c>
      <c r="D1041" s="55" t="s">
        <v>2093</v>
      </c>
      <c r="E1041" s="68" t="s">
        <v>38</v>
      </c>
      <c r="F1041" s="142">
        <v>74902</v>
      </c>
      <c r="G1041" s="142"/>
    </row>
    <row r="1042" spans="1:8" ht="13.5" customHeight="1">
      <c r="B1042" s="39">
        <v>777</v>
      </c>
      <c r="C1042" s="67" t="s">
        <v>2082</v>
      </c>
      <c r="D1042" s="55" t="s">
        <v>2095</v>
      </c>
      <c r="E1042" s="68" t="s">
        <v>38</v>
      </c>
      <c r="F1042" s="142">
        <v>52810</v>
      </c>
      <c r="G1042" s="142"/>
    </row>
    <row r="1043" spans="1:8" ht="22.5">
      <c r="B1043" s="39">
        <v>779</v>
      </c>
      <c r="C1043" s="67" t="s">
        <v>2084</v>
      </c>
      <c r="D1043" s="55" t="s">
        <v>2097</v>
      </c>
      <c r="E1043" s="68" t="s">
        <v>38</v>
      </c>
      <c r="F1043" s="142">
        <v>76001</v>
      </c>
      <c r="G1043" s="142"/>
    </row>
    <row r="1044" spans="1:8" ht="22.5">
      <c r="B1044" s="39">
        <v>780</v>
      </c>
      <c r="C1044" s="67" t="s">
        <v>2086</v>
      </c>
      <c r="D1044" s="55" t="s">
        <v>2099</v>
      </c>
      <c r="E1044" s="68" t="s">
        <v>38</v>
      </c>
      <c r="F1044" s="142">
        <v>104877</v>
      </c>
      <c r="G1044" s="142"/>
    </row>
    <row r="1045" spans="1:8" ht="22.5">
      <c r="B1045" s="39">
        <v>781</v>
      </c>
      <c r="C1045" s="67" t="s">
        <v>2088</v>
      </c>
      <c r="D1045" s="223" t="s">
        <v>2101</v>
      </c>
      <c r="E1045" s="68" t="s">
        <v>38</v>
      </c>
      <c r="F1045" s="142">
        <v>58148</v>
      </c>
      <c r="G1045" s="142"/>
      <c r="H1045" s="230"/>
    </row>
    <row r="1046" spans="1:8" ht="16.5">
      <c r="B1046" s="39">
        <v>782</v>
      </c>
      <c r="C1046" s="67" t="s">
        <v>2090</v>
      </c>
      <c r="D1046" s="55" t="s">
        <v>2103</v>
      </c>
      <c r="E1046" s="68" t="s">
        <v>38</v>
      </c>
      <c r="F1046" s="142">
        <v>201210</v>
      </c>
      <c r="G1046" s="142"/>
    </row>
    <row r="1047" spans="1:8" ht="33.75">
      <c r="B1047" s="39">
        <v>783</v>
      </c>
      <c r="C1047" s="67" t="s">
        <v>2092</v>
      </c>
      <c r="D1047" s="55" t="s">
        <v>2105</v>
      </c>
      <c r="E1047" s="68" t="s">
        <v>38</v>
      </c>
      <c r="F1047" s="142">
        <v>109942</v>
      </c>
      <c r="G1047" s="142"/>
    </row>
    <row r="1048" spans="1:8" ht="22.5">
      <c r="B1048" s="39">
        <v>784</v>
      </c>
      <c r="C1048" s="67" t="s">
        <v>3684</v>
      </c>
      <c r="D1048" s="55" t="s">
        <v>4277</v>
      </c>
      <c r="E1048" s="56" t="s">
        <v>86</v>
      </c>
      <c r="F1048" s="142">
        <v>12109</v>
      </c>
      <c r="G1048" s="142"/>
    </row>
    <row r="1049" spans="1:8" ht="16.5">
      <c r="B1049" s="39">
        <v>785</v>
      </c>
      <c r="C1049" s="70" t="s">
        <v>2108</v>
      </c>
      <c r="D1049" s="58" t="s">
        <v>2109</v>
      </c>
      <c r="E1049" s="71"/>
      <c r="F1049" s="141"/>
      <c r="G1049" s="141"/>
    </row>
    <row r="1050" spans="1:8" ht="16.5">
      <c r="B1050" s="39">
        <v>788</v>
      </c>
      <c r="C1050" s="67" t="s">
        <v>3689</v>
      </c>
      <c r="D1050" s="55" t="s">
        <v>2111</v>
      </c>
      <c r="E1050" s="56" t="s">
        <v>86</v>
      </c>
      <c r="F1050" s="142">
        <v>39426</v>
      </c>
      <c r="G1050" s="142"/>
    </row>
    <row r="1051" spans="1:8" ht="16.5">
      <c r="B1051" s="39">
        <v>789</v>
      </c>
      <c r="C1051" s="67" t="s">
        <v>3691</v>
      </c>
      <c r="D1051" s="55" t="s">
        <v>2113</v>
      </c>
      <c r="E1051" s="56" t="s">
        <v>86</v>
      </c>
      <c r="F1051" s="142">
        <v>10905</v>
      </c>
      <c r="G1051" s="142"/>
    </row>
    <row r="1052" spans="1:8" ht="16.5">
      <c r="B1052" s="39">
        <v>790</v>
      </c>
      <c r="C1052" s="67" t="s">
        <v>2110</v>
      </c>
      <c r="D1052" s="55" t="s">
        <v>2115</v>
      </c>
      <c r="E1052" s="56" t="s">
        <v>86</v>
      </c>
      <c r="F1052" s="142">
        <v>30827</v>
      </c>
      <c r="G1052" s="142"/>
      <c r="H1052" s="230"/>
    </row>
    <row r="1053" spans="1:8" ht="16.5">
      <c r="B1053" s="39">
        <v>791</v>
      </c>
      <c r="C1053" s="67" t="s">
        <v>2112</v>
      </c>
      <c r="D1053" s="55" t="s">
        <v>2117</v>
      </c>
      <c r="E1053" s="56" t="s">
        <v>86</v>
      </c>
      <c r="F1053" s="142">
        <v>24567</v>
      </c>
      <c r="G1053" s="142"/>
    </row>
    <row r="1054" spans="1:8" s="40" customFormat="1" ht="16.5">
      <c r="A1054" s="39"/>
      <c r="B1054" s="39">
        <v>792</v>
      </c>
      <c r="C1054" s="67" t="s">
        <v>2114</v>
      </c>
      <c r="D1054" s="55" t="s">
        <v>2119</v>
      </c>
      <c r="E1054" s="56" t="s">
        <v>86</v>
      </c>
      <c r="F1054" s="142">
        <v>19968</v>
      </c>
      <c r="G1054" s="142"/>
    </row>
    <row r="1055" spans="1:8" s="40" customFormat="1" ht="16.5">
      <c r="A1055" s="39"/>
      <c r="B1055" s="39">
        <v>793</v>
      </c>
      <c r="C1055" s="67" t="s">
        <v>2116</v>
      </c>
      <c r="D1055" s="55" t="s">
        <v>2121</v>
      </c>
      <c r="E1055" s="56" t="s">
        <v>86</v>
      </c>
      <c r="F1055" s="142">
        <v>8439</v>
      </c>
      <c r="G1055" s="142"/>
    </row>
    <row r="1056" spans="1:8" s="40" customFormat="1" ht="16.5">
      <c r="A1056" s="39"/>
      <c r="B1056" s="39">
        <v>794</v>
      </c>
      <c r="C1056" s="67" t="s">
        <v>2118</v>
      </c>
      <c r="D1056" s="55" t="s">
        <v>2123</v>
      </c>
      <c r="E1056" s="56" t="s">
        <v>86</v>
      </c>
      <c r="F1056" s="142">
        <v>13114</v>
      </c>
      <c r="G1056" s="142"/>
      <c r="H1056" s="230"/>
    </row>
    <row r="1057" spans="1:8" s="40" customFormat="1" ht="16.5">
      <c r="A1057" s="39"/>
      <c r="B1057" s="39">
        <v>796</v>
      </c>
      <c r="C1057" s="67" t="s">
        <v>2120</v>
      </c>
      <c r="D1057" s="55" t="s">
        <v>2125</v>
      </c>
      <c r="E1057" s="56" t="s">
        <v>86</v>
      </c>
      <c r="F1057" s="142">
        <v>7818</v>
      </c>
      <c r="G1057" s="142"/>
    </row>
    <row r="1058" spans="1:8" s="40" customFormat="1" ht="16.5">
      <c r="A1058" s="39"/>
      <c r="B1058" s="39">
        <v>797</v>
      </c>
      <c r="C1058" s="67" t="s">
        <v>2122</v>
      </c>
      <c r="D1058" s="55" t="s">
        <v>2127</v>
      </c>
      <c r="E1058" s="56" t="s">
        <v>86</v>
      </c>
      <c r="F1058" s="142">
        <v>55624</v>
      </c>
      <c r="G1058" s="142"/>
      <c r="H1058" s="230"/>
    </row>
    <row r="1059" spans="1:8" s="40" customFormat="1" ht="16.5">
      <c r="A1059" s="39"/>
      <c r="B1059" s="39">
        <v>799</v>
      </c>
      <c r="C1059" s="67" t="s">
        <v>3695</v>
      </c>
      <c r="D1059" s="55" t="s">
        <v>2129</v>
      </c>
      <c r="E1059" s="56" t="s">
        <v>86</v>
      </c>
      <c r="F1059" s="142">
        <v>23319</v>
      </c>
      <c r="G1059" s="142"/>
    </row>
    <row r="1060" spans="1:8" ht="16.5">
      <c r="B1060" s="39">
        <v>800</v>
      </c>
      <c r="C1060" s="70" t="s">
        <v>2130</v>
      </c>
      <c r="D1060" s="58" t="s">
        <v>2131</v>
      </c>
      <c r="E1060" s="71"/>
      <c r="F1060" s="141"/>
      <c r="G1060" s="141"/>
    </row>
    <row r="1061" spans="1:8" ht="16.5">
      <c r="B1061" s="39">
        <v>801</v>
      </c>
      <c r="C1061" s="67" t="s">
        <v>2132</v>
      </c>
      <c r="D1061" s="55" t="s">
        <v>2133</v>
      </c>
      <c r="E1061" s="56" t="s">
        <v>86</v>
      </c>
      <c r="F1061" s="142">
        <v>27632</v>
      </c>
      <c r="G1061" s="142"/>
      <c r="H1061" s="230"/>
    </row>
    <row r="1062" spans="1:8" ht="16.5">
      <c r="B1062" s="39">
        <v>802</v>
      </c>
      <c r="C1062" s="67" t="s">
        <v>2134</v>
      </c>
      <c r="D1062" s="55" t="s">
        <v>2135</v>
      </c>
      <c r="E1062" s="56" t="s">
        <v>86</v>
      </c>
      <c r="F1062" s="142">
        <v>34926</v>
      </c>
      <c r="G1062" s="142"/>
    </row>
    <row r="1063" spans="1:8" ht="16.5">
      <c r="B1063" s="39">
        <v>803</v>
      </c>
      <c r="C1063" s="67" t="s">
        <v>2136</v>
      </c>
      <c r="D1063" s="55" t="s">
        <v>2137</v>
      </c>
      <c r="E1063" s="56" t="s">
        <v>86</v>
      </c>
      <c r="F1063" s="142">
        <v>85491</v>
      </c>
      <c r="G1063" s="142"/>
    </row>
    <row r="1064" spans="1:8" ht="16.5">
      <c r="B1064" s="39">
        <v>804</v>
      </c>
      <c r="C1064" s="67" t="s">
        <v>2138</v>
      </c>
      <c r="D1064" s="55" t="s">
        <v>2139</v>
      </c>
      <c r="E1064" s="56" t="s">
        <v>86</v>
      </c>
      <c r="F1064" s="142">
        <v>59945</v>
      </c>
      <c r="G1064" s="142"/>
    </row>
    <row r="1065" spans="1:8" ht="16.5">
      <c r="B1065" s="39">
        <v>805</v>
      </c>
      <c r="C1065" s="67" t="s">
        <v>2140</v>
      </c>
      <c r="D1065" s="55" t="s">
        <v>2141</v>
      </c>
      <c r="E1065" s="56" t="s">
        <v>86</v>
      </c>
      <c r="F1065" s="142">
        <v>50211</v>
      </c>
      <c r="G1065" s="142"/>
    </row>
    <row r="1066" spans="1:8" ht="16.5">
      <c r="B1066" s="39">
        <v>806</v>
      </c>
      <c r="C1066" s="67" t="s">
        <v>2142</v>
      </c>
      <c r="D1066" s="55" t="s">
        <v>2143</v>
      </c>
      <c r="E1066" s="56" t="s">
        <v>86</v>
      </c>
      <c r="F1066" s="142">
        <v>55517</v>
      </c>
      <c r="G1066" s="142"/>
    </row>
    <row r="1067" spans="1:8" ht="16.5">
      <c r="B1067" s="39">
        <v>807</v>
      </c>
      <c r="C1067" s="67" t="s">
        <v>2144</v>
      </c>
      <c r="D1067" s="55" t="s">
        <v>2145</v>
      </c>
      <c r="E1067" s="56" t="s">
        <v>86</v>
      </c>
      <c r="F1067" s="142">
        <v>47603</v>
      </c>
      <c r="G1067" s="142"/>
    </row>
    <row r="1068" spans="1:8" ht="16.5">
      <c r="B1068" s="39">
        <v>808</v>
      </c>
      <c r="C1068" s="70" t="s">
        <v>2146</v>
      </c>
      <c r="D1068" s="58" t="s">
        <v>2147</v>
      </c>
      <c r="E1068" s="71"/>
      <c r="F1068" s="141"/>
      <c r="G1068" s="141"/>
    </row>
    <row r="1069" spans="1:8" ht="16.5">
      <c r="B1069" s="39">
        <v>809</v>
      </c>
      <c r="C1069" s="67" t="s">
        <v>2148</v>
      </c>
      <c r="D1069" s="55" t="s">
        <v>2149</v>
      </c>
      <c r="E1069" s="56" t="s">
        <v>86</v>
      </c>
      <c r="F1069" s="142">
        <v>24995</v>
      </c>
      <c r="G1069" s="142"/>
    </row>
    <row r="1070" spans="1:8" ht="16.5">
      <c r="B1070" s="39">
        <v>810</v>
      </c>
      <c r="C1070" s="67" t="s">
        <v>2150</v>
      </c>
      <c r="D1070" s="55" t="s">
        <v>2151</v>
      </c>
      <c r="E1070" s="56" t="s">
        <v>86</v>
      </c>
      <c r="F1070" s="142">
        <v>35042</v>
      </c>
      <c r="G1070" s="142"/>
    </row>
    <row r="1071" spans="1:8" ht="16.5">
      <c r="B1071" s="39">
        <v>811</v>
      </c>
      <c r="C1071" s="67" t="s">
        <v>2152</v>
      </c>
      <c r="D1071" s="55" t="s">
        <v>2153</v>
      </c>
      <c r="E1071" s="56" t="s">
        <v>86</v>
      </c>
      <c r="F1071" s="142">
        <v>21698</v>
      </c>
      <c r="G1071" s="142"/>
    </row>
    <row r="1072" spans="1:8" ht="16.5">
      <c r="B1072" s="39">
        <v>812</v>
      </c>
      <c r="C1072" s="67" t="s">
        <v>2154</v>
      </c>
      <c r="D1072" s="55" t="s">
        <v>2155</v>
      </c>
      <c r="E1072" s="56" t="s">
        <v>86</v>
      </c>
      <c r="F1072" s="142">
        <v>11272</v>
      </c>
      <c r="G1072" s="142"/>
    </row>
    <row r="1073" spans="2:8" ht="25.5">
      <c r="C1073" s="67" t="s">
        <v>2156</v>
      </c>
      <c r="D1073" s="240" t="s">
        <v>2157</v>
      </c>
      <c r="E1073" s="241" t="s">
        <v>86</v>
      </c>
      <c r="F1073" s="142">
        <v>13812</v>
      </c>
      <c r="G1073" s="142"/>
      <c r="H1073" s="230"/>
    </row>
    <row r="1074" spans="2:8" ht="25.5">
      <c r="C1074" s="67" t="s">
        <v>2158</v>
      </c>
      <c r="D1074" s="256" t="s">
        <v>2159</v>
      </c>
      <c r="E1074" s="233" t="s">
        <v>86</v>
      </c>
      <c r="F1074" s="142">
        <v>15034</v>
      </c>
      <c r="G1074" s="142"/>
      <c r="H1074" s="230"/>
    </row>
    <row r="1075" spans="2:8" ht="16.5">
      <c r="C1075" s="67" t="s">
        <v>2160</v>
      </c>
      <c r="D1075" s="240" t="s">
        <v>2161</v>
      </c>
      <c r="E1075" s="233" t="s">
        <v>86</v>
      </c>
      <c r="F1075" s="142">
        <v>37548</v>
      </c>
      <c r="G1075" s="142"/>
      <c r="H1075" s="230"/>
    </row>
    <row r="1076" spans="2:8" ht="25.5">
      <c r="C1076" s="67" t="s">
        <v>2162</v>
      </c>
      <c r="D1076" s="256" t="s">
        <v>2163</v>
      </c>
      <c r="E1076" s="241" t="s">
        <v>38</v>
      </c>
      <c r="F1076" s="142">
        <v>91353</v>
      </c>
      <c r="G1076" s="142"/>
      <c r="H1076" s="230"/>
    </row>
    <row r="1077" spans="2:8" ht="25.5">
      <c r="C1077" s="67" t="s">
        <v>3703</v>
      </c>
      <c r="D1077" s="256" t="s">
        <v>2164</v>
      </c>
      <c r="E1077" s="241" t="s">
        <v>38</v>
      </c>
      <c r="F1077" s="142">
        <v>140543</v>
      </c>
      <c r="G1077" s="142"/>
      <c r="H1077" s="230"/>
    </row>
    <row r="1078" spans="2:8" ht="16.5" customHeight="1">
      <c r="B1078" s="39">
        <v>814</v>
      </c>
      <c r="C1078" s="50">
        <v>11</v>
      </c>
      <c r="D1078" s="122" t="s">
        <v>2165</v>
      </c>
      <c r="E1078" s="65"/>
      <c r="F1078" s="145"/>
      <c r="G1078" s="145"/>
    </row>
    <row r="1079" spans="2:8" ht="16.5">
      <c r="B1079" s="39">
        <v>815</v>
      </c>
      <c r="C1079" s="86" t="s">
        <v>2166</v>
      </c>
      <c r="D1079" s="227" t="s">
        <v>2167</v>
      </c>
      <c r="E1079" s="87"/>
      <c r="F1079" s="141"/>
      <c r="G1079" s="141"/>
    </row>
    <row r="1080" spans="2:8" ht="22.5">
      <c r="B1080" s="39">
        <v>816</v>
      </c>
      <c r="C1080" s="67" t="s">
        <v>2168</v>
      </c>
      <c r="D1080" s="55" t="s">
        <v>2169</v>
      </c>
      <c r="E1080" s="68" t="s">
        <v>38</v>
      </c>
      <c r="F1080" s="142">
        <v>32634</v>
      </c>
      <c r="G1080" s="142"/>
    </row>
    <row r="1081" spans="2:8" ht="22.5">
      <c r="B1081" s="39">
        <v>817</v>
      </c>
      <c r="C1081" s="67" t="s">
        <v>2170</v>
      </c>
      <c r="D1081" s="55" t="s">
        <v>2171</v>
      </c>
      <c r="E1081" s="68" t="s">
        <v>38</v>
      </c>
      <c r="F1081" s="142">
        <v>38809</v>
      </c>
      <c r="G1081" s="142"/>
    </row>
    <row r="1082" spans="2:8" ht="16.5">
      <c r="B1082" s="39">
        <v>818</v>
      </c>
      <c r="C1082" s="67" t="s">
        <v>2172</v>
      </c>
      <c r="D1082" s="55" t="s">
        <v>2173</v>
      </c>
      <c r="E1082" s="68" t="s">
        <v>38</v>
      </c>
      <c r="F1082" s="142">
        <v>53269</v>
      </c>
      <c r="G1082" s="142"/>
    </row>
    <row r="1083" spans="2:8" ht="45">
      <c r="B1083" s="39">
        <v>819</v>
      </c>
      <c r="C1083" s="67" t="s">
        <v>2174</v>
      </c>
      <c r="D1083" s="55" t="s">
        <v>2175</v>
      </c>
      <c r="E1083" s="68" t="s">
        <v>38</v>
      </c>
      <c r="F1083" s="142">
        <v>93095</v>
      </c>
      <c r="G1083" s="142"/>
      <c r="H1083" s="230"/>
    </row>
    <row r="1084" spans="2:8" ht="16.5">
      <c r="B1084" s="39">
        <v>820</v>
      </c>
      <c r="C1084" s="67" t="s">
        <v>2176</v>
      </c>
      <c r="D1084" s="55" t="s">
        <v>2177</v>
      </c>
      <c r="E1084" s="56" t="s">
        <v>86</v>
      </c>
      <c r="F1084" s="142">
        <v>11919</v>
      </c>
      <c r="G1084" s="142"/>
      <c r="H1084" s="230"/>
    </row>
    <row r="1085" spans="2:8" ht="16.5">
      <c r="B1085" s="39">
        <v>821</v>
      </c>
      <c r="C1085" s="67" t="s">
        <v>2178</v>
      </c>
      <c r="D1085" s="55" t="s">
        <v>2179</v>
      </c>
      <c r="E1085" s="68" t="s">
        <v>38</v>
      </c>
      <c r="F1085" s="142">
        <v>42465</v>
      </c>
      <c r="G1085" s="142"/>
    </row>
    <row r="1086" spans="2:8" ht="22.5">
      <c r="B1086" s="39">
        <v>822</v>
      </c>
      <c r="C1086" s="67" t="s">
        <v>2180</v>
      </c>
      <c r="D1086" s="55" t="s">
        <v>2181</v>
      </c>
      <c r="E1086" s="68" t="s">
        <v>38</v>
      </c>
      <c r="F1086" s="142">
        <v>100776</v>
      </c>
      <c r="G1086" s="142"/>
    </row>
    <row r="1087" spans="2:8" ht="16.5">
      <c r="B1087" s="39">
        <v>823</v>
      </c>
      <c r="C1087" s="70" t="s">
        <v>2182</v>
      </c>
      <c r="D1087" s="58" t="s">
        <v>2183</v>
      </c>
      <c r="E1087" s="71"/>
      <c r="F1087" s="141"/>
      <c r="G1087" s="141"/>
    </row>
    <row r="1088" spans="2:8" ht="67.5">
      <c r="B1088" s="39">
        <v>824</v>
      </c>
      <c r="C1088" s="67" t="s">
        <v>2184</v>
      </c>
      <c r="D1088" s="55" t="s">
        <v>2185</v>
      </c>
      <c r="E1088" s="68" t="s">
        <v>38</v>
      </c>
      <c r="F1088" s="142">
        <v>160904</v>
      </c>
      <c r="G1088" s="142"/>
      <c r="H1088" s="230"/>
    </row>
    <row r="1089" spans="2:8" ht="56.25">
      <c r="B1089" s="39">
        <v>825</v>
      </c>
      <c r="C1089" s="67" t="s">
        <v>2186</v>
      </c>
      <c r="D1089" s="55" t="s">
        <v>2187</v>
      </c>
      <c r="E1089" s="68" t="s">
        <v>38</v>
      </c>
      <c r="F1089" s="142">
        <v>143578</v>
      </c>
      <c r="G1089" s="142"/>
      <c r="H1089" s="230"/>
    </row>
    <row r="1090" spans="2:8" ht="16.5">
      <c r="B1090" s="39">
        <v>826</v>
      </c>
      <c r="C1090" s="67" t="s">
        <v>2188</v>
      </c>
      <c r="D1090" s="223" t="s">
        <v>2189</v>
      </c>
      <c r="E1090" s="68" t="s">
        <v>38</v>
      </c>
      <c r="F1090" s="142">
        <v>46164</v>
      </c>
      <c r="G1090" s="142"/>
    </row>
    <row r="1091" spans="2:8" ht="16.5">
      <c r="B1091" s="39">
        <v>827</v>
      </c>
      <c r="C1091" s="67" t="s">
        <v>2190</v>
      </c>
      <c r="D1091" s="223" t="s">
        <v>2191</v>
      </c>
      <c r="E1091" s="68" t="s">
        <v>38</v>
      </c>
      <c r="F1091" s="142">
        <v>38876</v>
      </c>
      <c r="G1091" s="142"/>
    </row>
    <row r="1092" spans="2:8" ht="22.5">
      <c r="B1092" s="39">
        <v>829</v>
      </c>
      <c r="C1092" s="67" t="s">
        <v>124</v>
      </c>
      <c r="D1092" s="55" t="s">
        <v>2193</v>
      </c>
      <c r="E1092" s="68" t="s">
        <v>38</v>
      </c>
      <c r="F1092" s="142">
        <v>110332</v>
      </c>
      <c r="G1092" s="142"/>
    </row>
    <row r="1093" spans="2:8" ht="16.5">
      <c r="B1093" s="39">
        <v>836</v>
      </c>
      <c r="C1093" s="67" t="s">
        <v>2192</v>
      </c>
      <c r="D1093" s="55" t="s">
        <v>2195</v>
      </c>
      <c r="E1093" s="68" t="s">
        <v>38</v>
      </c>
      <c r="F1093" s="142">
        <v>70341</v>
      </c>
      <c r="G1093" s="142"/>
    </row>
    <row r="1094" spans="2:8" ht="16.5">
      <c r="B1094" s="39">
        <v>837</v>
      </c>
      <c r="C1094" s="67" t="s">
        <v>125</v>
      </c>
      <c r="D1094" s="55" t="s">
        <v>2197</v>
      </c>
      <c r="E1094" s="68" t="s">
        <v>38</v>
      </c>
      <c r="F1094" s="142">
        <v>76240</v>
      </c>
      <c r="G1094" s="142"/>
    </row>
    <row r="1095" spans="2:8" ht="16.5">
      <c r="B1095" s="39">
        <v>839</v>
      </c>
      <c r="C1095" s="67" t="s">
        <v>127</v>
      </c>
      <c r="D1095" s="55" t="s">
        <v>2199</v>
      </c>
      <c r="E1095" s="68" t="s">
        <v>9</v>
      </c>
      <c r="F1095" s="142">
        <v>61951</v>
      </c>
      <c r="G1095" s="142"/>
    </row>
    <row r="1096" spans="2:8" ht="16.5">
      <c r="B1096" s="39">
        <v>840</v>
      </c>
      <c r="C1096" s="67" t="s">
        <v>129</v>
      </c>
      <c r="D1096" s="55" t="s">
        <v>2201</v>
      </c>
      <c r="E1096" s="68" t="s">
        <v>9</v>
      </c>
      <c r="F1096" s="142">
        <v>60064</v>
      </c>
      <c r="G1096" s="142"/>
    </row>
    <row r="1097" spans="2:8" ht="16.5">
      <c r="B1097" s="39">
        <v>842</v>
      </c>
      <c r="C1097" s="67" t="s">
        <v>131</v>
      </c>
      <c r="D1097" s="55" t="s">
        <v>2203</v>
      </c>
      <c r="E1097" s="68" t="s">
        <v>9</v>
      </c>
      <c r="F1097" s="142">
        <v>76582</v>
      </c>
      <c r="G1097" s="142"/>
    </row>
    <row r="1098" spans="2:8" ht="45">
      <c r="B1098" s="39">
        <v>841</v>
      </c>
      <c r="C1098" s="67" t="s">
        <v>133</v>
      </c>
      <c r="D1098" s="55" t="s">
        <v>2205</v>
      </c>
      <c r="E1098" s="68" t="s">
        <v>137</v>
      </c>
      <c r="F1098" s="142">
        <v>14806</v>
      </c>
      <c r="G1098" s="142"/>
      <c r="H1098" s="230"/>
    </row>
    <row r="1099" spans="2:8" ht="33.75">
      <c r="B1099" s="39">
        <v>843</v>
      </c>
      <c r="C1099" s="67" t="s">
        <v>135</v>
      </c>
      <c r="D1099" s="223" t="s">
        <v>2207</v>
      </c>
      <c r="E1099" s="68" t="s">
        <v>38</v>
      </c>
      <c r="F1099" s="142">
        <v>69792</v>
      </c>
      <c r="G1099" s="142"/>
    </row>
    <row r="1100" spans="2:8" ht="33.75">
      <c r="B1100" s="39">
        <v>844</v>
      </c>
      <c r="C1100" s="67" t="s">
        <v>2194</v>
      </c>
      <c r="D1100" s="235" t="s">
        <v>2209</v>
      </c>
      <c r="E1100" s="68" t="s">
        <v>38</v>
      </c>
      <c r="F1100" s="142">
        <v>248595</v>
      </c>
      <c r="G1100" s="142"/>
    </row>
    <row r="1101" spans="2:8" ht="22.5">
      <c r="B1101" s="39">
        <v>845</v>
      </c>
      <c r="C1101" s="67" t="s">
        <v>2196</v>
      </c>
      <c r="D1101" s="101" t="s">
        <v>2211</v>
      </c>
      <c r="E1101" s="68" t="s">
        <v>38</v>
      </c>
      <c r="F1101" s="142">
        <v>82588</v>
      </c>
      <c r="G1101" s="142"/>
    </row>
    <row r="1102" spans="2:8" ht="16.5">
      <c r="B1102" s="39">
        <v>847</v>
      </c>
      <c r="C1102" s="70" t="s">
        <v>2212</v>
      </c>
      <c r="D1102" s="58" t="s">
        <v>2213</v>
      </c>
      <c r="E1102" s="71"/>
      <c r="F1102" s="141"/>
      <c r="G1102" s="141"/>
    </row>
    <row r="1103" spans="2:8" ht="16.5">
      <c r="B1103" s="39">
        <v>848</v>
      </c>
      <c r="C1103" s="67" t="s">
        <v>2214</v>
      </c>
      <c r="D1103" s="55" t="s">
        <v>2215</v>
      </c>
      <c r="E1103" s="56" t="s">
        <v>86</v>
      </c>
      <c r="F1103" s="142">
        <v>43525</v>
      </c>
      <c r="G1103" s="142"/>
    </row>
    <row r="1104" spans="2:8" ht="22.5">
      <c r="B1104" s="39">
        <v>849</v>
      </c>
      <c r="C1104" s="67" t="s">
        <v>2216</v>
      </c>
      <c r="D1104" s="55" t="s">
        <v>2217</v>
      </c>
      <c r="E1104" s="56" t="s">
        <v>86</v>
      </c>
      <c r="F1104" s="142">
        <v>14643</v>
      </c>
      <c r="G1104" s="142"/>
      <c r="H1104" s="230"/>
    </row>
    <row r="1105" spans="2:8" ht="22.5">
      <c r="B1105" s="39">
        <v>850</v>
      </c>
      <c r="C1105" s="67" t="s">
        <v>2218</v>
      </c>
      <c r="D1105" s="55" t="s">
        <v>2219</v>
      </c>
      <c r="E1105" s="56" t="s">
        <v>86</v>
      </c>
      <c r="F1105" s="142">
        <v>16109</v>
      </c>
      <c r="G1105" s="142"/>
      <c r="H1105" s="230"/>
    </row>
    <row r="1106" spans="2:8" ht="22.5">
      <c r="B1106" s="39">
        <v>851</v>
      </c>
      <c r="C1106" s="67" t="s">
        <v>2220</v>
      </c>
      <c r="D1106" s="55" t="s">
        <v>2221</v>
      </c>
      <c r="E1106" s="56" t="s">
        <v>86</v>
      </c>
      <c r="F1106" s="142">
        <v>47520</v>
      </c>
      <c r="G1106" s="142"/>
    </row>
    <row r="1107" spans="2:8" ht="22.5">
      <c r="B1107" s="39">
        <v>852</v>
      </c>
      <c r="C1107" s="67" t="s">
        <v>2222</v>
      </c>
      <c r="D1107" s="55" t="s">
        <v>2223</v>
      </c>
      <c r="E1107" s="56" t="s">
        <v>86</v>
      </c>
      <c r="F1107" s="142">
        <v>70241</v>
      </c>
      <c r="G1107" s="142"/>
    </row>
    <row r="1108" spans="2:8" ht="22.5">
      <c r="B1108" s="39">
        <v>853</v>
      </c>
      <c r="C1108" s="67" t="s">
        <v>2224</v>
      </c>
      <c r="D1108" s="55" t="s">
        <v>2225</v>
      </c>
      <c r="E1108" s="56" t="s">
        <v>86</v>
      </c>
      <c r="F1108" s="142">
        <v>99149</v>
      </c>
      <c r="G1108" s="142"/>
    </row>
    <row r="1109" spans="2:8" ht="16.5">
      <c r="B1109" s="39">
        <v>854</v>
      </c>
      <c r="C1109" s="67" t="s">
        <v>2226</v>
      </c>
      <c r="D1109" s="55" t="s">
        <v>2227</v>
      </c>
      <c r="E1109" s="56" t="s">
        <v>86</v>
      </c>
      <c r="F1109" s="142">
        <v>25776</v>
      </c>
      <c r="G1109" s="142"/>
      <c r="H1109" s="230"/>
    </row>
    <row r="1110" spans="2:8" ht="16.5">
      <c r="B1110" s="39">
        <v>855</v>
      </c>
      <c r="C1110" s="67" t="s">
        <v>2228</v>
      </c>
      <c r="D1110" s="55" t="s">
        <v>2229</v>
      </c>
      <c r="E1110" s="56" t="s">
        <v>86</v>
      </c>
      <c r="F1110" s="142">
        <v>27889</v>
      </c>
      <c r="G1110" s="142"/>
      <c r="H1110" s="230"/>
    </row>
    <row r="1111" spans="2:8" ht="16.5">
      <c r="B1111" s="39">
        <v>859</v>
      </c>
      <c r="C1111" s="67" t="s">
        <v>2234</v>
      </c>
      <c r="D1111" s="55" t="s">
        <v>2231</v>
      </c>
      <c r="E1111" s="56" t="s">
        <v>86</v>
      </c>
      <c r="F1111" s="142">
        <v>47352</v>
      </c>
      <c r="G1111" s="142"/>
      <c r="H1111" s="230"/>
    </row>
    <row r="1112" spans="2:8" ht="16.5">
      <c r="B1112" s="39">
        <v>860</v>
      </c>
      <c r="C1112" s="67" t="s">
        <v>2236</v>
      </c>
      <c r="D1112" s="55" t="s">
        <v>2233</v>
      </c>
      <c r="E1112" s="56" t="s">
        <v>86</v>
      </c>
      <c r="F1112" s="142">
        <v>70026</v>
      </c>
      <c r="G1112" s="142"/>
      <c r="H1112" s="230"/>
    </row>
    <row r="1113" spans="2:8" ht="16.5">
      <c r="B1113" s="39">
        <v>856</v>
      </c>
      <c r="C1113" s="67" t="s">
        <v>2238</v>
      </c>
      <c r="D1113" s="55" t="s">
        <v>2235</v>
      </c>
      <c r="E1113" s="68" t="s">
        <v>9</v>
      </c>
      <c r="F1113" s="142">
        <v>15639</v>
      </c>
      <c r="G1113" s="142"/>
      <c r="H1113" s="230"/>
    </row>
    <row r="1114" spans="2:8" ht="16.5">
      <c r="B1114" s="39">
        <v>857</v>
      </c>
      <c r="C1114" s="67" t="s">
        <v>2230</v>
      </c>
      <c r="D1114" s="55" t="s">
        <v>2237</v>
      </c>
      <c r="E1114" s="68" t="s">
        <v>9</v>
      </c>
      <c r="F1114" s="142">
        <v>20100</v>
      </c>
      <c r="G1114" s="142"/>
      <c r="H1114" s="230"/>
    </row>
    <row r="1115" spans="2:8" ht="16.5">
      <c r="B1115" s="39">
        <v>858</v>
      </c>
      <c r="C1115" s="67" t="s">
        <v>2232</v>
      </c>
      <c r="D1115" s="55" t="s">
        <v>2239</v>
      </c>
      <c r="E1115" s="68" t="s">
        <v>9</v>
      </c>
      <c r="F1115" s="142">
        <v>32540</v>
      </c>
      <c r="G1115" s="142"/>
      <c r="H1115" s="230"/>
    </row>
    <row r="1116" spans="2:8" ht="22.5">
      <c r="B1116" s="39">
        <v>861</v>
      </c>
      <c r="C1116" s="67" t="s">
        <v>2240</v>
      </c>
      <c r="D1116" s="55" t="s">
        <v>2241</v>
      </c>
      <c r="E1116" s="56" t="s">
        <v>86</v>
      </c>
      <c r="F1116" s="142">
        <v>58128</v>
      </c>
      <c r="G1116" s="142"/>
    </row>
    <row r="1117" spans="2:8" ht="16.5">
      <c r="B1117" s="39">
        <v>862</v>
      </c>
      <c r="C1117" s="67" t="s">
        <v>2242</v>
      </c>
      <c r="D1117" s="101" t="s">
        <v>2243</v>
      </c>
      <c r="E1117" s="56" t="s">
        <v>86</v>
      </c>
      <c r="F1117" s="142">
        <v>31350</v>
      </c>
      <c r="G1117" s="142"/>
      <c r="H1117" s="230"/>
    </row>
    <row r="1118" spans="2:8" ht="25.5">
      <c r="C1118" s="67" t="s">
        <v>2244</v>
      </c>
      <c r="D1118" s="256" t="s">
        <v>2245</v>
      </c>
      <c r="E1118" s="241" t="s">
        <v>86</v>
      </c>
      <c r="F1118" s="142">
        <v>55560</v>
      </c>
      <c r="G1118" s="142"/>
      <c r="H1118" s="230"/>
    </row>
    <row r="1119" spans="2:8" ht="16.5">
      <c r="C1119" s="67" t="s">
        <v>3723</v>
      </c>
      <c r="D1119" s="256" t="s">
        <v>2246</v>
      </c>
      <c r="E1119" s="241" t="s">
        <v>86</v>
      </c>
      <c r="F1119" s="142">
        <v>80138</v>
      </c>
      <c r="G1119" s="142"/>
      <c r="H1119" s="230"/>
    </row>
    <row r="1120" spans="2:8" ht="38.25">
      <c r="C1120" s="67" t="s">
        <v>2247</v>
      </c>
      <c r="D1120" s="238" t="s">
        <v>2248</v>
      </c>
      <c r="E1120" s="255" t="s">
        <v>38</v>
      </c>
      <c r="F1120" s="142">
        <v>78801</v>
      </c>
      <c r="G1120" s="142"/>
      <c r="H1120" s="230"/>
    </row>
    <row r="1121" spans="2:8" ht="16.5" customHeight="1">
      <c r="B1121" s="39">
        <v>864</v>
      </c>
      <c r="C1121" s="50">
        <v>12</v>
      </c>
      <c r="D1121" s="119" t="s">
        <v>2249</v>
      </c>
      <c r="E1121" s="51"/>
      <c r="F1121" s="145"/>
      <c r="G1121" s="145"/>
    </row>
    <row r="1122" spans="2:8" ht="16.5">
      <c r="B1122" s="39">
        <v>865</v>
      </c>
      <c r="C1122" s="86" t="s">
        <v>2250</v>
      </c>
      <c r="D1122" s="227" t="s">
        <v>2251</v>
      </c>
      <c r="E1122" s="87"/>
      <c r="F1122" s="141"/>
      <c r="G1122" s="141"/>
    </row>
    <row r="1123" spans="2:8" ht="45">
      <c r="B1123" s="39">
        <v>866</v>
      </c>
      <c r="C1123" s="67" t="s">
        <v>2252</v>
      </c>
      <c r="D1123" s="55" t="s">
        <v>2253</v>
      </c>
      <c r="E1123" s="68" t="s">
        <v>38</v>
      </c>
      <c r="F1123" s="142">
        <v>551528</v>
      </c>
      <c r="G1123" s="142"/>
      <c r="H1123" s="230"/>
    </row>
    <row r="1124" spans="2:8" ht="45">
      <c r="B1124" s="39">
        <v>867</v>
      </c>
      <c r="C1124" s="67" t="s">
        <v>2254</v>
      </c>
      <c r="D1124" s="55" t="s">
        <v>2255</v>
      </c>
      <c r="E1124" s="68" t="s">
        <v>38</v>
      </c>
      <c r="F1124" s="142">
        <v>572780</v>
      </c>
      <c r="G1124" s="142"/>
      <c r="H1124" s="230"/>
    </row>
    <row r="1125" spans="2:8" ht="45">
      <c r="B1125" s="39">
        <v>868</v>
      </c>
      <c r="C1125" s="67" t="s">
        <v>2256</v>
      </c>
      <c r="D1125" s="55" t="s">
        <v>2257</v>
      </c>
      <c r="E1125" s="68" t="s">
        <v>38</v>
      </c>
      <c r="F1125" s="142">
        <v>513588</v>
      </c>
      <c r="G1125" s="142"/>
      <c r="H1125" s="230"/>
    </row>
    <row r="1126" spans="2:8" ht="33.75">
      <c r="B1126" s="39">
        <v>869</v>
      </c>
      <c r="C1126" s="67" t="s">
        <v>2258</v>
      </c>
      <c r="D1126" s="55" t="s">
        <v>2259</v>
      </c>
      <c r="E1126" s="68" t="s">
        <v>38</v>
      </c>
      <c r="F1126" s="142">
        <v>464038</v>
      </c>
      <c r="G1126" s="142"/>
      <c r="H1126" s="230"/>
    </row>
    <row r="1127" spans="2:8" ht="16.5">
      <c r="B1127" s="39">
        <v>870</v>
      </c>
      <c r="C1127" s="67" t="s">
        <v>2260</v>
      </c>
      <c r="D1127" s="55" t="s">
        <v>2261</v>
      </c>
      <c r="E1127" s="68" t="s">
        <v>38</v>
      </c>
      <c r="F1127" s="142">
        <v>344236</v>
      </c>
      <c r="G1127" s="142"/>
    </row>
    <row r="1128" spans="2:8" ht="16.5">
      <c r="B1128" s="39">
        <v>871</v>
      </c>
      <c r="C1128" s="67" t="s">
        <v>2262</v>
      </c>
      <c r="D1128" s="55" t="s">
        <v>2263</v>
      </c>
      <c r="E1128" s="68" t="s">
        <v>38</v>
      </c>
      <c r="F1128" s="142">
        <v>344175</v>
      </c>
      <c r="G1128" s="142"/>
    </row>
    <row r="1129" spans="2:8" ht="16.5">
      <c r="B1129" s="39">
        <v>872</v>
      </c>
      <c r="C1129" s="67" t="s">
        <v>2264</v>
      </c>
      <c r="D1129" s="107" t="s">
        <v>2265</v>
      </c>
      <c r="E1129" s="68" t="s">
        <v>38</v>
      </c>
      <c r="F1129" s="142">
        <v>361618</v>
      </c>
      <c r="G1129" s="142"/>
    </row>
    <row r="1130" spans="2:8" ht="22.5">
      <c r="B1130" s="39">
        <v>873</v>
      </c>
      <c r="C1130" s="67" t="s">
        <v>2266</v>
      </c>
      <c r="D1130" s="55" t="s">
        <v>2267</v>
      </c>
      <c r="E1130" s="68" t="s">
        <v>38</v>
      </c>
      <c r="F1130" s="142">
        <v>596340</v>
      </c>
      <c r="G1130" s="142"/>
    </row>
    <row r="1131" spans="2:8" ht="16.5">
      <c r="B1131" s="39">
        <v>874</v>
      </c>
      <c r="C1131" s="70" t="s">
        <v>2268</v>
      </c>
      <c r="D1131" s="58" t="s">
        <v>2269</v>
      </c>
      <c r="E1131" s="71"/>
      <c r="F1131" s="141"/>
      <c r="G1131" s="141"/>
    </row>
    <row r="1132" spans="2:8" ht="16.5">
      <c r="B1132" s="39">
        <v>875</v>
      </c>
      <c r="C1132" s="67" t="s">
        <v>2270</v>
      </c>
      <c r="D1132" s="55" t="s">
        <v>2271</v>
      </c>
      <c r="E1132" s="68" t="s">
        <v>9</v>
      </c>
      <c r="F1132" s="142">
        <v>88543</v>
      </c>
      <c r="G1132" s="142"/>
    </row>
    <row r="1133" spans="2:8" ht="33.75">
      <c r="C1133" s="67" t="s">
        <v>2273</v>
      </c>
      <c r="D1133" s="223" t="s">
        <v>2272</v>
      </c>
      <c r="E1133" s="245" t="s">
        <v>9</v>
      </c>
      <c r="F1133" s="142">
        <v>370816</v>
      </c>
      <c r="G1133" s="142"/>
      <c r="H1133" s="230"/>
    </row>
    <row r="1134" spans="2:8" ht="33.75">
      <c r="B1134" s="39">
        <v>876</v>
      </c>
      <c r="C1134" s="67" t="s">
        <v>2275</v>
      </c>
      <c r="D1134" s="55" t="s">
        <v>2274</v>
      </c>
      <c r="E1134" s="68" t="s">
        <v>9</v>
      </c>
      <c r="F1134" s="142">
        <v>143688</v>
      </c>
      <c r="G1134" s="142"/>
    </row>
    <row r="1135" spans="2:8" ht="33.75">
      <c r="B1135" s="39">
        <v>877</v>
      </c>
      <c r="C1135" s="67" t="s">
        <v>2277</v>
      </c>
      <c r="D1135" s="55" t="s">
        <v>2276</v>
      </c>
      <c r="E1135" s="68" t="s">
        <v>9</v>
      </c>
      <c r="F1135" s="142">
        <v>155238</v>
      </c>
      <c r="G1135" s="142"/>
    </row>
    <row r="1136" spans="2:8" ht="33.75">
      <c r="B1136" s="39">
        <v>878</v>
      </c>
      <c r="C1136" s="67" t="s">
        <v>2279</v>
      </c>
      <c r="D1136" s="55" t="s">
        <v>2278</v>
      </c>
      <c r="E1136" s="68" t="s">
        <v>9</v>
      </c>
      <c r="F1136" s="142">
        <v>166789</v>
      </c>
      <c r="G1136" s="142"/>
    </row>
    <row r="1137" spans="2:8" ht="33.75">
      <c r="B1137" s="39">
        <v>879</v>
      </c>
      <c r="C1137" s="67" t="s">
        <v>2281</v>
      </c>
      <c r="D1137" s="55" t="s">
        <v>2280</v>
      </c>
      <c r="E1137" s="68" t="s">
        <v>38</v>
      </c>
      <c r="F1137" s="142">
        <v>424731</v>
      </c>
      <c r="G1137" s="142"/>
      <c r="H1137" s="230"/>
    </row>
    <row r="1138" spans="2:8" ht="16.5">
      <c r="B1138" s="39">
        <v>880</v>
      </c>
      <c r="C1138" s="67" t="s">
        <v>2283</v>
      </c>
      <c r="D1138" s="55" t="s">
        <v>2282</v>
      </c>
      <c r="E1138" s="68" t="s">
        <v>38</v>
      </c>
      <c r="F1138" s="142">
        <v>235044</v>
      </c>
      <c r="G1138" s="142"/>
    </row>
    <row r="1139" spans="2:8" ht="16.5">
      <c r="B1139" s="39">
        <v>881</v>
      </c>
      <c r="C1139" s="67" t="s">
        <v>2285</v>
      </c>
      <c r="D1139" s="55" t="s">
        <v>2284</v>
      </c>
      <c r="E1139" s="68" t="s">
        <v>38</v>
      </c>
      <c r="F1139" s="142">
        <v>227595</v>
      </c>
      <c r="G1139" s="142"/>
      <c r="H1139" s="230"/>
    </row>
    <row r="1140" spans="2:8" ht="16.5">
      <c r="B1140" s="39">
        <v>882</v>
      </c>
      <c r="C1140" s="67" t="s">
        <v>2287</v>
      </c>
      <c r="D1140" s="55" t="s">
        <v>2286</v>
      </c>
      <c r="E1140" s="68" t="s">
        <v>38</v>
      </c>
      <c r="F1140" s="142">
        <v>113820</v>
      </c>
      <c r="G1140" s="142"/>
      <c r="H1140" s="230"/>
    </row>
    <row r="1141" spans="2:8" ht="16.5">
      <c r="B1141" s="39">
        <v>883</v>
      </c>
      <c r="C1141" s="67" t="s">
        <v>2289</v>
      </c>
      <c r="D1141" s="55" t="s">
        <v>2288</v>
      </c>
      <c r="E1141" s="68" t="s">
        <v>38</v>
      </c>
      <c r="F1141" s="142">
        <v>103975</v>
      </c>
      <c r="G1141" s="142"/>
      <c r="H1141" s="230"/>
    </row>
    <row r="1142" spans="2:8" ht="16.5">
      <c r="B1142" s="39">
        <v>884</v>
      </c>
      <c r="C1142" s="67" t="s">
        <v>2291</v>
      </c>
      <c r="D1142" s="55" t="s">
        <v>2290</v>
      </c>
      <c r="E1142" s="56" t="s">
        <v>86</v>
      </c>
      <c r="F1142" s="142">
        <v>56680</v>
      </c>
      <c r="G1142" s="142"/>
      <c r="H1142" s="230"/>
    </row>
    <row r="1143" spans="2:8" ht="16.5">
      <c r="B1143" s="39">
        <v>885</v>
      </c>
      <c r="C1143" s="67" t="s">
        <v>2293</v>
      </c>
      <c r="D1143" s="55" t="s">
        <v>2292</v>
      </c>
      <c r="E1143" s="68" t="s">
        <v>38</v>
      </c>
      <c r="F1143" s="142">
        <v>225919</v>
      </c>
      <c r="G1143" s="142"/>
      <c r="H1143" s="230"/>
    </row>
    <row r="1144" spans="2:8" ht="22.5">
      <c r="B1144" s="39">
        <v>886</v>
      </c>
      <c r="C1144" s="67" t="s">
        <v>2295</v>
      </c>
      <c r="D1144" s="55" t="s">
        <v>2294</v>
      </c>
      <c r="E1144" s="68" t="s">
        <v>38</v>
      </c>
      <c r="F1144" s="142">
        <v>246614</v>
      </c>
      <c r="G1144" s="142"/>
      <c r="H1144" s="230"/>
    </row>
    <row r="1145" spans="2:8" ht="16.5">
      <c r="B1145" s="39">
        <v>887</v>
      </c>
      <c r="C1145" s="67" t="s">
        <v>2297</v>
      </c>
      <c r="D1145" s="55" t="s">
        <v>2296</v>
      </c>
      <c r="E1145" s="68" t="s">
        <v>38</v>
      </c>
      <c r="F1145" s="142">
        <v>31833</v>
      </c>
      <c r="G1145" s="142"/>
    </row>
    <row r="1146" spans="2:8" ht="16.5">
      <c r="B1146" s="39">
        <v>888</v>
      </c>
      <c r="C1146" s="67" t="s">
        <v>2299</v>
      </c>
      <c r="D1146" s="55" t="s">
        <v>2298</v>
      </c>
      <c r="E1146" s="68" t="s">
        <v>38</v>
      </c>
      <c r="F1146" s="142">
        <v>27187</v>
      </c>
      <c r="G1146" s="142"/>
    </row>
    <row r="1147" spans="2:8" ht="67.5">
      <c r="B1147" s="39">
        <v>889</v>
      </c>
      <c r="C1147" s="67" t="s">
        <v>2301</v>
      </c>
      <c r="D1147" s="55" t="s">
        <v>2300</v>
      </c>
      <c r="E1147" s="56" t="s">
        <v>86</v>
      </c>
      <c r="F1147" s="142">
        <v>361720</v>
      </c>
      <c r="G1147" s="142"/>
      <c r="H1147" s="230"/>
    </row>
    <row r="1148" spans="2:8" ht="22.5">
      <c r="B1148" s="39">
        <v>890</v>
      </c>
      <c r="C1148" s="67" t="s">
        <v>2463</v>
      </c>
      <c r="D1148" s="103" t="s">
        <v>2302</v>
      </c>
      <c r="E1148" s="102" t="s">
        <v>86</v>
      </c>
      <c r="F1148" s="142">
        <v>98871</v>
      </c>
      <c r="G1148" s="142"/>
      <c r="H1148" s="230"/>
    </row>
    <row r="1149" spans="2:8" ht="38.25">
      <c r="C1149" s="67" t="s">
        <v>3739</v>
      </c>
      <c r="D1149" s="240" t="s">
        <v>2304</v>
      </c>
      <c r="E1149" s="241" t="s">
        <v>38</v>
      </c>
      <c r="F1149" s="142">
        <v>477741</v>
      </c>
      <c r="G1149" s="142"/>
      <c r="H1149" s="230"/>
    </row>
    <row r="1150" spans="2:8" ht="38.25">
      <c r="C1150" s="67" t="s">
        <v>2303</v>
      </c>
      <c r="D1150" s="240" t="s">
        <v>2306</v>
      </c>
      <c r="E1150" s="241" t="s">
        <v>38</v>
      </c>
      <c r="F1150" s="142">
        <v>486494</v>
      </c>
      <c r="G1150" s="142"/>
      <c r="H1150" s="230"/>
    </row>
    <row r="1151" spans="2:8" ht="51">
      <c r="C1151" s="67" t="s">
        <v>2305</v>
      </c>
      <c r="D1151" s="238" t="s">
        <v>2308</v>
      </c>
      <c r="E1151" s="255" t="s">
        <v>2309</v>
      </c>
      <c r="F1151" s="142">
        <v>1073745</v>
      </c>
      <c r="G1151" s="142"/>
      <c r="H1151" s="230"/>
    </row>
    <row r="1152" spans="2:8" ht="16.5" customHeight="1">
      <c r="B1152" s="39">
        <v>892</v>
      </c>
      <c r="C1152" s="50">
        <v>13</v>
      </c>
      <c r="D1152" s="122" t="s">
        <v>2310</v>
      </c>
      <c r="E1152" s="65"/>
      <c r="F1152" s="143"/>
      <c r="G1152" s="143"/>
    </row>
    <row r="1153" spans="2:8" ht="16.5">
      <c r="B1153" s="39">
        <v>893</v>
      </c>
      <c r="C1153" s="86" t="s">
        <v>2311</v>
      </c>
      <c r="D1153" s="227" t="s">
        <v>2312</v>
      </c>
      <c r="E1153" s="87"/>
      <c r="F1153" s="141"/>
      <c r="G1153" s="141"/>
    </row>
    <row r="1154" spans="2:8" ht="16.5">
      <c r="B1154" s="39">
        <v>894</v>
      </c>
      <c r="C1154" s="67" t="s">
        <v>2313</v>
      </c>
      <c r="D1154" s="55" t="s">
        <v>2314</v>
      </c>
      <c r="E1154" s="68" t="s">
        <v>9</v>
      </c>
      <c r="F1154" s="142">
        <v>177759</v>
      </c>
      <c r="G1154" s="142"/>
      <c r="H1154" s="230"/>
    </row>
    <row r="1155" spans="2:8" ht="16.5">
      <c r="B1155" s="39">
        <v>895</v>
      </c>
      <c r="C1155" s="67" t="s">
        <v>2315</v>
      </c>
      <c r="D1155" s="55" t="s">
        <v>2316</v>
      </c>
      <c r="E1155" s="68" t="s">
        <v>9</v>
      </c>
      <c r="F1155" s="142">
        <v>188350</v>
      </c>
      <c r="G1155" s="142"/>
      <c r="H1155" s="230"/>
    </row>
    <row r="1156" spans="2:8" ht="16.5">
      <c r="B1156" s="39">
        <v>896</v>
      </c>
      <c r="C1156" s="67" t="s">
        <v>2317</v>
      </c>
      <c r="D1156" s="55" t="s">
        <v>2318</v>
      </c>
      <c r="E1156" s="68" t="s">
        <v>9</v>
      </c>
      <c r="F1156" s="142">
        <v>190910</v>
      </c>
      <c r="G1156" s="142"/>
      <c r="H1156" s="230"/>
    </row>
    <row r="1157" spans="2:8" ht="16.5">
      <c r="B1157" s="39">
        <v>897</v>
      </c>
      <c r="C1157" s="67" t="s">
        <v>2319</v>
      </c>
      <c r="D1157" s="55" t="s">
        <v>2320</v>
      </c>
      <c r="E1157" s="68" t="s">
        <v>9</v>
      </c>
      <c r="F1157" s="142">
        <v>183653</v>
      </c>
      <c r="G1157" s="142"/>
      <c r="H1157" s="230"/>
    </row>
    <row r="1158" spans="2:8" ht="16.5">
      <c r="B1158" s="39">
        <v>898</v>
      </c>
      <c r="C1158" s="67" t="s">
        <v>2321</v>
      </c>
      <c r="D1158" s="55" t="s">
        <v>2322</v>
      </c>
      <c r="E1158" s="68" t="s">
        <v>9</v>
      </c>
      <c r="F1158" s="142">
        <v>210061</v>
      </c>
      <c r="G1158" s="142"/>
      <c r="H1158" s="230"/>
    </row>
    <row r="1159" spans="2:8" ht="16.5">
      <c r="B1159" s="39">
        <v>899</v>
      </c>
      <c r="C1159" s="67" t="s">
        <v>2323</v>
      </c>
      <c r="D1159" s="55" t="s">
        <v>2324</v>
      </c>
      <c r="E1159" s="68" t="s">
        <v>9</v>
      </c>
      <c r="F1159" s="142">
        <v>233877</v>
      </c>
      <c r="G1159" s="142"/>
      <c r="H1159" s="230"/>
    </row>
    <row r="1160" spans="2:8" ht="16.5">
      <c r="B1160" s="39">
        <v>900</v>
      </c>
      <c r="C1160" s="67" t="s">
        <v>2325</v>
      </c>
      <c r="D1160" s="55" t="s">
        <v>2326</v>
      </c>
      <c r="E1160" s="68" t="s">
        <v>9</v>
      </c>
      <c r="F1160" s="142">
        <v>205560</v>
      </c>
      <c r="G1160" s="142"/>
      <c r="H1160" s="230"/>
    </row>
    <row r="1161" spans="2:8" ht="16.5">
      <c r="B1161" s="39">
        <v>901</v>
      </c>
      <c r="C1161" s="67" t="s">
        <v>2327</v>
      </c>
      <c r="D1161" s="55" t="s">
        <v>2328</v>
      </c>
      <c r="E1161" s="68" t="s">
        <v>9</v>
      </c>
      <c r="F1161" s="142">
        <v>338857</v>
      </c>
      <c r="G1161" s="142"/>
      <c r="H1161" s="230"/>
    </row>
    <row r="1162" spans="2:8" ht="16.5">
      <c r="B1162" s="39">
        <v>902</v>
      </c>
      <c r="C1162" s="67" t="s">
        <v>2329</v>
      </c>
      <c r="D1162" s="55" t="s">
        <v>2330</v>
      </c>
      <c r="E1162" s="68" t="s">
        <v>9</v>
      </c>
      <c r="F1162" s="142">
        <v>347858</v>
      </c>
      <c r="G1162" s="142"/>
      <c r="H1162" s="230"/>
    </row>
    <row r="1163" spans="2:8" ht="16.5">
      <c r="B1163" s="39">
        <v>903</v>
      </c>
      <c r="C1163" s="70" t="s">
        <v>2331</v>
      </c>
      <c r="D1163" s="58" t="s">
        <v>2332</v>
      </c>
      <c r="E1163" s="71"/>
      <c r="F1163" s="141"/>
      <c r="G1163" s="141"/>
    </row>
    <row r="1164" spans="2:8" ht="16.5" customHeight="1">
      <c r="B1164" s="39">
        <v>910</v>
      </c>
      <c r="C1164" s="50">
        <v>14</v>
      </c>
      <c r="D1164" s="122" t="s">
        <v>2333</v>
      </c>
      <c r="E1164" s="65"/>
      <c r="F1164" s="143"/>
      <c r="G1164" s="143"/>
    </row>
    <row r="1165" spans="2:8" ht="16.5">
      <c r="B1165" s="39">
        <v>911</v>
      </c>
      <c r="C1165" s="86" t="s">
        <v>2334</v>
      </c>
      <c r="D1165" s="227" t="s">
        <v>2335</v>
      </c>
      <c r="E1165" s="87"/>
      <c r="F1165" s="141"/>
      <c r="G1165" s="141"/>
    </row>
    <row r="1166" spans="2:8" ht="16.5">
      <c r="B1166" s="39">
        <v>912</v>
      </c>
      <c r="C1166" s="67" t="s">
        <v>2336</v>
      </c>
      <c r="D1166" s="76" t="s">
        <v>2337</v>
      </c>
      <c r="E1166" s="68" t="s">
        <v>38</v>
      </c>
      <c r="F1166" s="142">
        <v>54212</v>
      </c>
      <c r="G1166" s="142"/>
      <c r="H1166" s="230"/>
    </row>
    <row r="1167" spans="2:8" ht="16.5">
      <c r="B1167" s="39">
        <v>914</v>
      </c>
      <c r="C1167" s="67" t="s">
        <v>2338</v>
      </c>
      <c r="D1167" s="55" t="s">
        <v>2339</v>
      </c>
      <c r="E1167" s="68" t="s">
        <v>38</v>
      </c>
      <c r="F1167" s="142">
        <v>62891</v>
      </c>
      <c r="G1167" s="142"/>
      <c r="H1167" s="230"/>
    </row>
    <row r="1168" spans="2:8" ht="16.5">
      <c r="B1168" s="39">
        <v>915</v>
      </c>
      <c r="C1168" s="67" t="s">
        <v>2340</v>
      </c>
      <c r="D1168" s="55" t="s">
        <v>2341</v>
      </c>
      <c r="E1168" s="68" t="s">
        <v>38</v>
      </c>
      <c r="F1168" s="142">
        <v>69376</v>
      </c>
      <c r="G1168" s="142"/>
      <c r="H1168" s="230"/>
    </row>
    <row r="1169" spans="2:8" ht="16.5">
      <c r="B1169" s="39">
        <v>916</v>
      </c>
      <c r="C1169" s="67" t="s">
        <v>2342</v>
      </c>
      <c r="D1169" s="55" t="s">
        <v>2343</v>
      </c>
      <c r="E1169" s="68" t="s">
        <v>38</v>
      </c>
      <c r="F1169" s="142">
        <v>71421</v>
      </c>
      <c r="G1169" s="142"/>
      <c r="H1169" s="230"/>
    </row>
    <row r="1170" spans="2:8" ht="16.5">
      <c r="B1170" s="39">
        <v>917</v>
      </c>
      <c r="C1170" s="67" t="s">
        <v>2344</v>
      </c>
      <c r="D1170" s="55" t="s">
        <v>2345</v>
      </c>
      <c r="E1170" s="68" t="s">
        <v>38</v>
      </c>
      <c r="F1170" s="142">
        <v>74579</v>
      </c>
      <c r="G1170" s="142"/>
      <c r="H1170" s="230"/>
    </row>
    <row r="1171" spans="2:8" ht="16.5">
      <c r="B1171" s="39">
        <v>918</v>
      </c>
      <c r="C1171" s="67" t="s">
        <v>2346</v>
      </c>
      <c r="D1171" s="55" t="s">
        <v>2347</v>
      </c>
      <c r="E1171" s="68" t="s">
        <v>9</v>
      </c>
      <c r="F1171" s="142">
        <v>82251</v>
      </c>
      <c r="G1171" s="142"/>
      <c r="H1171" s="230"/>
    </row>
    <row r="1172" spans="2:8" ht="16.5">
      <c r="B1172" s="39">
        <v>922</v>
      </c>
      <c r="C1172" s="70" t="s">
        <v>2348</v>
      </c>
      <c r="D1172" s="58" t="s">
        <v>2349</v>
      </c>
      <c r="E1172" s="71"/>
      <c r="F1172" s="141"/>
      <c r="G1172" s="141"/>
    </row>
    <row r="1173" spans="2:8" ht="16.5">
      <c r="B1173" s="39">
        <v>923</v>
      </c>
      <c r="C1173" s="67" t="s">
        <v>2350</v>
      </c>
      <c r="D1173" s="76" t="s">
        <v>2351</v>
      </c>
      <c r="E1173" s="56" t="s">
        <v>86</v>
      </c>
      <c r="F1173" s="142">
        <v>37049</v>
      </c>
      <c r="G1173" s="142"/>
      <c r="H1173" s="230"/>
    </row>
    <row r="1174" spans="2:8" ht="16.5">
      <c r="B1174" s="39">
        <v>925</v>
      </c>
      <c r="C1174" s="67" t="s">
        <v>2352</v>
      </c>
      <c r="D1174" s="55" t="s">
        <v>2353</v>
      </c>
      <c r="E1174" s="56" t="s">
        <v>86</v>
      </c>
      <c r="F1174" s="142">
        <v>74818</v>
      </c>
      <c r="G1174" s="142"/>
    </row>
    <row r="1175" spans="2:8" ht="16.5">
      <c r="B1175" s="39">
        <v>926</v>
      </c>
      <c r="C1175" s="67" t="s">
        <v>2354</v>
      </c>
      <c r="D1175" s="55" t="s">
        <v>2355</v>
      </c>
      <c r="E1175" s="56" t="s">
        <v>86</v>
      </c>
      <c r="F1175" s="142">
        <v>72977</v>
      </c>
      <c r="G1175" s="142"/>
    </row>
    <row r="1176" spans="2:8" ht="16.5">
      <c r="B1176" s="39">
        <v>927</v>
      </c>
      <c r="C1176" s="67" t="s">
        <v>2356</v>
      </c>
      <c r="D1176" s="55" t="s">
        <v>2357</v>
      </c>
      <c r="E1176" s="56" t="s">
        <v>86</v>
      </c>
      <c r="F1176" s="142">
        <v>85828</v>
      </c>
      <c r="G1176" s="142"/>
    </row>
    <row r="1177" spans="2:8" ht="16.5">
      <c r="B1177" s="39">
        <v>928</v>
      </c>
      <c r="C1177" s="67" t="s">
        <v>2358</v>
      </c>
      <c r="D1177" s="55" t="s">
        <v>2359</v>
      </c>
      <c r="E1177" s="56" t="s">
        <v>86</v>
      </c>
      <c r="F1177" s="142">
        <v>84606</v>
      </c>
      <c r="G1177" s="142"/>
    </row>
    <row r="1178" spans="2:8" ht="16.5">
      <c r="B1178" s="39">
        <v>929</v>
      </c>
      <c r="C1178" s="70" t="s">
        <v>2360</v>
      </c>
      <c r="D1178" s="58" t="s">
        <v>2361</v>
      </c>
      <c r="E1178" s="71"/>
      <c r="F1178" s="141"/>
      <c r="G1178" s="141"/>
    </row>
    <row r="1179" spans="2:8" ht="16.5">
      <c r="B1179" s="39">
        <v>937</v>
      </c>
      <c r="C1179" s="67" t="s">
        <v>3790</v>
      </c>
      <c r="D1179" s="55" t="s">
        <v>2363</v>
      </c>
      <c r="E1179" s="68" t="s">
        <v>38</v>
      </c>
      <c r="F1179" s="142">
        <v>663256</v>
      </c>
      <c r="G1179" s="142"/>
    </row>
    <row r="1180" spans="2:8" ht="25.5">
      <c r="C1180" s="67" t="s">
        <v>3792</v>
      </c>
      <c r="D1180" s="240" t="s">
        <v>2365</v>
      </c>
      <c r="E1180" s="241" t="s">
        <v>86</v>
      </c>
      <c r="F1180" s="142">
        <v>23523</v>
      </c>
      <c r="G1180" s="142"/>
      <c r="H1180" s="230"/>
    </row>
    <row r="1181" spans="2:8" ht="16.5">
      <c r="C1181" s="67" t="s">
        <v>3794</v>
      </c>
      <c r="D1181" s="240" t="s">
        <v>2366</v>
      </c>
      <c r="E1181" s="270" t="s">
        <v>86</v>
      </c>
      <c r="F1181" s="142">
        <v>61339</v>
      </c>
      <c r="G1181" s="142"/>
      <c r="H1181" s="230"/>
    </row>
    <row r="1182" spans="2:8" ht="16.5" customHeight="1">
      <c r="B1182" s="39">
        <v>939</v>
      </c>
      <c r="C1182" s="81">
        <v>15</v>
      </c>
      <c r="D1182" s="122" t="s">
        <v>2367</v>
      </c>
      <c r="E1182" s="90"/>
      <c r="F1182" s="147"/>
      <c r="G1182" s="147"/>
    </row>
    <row r="1183" spans="2:8" ht="16.5">
      <c r="B1183" s="39">
        <v>940</v>
      </c>
      <c r="C1183" s="83" t="s">
        <v>2368</v>
      </c>
      <c r="D1183" s="228" t="s">
        <v>2369</v>
      </c>
      <c r="E1183" s="91"/>
      <c r="F1183" s="141"/>
      <c r="G1183" s="141"/>
    </row>
    <row r="1184" spans="2:8" ht="45">
      <c r="B1184" s="39">
        <v>941</v>
      </c>
      <c r="C1184" s="231" t="s">
        <v>2370</v>
      </c>
      <c r="D1184" s="104" t="s">
        <v>2371</v>
      </c>
      <c r="E1184" s="68" t="s">
        <v>9</v>
      </c>
      <c r="F1184" s="142">
        <v>152888</v>
      </c>
      <c r="G1184" s="142"/>
      <c r="H1184" s="230"/>
    </row>
    <row r="1185" spans="1:8" ht="51">
      <c r="C1185" s="231" t="s">
        <v>2374</v>
      </c>
      <c r="D1185" s="232" t="s">
        <v>2373</v>
      </c>
      <c r="E1185" s="233" t="s">
        <v>9</v>
      </c>
      <c r="F1185" s="142">
        <v>148935</v>
      </c>
      <c r="G1185" s="142"/>
      <c r="H1185" s="230"/>
    </row>
    <row r="1186" spans="1:8" ht="45">
      <c r="B1186" s="39">
        <v>942</v>
      </c>
      <c r="C1186" s="231" t="s">
        <v>2378</v>
      </c>
      <c r="D1186" s="104" t="s">
        <v>2375</v>
      </c>
      <c r="E1186" s="68" t="s">
        <v>9</v>
      </c>
      <c r="F1186" s="142">
        <v>135089</v>
      </c>
      <c r="G1186" s="142"/>
      <c r="H1186" s="230"/>
    </row>
    <row r="1187" spans="1:8" ht="25.5">
      <c r="C1187" s="231" t="s">
        <v>2380</v>
      </c>
      <c r="D1187" s="232" t="s">
        <v>2377</v>
      </c>
      <c r="E1187" s="233" t="s">
        <v>9</v>
      </c>
      <c r="F1187" s="142">
        <v>76022</v>
      </c>
      <c r="G1187" s="142"/>
      <c r="H1187" s="230"/>
    </row>
    <row r="1188" spans="1:8" ht="56.25">
      <c r="B1188" s="39">
        <v>943</v>
      </c>
      <c r="C1188" s="231" t="s">
        <v>2382</v>
      </c>
      <c r="D1188" s="104" t="s">
        <v>2379</v>
      </c>
      <c r="E1188" s="68" t="s">
        <v>9</v>
      </c>
      <c r="F1188" s="142">
        <v>59801</v>
      </c>
      <c r="G1188" s="142"/>
      <c r="H1188" s="230"/>
    </row>
    <row r="1189" spans="1:8" ht="56.25">
      <c r="B1189" s="39">
        <v>944</v>
      </c>
      <c r="C1189" s="231" t="s">
        <v>2384</v>
      </c>
      <c r="D1189" s="104" t="s">
        <v>2381</v>
      </c>
      <c r="E1189" s="68" t="s">
        <v>9</v>
      </c>
      <c r="F1189" s="142">
        <v>293797</v>
      </c>
      <c r="G1189" s="142"/>
      <c r="H1189" s="230"/>
    </row>
    <row r="1190" spans="1:8" ht="45">
      <c r="B1190" s="39">
        <v>945</v>
      </c>
      <c r="C1190" s="231" t="s">
        <v>2386</v>
      </c>
      <c r="D1190" s="104" t="s">
        <v>2383</v>
      </c>
      <c r="E1190" s="68" t="s">
        <v>9</v>
      </c>
      <c r="F1190" s="142">
        <v>663019</v>
      </c>
      <c r="G1190" s="142"/>
      <c r="H1190" s="230"/>
    </row>
    <row r="1191" spans="1:8" ht="45">
      <c r="B1191" s="39">
        <v>946</v>
      </c>
      <c r="C1191" s="231" t="s">
        <v>2388</v>
      </c>
      <c r="D1191" s="105" t="s">
        <v>2385</v>
      </c>
      <c r="E1191" s="68" t="s">
        <v>9</v>
      </c>
      <c r="F1191" s="142">
        <v>2099314</v>
      </c>
      <c r="G1191" s="142"/>
      <c r="H1191" s="230"/>
    </row>
    <row r="1192" spans="1:8" ht="45">
      <c r="B1192" s="39">
        <v>947</v>
      </c>
      <c r="C1192" s="231" t="s">
        <v>2390</v>
      </c>
      <c r="D1192" s="105" t="s">
        <v>2387</v>
      </c>
      <c r="E1192" s="68" t="s">
        <v>9</v>
      </c>
      <c r="F1192" s="142">
        <v>286173</v>
      </c>
      <c r="G1192" s="142"/>
      <c r="H1192" s="230"/>
    </row>
    <row r="1193" spans="1:8" ht="45">
      <c r="B1193" s="39">
        <v>948</v>
      </c>
      <c r="C1193" s="231" t="s">
        <v>2392</v>
      </c>
      <c r="D1193" s="104" t="s">
        <v>2389</v>
      </c>
      <c r="E1193" s="68" t="s">
        <v>9</v>
      </c>
      <c r="F1193" s="142">
        <v>1297886</v>
      </c>
      <c r="G1193" s="142"/>
      <c r="H1193" s="230"/>
    </row>
    <row r="1194" spans="1:8" ht="45">
      <c r="B1194" s="39">
        <v>949</v>
      </c>
      <c r="C1194" s="231" t="s">
        <v>2394</v>
      </c>
      <c r="D1194" s="104" t="s">
        <v>2391</v>
      </c>
      <c r="E1194" s="68" t="s">
        <v>9</v>
      </c>
      <c r="F1194" s="142">
        <v>1442423</v>
      </c>
      <c r="G1194" s="142"/>
      <c r="H1194" s="230"/>
    </row>
    <row r="1195" spans="1:8" ht="45">
      <c r="B1195" s="39">
        <v>950</v>
      </c>
      <c r="C1195" s="231" t="s">
        <v>2396</v>
      </c>
      <c r="D1195" s="104" t="s">
        <v>2393</v>
      </c>
      <c r="E1195" s="68" t="s">
        <v>9</v>
      </c>
      <c r="F1195" s="142">
        <v>131499</v>
      </c>
      <c r="G1195" s="142"/>
      <c r="H1195" s="230"/>
    </row>
    <row r="1196" spans="1:8" ht="45">
      <c r="B1196" s="39">
        <v>951</v>
      </c>
      <c r="C1196" s="231" t="s">
        <v>2398</v>
      </c>
      <c r="D1196" s="104" t="s">
        <v>2395</v>
      </c>
      <c r="E1196" s="68" t="s">
        <v>9</v>
      </c>
      <c r="F1196" s="142">
        <v>134791</v>
      </c>
      <c r="G1196" s="142"/>
    </row>
    <row r="1197" spans="1:8" ht="45">
      <c r="B1197" s="39">
        <v>952</v>
      </c>
      <c r="C1197" s="231" t="s">
        <v>2403</v>
      </c>
      <c r="D1197" s="105" t="s">
        <v>2397</v>
      </c>
      <c r="E1197" s="68" t="s">
        <v>9</v>
      </c>
      <c r="F1197" s="142">
        <v>1155316</v>
      </c>
      <c r="G1197" s="142"/>
    </row>
    <row r="1198" spans="1:8" ht="45">
      <c r="B1198" s="39">
        <v>953</v>
      </c>
      <c r="C1198" s="231" t="s">
        <v>2405</v>
      </c>
      <c r="D1198" s="236" t="s">
        <v>2399</v>
      </c>
      <c r="E1198" s="68" t="s">
        <v>9</v>
      </c>
      <c r="F1198" s="142">
        <v>214100</v>
      </c>
      <c r="G1198" s="142"/>
    </row>
    <row r="1199" spans="1:8" ht="63.75">
      <c r="A1199" s="39" t="s">
        <v>2400</v>
      </c>
      <c r="C1199" s="231" t="s">
        <v>4265</v>
      </c>
      <c r="D1199" s="232" t="s">
        <v>2402</v>
      </c>
      <c r="E1199" s="233" t="s">
        <v>9</v>
      </c>
      <c r="F1199" s="142">
        <v>68869</v>
      </c>
      <c r="G1199" s="142"/>
      <c r="H1199" s="230"/>
    </row>
    <row r="1200" spans="1:8" ht="45">
      <c r="B1200" s="39">
        <v>954</v>
      </c>
      <c r="C1200" s="231" t="s">
        <v>4266</v>
      </c>
      <c r="D1200" s="105" t="s">
        <v>2404</v>
      </c>
      <c r="E1200" s="68" t="s">
        <v>9</v>
      </c>
      <c r="F1200" s="142">
        <v>154511</v>
      </c>
      <c r="G1200" s="142"/>
    </row>
    <row r="1201" spans="2:8" ht="45">
      <c r="B1201" s="39">
        <v>955</v>
      </c>
      <c r="C1201" s="231" t="s">
        <v>4267</v>
      </c>
      <c r="D1201" s="105" t="s">
        <v>2406</v>
      </c>
      <c r="E1201" s="68" t="s">
        <v>9</v>
      </c>
      <c r="F1201" s="142">
        <v>153871</v>
      </c>
      <c r="G1201" s="142"/>
    </row>
    <row r="1202" spans="2:8" ht="84" customHeight="1">
      <c r="C1202" s="231" t="s">
        <v>4268</v>
      </c>
      <c r="D1202" s="232" t="s">
        <v>2408</v>
      </c>
      <c r="E1202" s="233" t="s">
        <v>9</v>
      </c>
      <c r="F1202" s="142">
        <v>103922</v>
      </c>
      <c r="G1202" s="142"/>
      <c r="H1202" s="230"/>
    </row>
    <row r="1203" spans="2:8" ht="84" customHeight="1">
      <c r="C1203" s="231" t="s">
        <v>4269</v>
      </c>
      <c r="D1203" s="232" t="s">
        <v>4051</v>
      </c>
      <c r="E1203" s="233" t="s">
        <v>9</v>
      </c>
      <c r="F1203" s="142">
        <v>0</v>
      </c>
      <c r="G1203" s="142"/>
      <c r="H1203" s="230"/>
    </row>
    <row r="1204" spans="2:8" ht="16.5">
      <c r="B1204" s="39">
        <v>956</v>
      </c>
      <c r="C1204" s="70" t="s">
        <v>2409</v>
      </c>
      <c r="D1204" s="79" t="s">
        <v>2410</v>
      </c>
      <c r="E1204" s="71"/>
      <c r="F1204" s="141"/>
      <c r="G1204" s="141"/>
      <c r="H1204" s="230"/>
    </row>
    <row r="1205" spans="2:8" ht="16.5">
      <c r="B1205" s="39">
        <v>957</v>
      </c>
      <c r="C1205" s="67" t="s">
        <v>2411</v>
      </c>
      <c r="D1205" s="55" t="s">
        <v>2412</v>
      </c>
      <c r="E1205" s="68" t="s">
        <v>9</v>
      </c>
      <c r="F1205" s="142">
        <v>203996</v>
      </c>
      <c r="G1205" s="142"/>
      <c r="H1205" s="230"/>
    </row>
    <row r="1206" spans="2:8" ht="63.75">
      <c r="C1206" s="67" t="s">
        <v>3809</v>
      </c>
      <c r="D1206" s="232" t="s">
        <v>2414</v>
      </c>
      <c r="E1206" s="233" t="s">
        <v>9</v>
      </c>
      <c r="F1206" s="142">
        <v>3351490</v>
      </c>
      <c r="G1206" s="142"/>
      <c r="H1206" s="230"/>
    </row>
    <row r="1207" spans="2:8" ht="25.5">
      <c r="C1207" s="67" t="s">
        <v>3811</v>
      </c>
      <c r="D1207" s="232" t="s">
        <v>2416</v>
      </c>
      <c r="E1207" s="233" t="s">
        <v>9</v>
      </c>
      <c r="F1207" s="142">
        <v>88013</v>
      </c>
      <c r="G1207" s="142"/>
      <c r="H1207" s="230"/>
    </row>
    <row r="1208" spans="2:8" ht="25.5">
      <c r="C1208" s="67" t="s">
        <v>3813</v>
      </c>
      <c r="D1208" s="232" t="s">
        <v>1918</v>
      </c>
      <c r="E1208" s="233" t="s">
        <v>9</v>
      </c>
      <c r="F1208" s="142">
        <v>90836</v>
      </c>
      <c r="G1208" s="142"/>
      <c r="H1208" s="230"/>
    </row>
    <row r="1209" spans="2:8" ht="63.75">
      <c r="C1209" s="67" t="s">
        <v>3815</v>
      </c>
      <c r="D1209" s="232" t="s">
        <v>2419</v>
      </c>
      <c r="E1209" s="233" t="s">
        <v>9</v>
      </c>
      <c r="F1209" s="142">
        <v>147157</v>
      </c>
      <c r="G1209" s="142"/>
      <c r="H1209" s="230"/>
    </row>
    <row r="1210" spans="2:8" ht="16.5">
      <c r="C1210" s="67" t="s">
        <v>2407</v>
      </c>
      <c r="D1210" s="242" t="s">
        <v>2421</v>
      </c>
      <c r="E1210" s="243" t="s">
        <v>9</v>
      </c>
      <c r="F1210" s="142">
        <v>0</v>
      </c>
      <c r="G1210" s="142"/>
      <c r="H1210" s="230"/>
    </row>
    <row r="1211" spans="2:8" ht="16.5" customHeight="1">
      <c r="B1211" s="39">
        <v>962</v>
      </c>
      <c r="C1211" s="50">
        <v>16</v>
      </c>
      <c r="D1211" s="122" t="s">
        <v>2422</v>
      </c>
      <c r="E1211" s="92"/>
      <c r="F1211" s="148"/>
      <c r="G1211" s="148"/>
    </row>
    <row r="1212" spans="2:8" ht="16.5">
      <c r="B1212" s="39">
        <v>963</v>
      </c>
      <c r="C1212" s="86" t="s">
        <v>2423</v>
      </c>
      <c r="D1212" s="227" t="s">
        <v>2424</v>
      </c>
      <c r="E1212" s="87"/>
      <c r="F1212" s="141"/>
      <c r="G1212" s="141"/>
    </row>
    <row r="1213" spans="2:8" ht="16.5">
      <c r="B1213" s="39">
        <v>965</v>
      </c>
      <c r="C1213" s="67" t="s">
        <v>3821</v>
      </c>
      <c r="D1213" s="55" t="s">
        <v>2426</v>
      </c>
      <c r="E1213" s="68" t="s">
        <v>9</v>
      </c>
      <c r="F1213" s="142">
        <v>255139</v>
      </c>
      <c r="G1213" s="142"/>
      <c r="H1213" s="230"/>
    </row>
    <row r="1214" spans="2:8" ht="22.5">
      <c r="B1214" s="39">
        <v>966</v>
      </c>
      <c r="C1214" s="67" t="s">
        <v>2425</v>
      </c>
      <c r="D1214" s="223" t="s">
        <v>2428</v>
      </c>
      <c r="E1214" s="245" t="s">
        <v>9</v>
      </c>
      <c r="F1214" s="142">
        <v>731400</v>
      </c>
      <c r="G1214" s="142"/>
      <c r="H1214" s="230"/>
    </row>
    <row r="1215" spans="2:8" ht="22.5">
      <c r="B1215" s="39">
        <v>997</v>
      </c>
      <c r="C1215" s="67" t="s">
        <v>2427</v>
      </c>
      <c r="D1215" s="271" t="s">
        <v>2430</v>
      </c>
      <c r="E1215" s="272" t="s">
        <v>9</v>
      </c>
      <c r="F1215" s="142">
        <v>598176</v>
      </c>
      <c r="G1215" s="142"/>
    </row>
    <row r="1216" spans="2:8" ht="22.5">
      <c r="B1216" s="39">
        <v>988</v>
      </c>
      <c r="C1216" s="67" t="s">
        <v>3825</v>
      </c>
      <c r="D1216" s="223" t="s">
        <v>2432</v>
      </c>
      <c r="E1216" s="272" t="s">
        <v>9</v>
      </c>
      <c r="F1216" s="142">
        <v>481088</v>
      </c>
      <c r="G1216" s="142"/>
      <c r="H1216" s="230"/>
    </row>
    <row r="1217" spans="2:8" ht="25.5">
      <c r="C1217" s="67" t="s">
        <v>3827</v>
      </c>
      <c r="D1217" s="232" t="s">
        <v>2434</v>
      </c>
      <c r="E1217" s="233" t="s">
        <v>9</v>
      </c>
      <c r="F1217" s="142">
        <v>995366</v>
      </c>
      <c r="G1217" s="142"/>
      <c r="H1217" s="230"/>
    </row>
    <row r="1218" spans="2:8" ht="33.75">
      <c r="B1218" s="39">
        <v>991</v>
      </c>
      <c r="C1218" s="67" t="s">
        <v>3829</v>
      </c>
      <c r="D1218" s="223" t="s">
        <v>2436</v>
      </c>
      <c r="E1218" s="272" t="s">
        <v>9</v>
      </c>
      <c r="F1218" s="142">
        <v>616982</v>
      </c>
      <c r="G1218" s="142"/>
      <c r="H1218" s="230"/>
    </row>
    <row r="1219" spans="2:8" ht="44.25" customHeight="1">
      <c r="C1219" s="67" t="s">
        <v>3831</v>
      </c>
      <c r="D1219" s="223" t="s">
        <v>2437</v>
      </c>
      <c r="E1219" s="272" t="s">
        <v>9</v>
      </c>
      <c r="F1219" s="142">
        <v>238693</v>
      </c>
      <c r="G1219" s="142"/>
      <c r="H1219" s="230"/>
    </row>
    <row r="1220" spans="2:8" ht="16.5">
      <c r="B1220" s="39">
        <v>995</v>
      </c>
      <c r="C1220" s="67" t="s">
        <v>3833</v>
      </c>
      <c r="D1220" s="223" t="s">
        <v>2439</v>
      </c>
      <c r="E1220" s="272" t="s">
        <v>9</v>
      </c>
      <c r="F1220" s="142">
        <v>988855</v>
      </c>
      <c r="G1220" s="142"/>
      <c r="H1220" s="230"/>
    </row>
    <row r="1221" spans="2:8" ht="33.75">
      <c r="B1221" s="39">
        <v>1006</v>
      </c>
      <c r="C1221" s="67" t="s">
        <v>3835</v>
      </c>
      <c r="D1221" s="271" t="s">
        <v>2441</v>
      </c>
      <c r="E1221" s="272" t="s">
        <v>9</v>
      </c>
      <c r="F1221" s="142">
        <v>398895</v>
      </c>
      <c r="G1221" s="142"/>
      <c r="H1221" s="230"/>
    </row>
    <row r="1222" spans="2:8" ht="16.5">
      <c r="B1222" s="39">
        <v>1007</v>
      </c>
      <c r="C1222" s="67" t="s">
        <v>2453</v>
      </c>
      <c r="D1222" s="108" t="s">
        <v>2443</v>
      </c>
      <c r="E1222" s="68" t="s">
        <v>9</v>
      </c>
      <c r="F1222" s="142">
        <v>265671</v>
      </c>
      <c r="G1222" s="142"/>
      <c r="H1222" s="230"/>
    </row>
    <row r="1223" spans="2:8" ht="16.5">
      <c r="B1223" s="39">
        <v>1007</v>
      </c>
      <c r="C1223" s="67" t="s">
        <v>3838</v>
      </c>
      <c r="D1223" s="108" t="s">
        <v>2444</v>
      </c>
      <c r="E1223" s="68" t="s">
        <v>9</v>
      </c>
      <c r="F1223" s="142">
        <v>372871</v>
      </c>
      <c r="G1223" s="142"/>
      <c r="H1223" s="230"/>
    </row>
    <row r="1224" spans="2:8" ht="25.5">
      <c r="C1224" s="67" t="s">
        <v>3840</v>
      </c>
      <c r="D1224" s="240" t="s">
        <v>2446</v>
      </c>
      <c r="E1224" s="241" t="s">
        <v>9</v>
      </c>
      <c r="F1224" s="142">
        <v>254569</v>
      </c>
      <c r="G1224" s="142"/>
      <c r="H1224" s="230"/>
    </row>
    <row r="1225" spans="2:8" ht="22.5">
      <c r="B1225" s="39">
        <v>1050</v>
      </c>
      <c r="C1225" s="67" t="s">
        <v>3842</v>
      </c>
      <c r="D1225" s="55" t="s">
        <v>2448</v>
      </c>
      <c r="E1225" s="68" t="s">
        <v>9</v>
      </c>
      <c r="F1225" s="142">
        <v>196450</v>
      </c>
      <c r="G1225" s="142"/>
      <c r="H1225" s="230"/>
    </row>
    <row r="1226" spans="2:8" ht="25.5">
      <c r="C1226" s="67" t="s">
        <v>3844</v>
      </c>
      <c r="D1226" s="240" t="s">
        <v>2450</v>
      </c>
      <c r="E1226" s="241" t="s">
        <v>9</v>
      </c>
      <c r="F1226" s="142">
        <v>217924</v>
      </c>
      <c r="G1226" s="142"/>
      <c r="H1226" s="230"/>
    </row>
    <row r="1227" spans="2:8" ht="22.5">
      <c r="B1227" s="39">
        <v>981</v>
      </c>
      <c r="C1227" s="67" t="s">
        <v>3846</v>
      </c>
      <c r="D1227" s="55" t="s">
        <v>2452</v>
      </c>
      <c r="E1227" s="68" t="s">
        <v>9</v>
      </c>
      <c r="F1227" s="142">
        <v>72634</v>
      </c>
      <c r="G1227" s="142"/>
      <c r="H1227" s="230"/>
    </row>
    <row r="1228" spans="2:8" ht="16.5">
      <c r="B1228" s="39">
        <v>973</v>
      </c>
      <c r="C1228" s="67" t="s">
        <v>3848</v>
      </c>
      <c r="D1228" s="55" t="s">
        <v>2454</v>
      </c>
      <c r="E1228" s="68" t="s">
        <v>9</v>
      </c>
      <c r="F1228" s="142">
        <v>347192</v>
      </c>
      <c r="G1228" s="142"/>
      <c r="H1228" s="230"/>
    </row>
    <row r="1229" spans="2:8" ht="22.5">
      <c r="B1229" s="39">
        <v>998</v>
      </c>
      <c r="C1229" s="67" t="s">
        <v>3850</v>
      </c>
      <c r="D1229" s="55" t="s">
        <v>2456</v>
      </c>
      <c r="E1229" s="68" t="s">
        <v>9</v>
      </c>
      <c r="F1229" s="142">
        <v>197616</v>
      </c>
      <c r="G1229" s="142"/>
      <c r="H1229" s="230"/>
    </row>
    <row r="1230" spans="2:8" ht="22.5">
      <c r="B1230" s="39">
        <v>1218</v>
      </c>
      <c r="C1230" s="67" t="s">
        <v>2451</v>
      </c>
      <c r="D1230" s="55" t="s">
        <v>2458</v>
      </c>
      <c r="E1230" s="68" t="s">
        <v>9</v>
      </c>
      <c r="F1230" s="142">
        <v>1100533</v>
      </c>
      <c r="G1230" s="142"/>
      <c r="H1230" s="230"/>
    </row>
    <row r="1231" spans="2:8" ht="16.5">
      <c r="B1231" s="39">
        <v>1219</v>
      </c>
      <c r="C1231" s="67" t="s">
        <v>3853</v>
      </c>
      <c r="D1231" s="55" t="s">
        <v>2460</v>
      </c>
      <c r="E1231" s="68" t="s">
        <v>9</v>
      </c>
      <c r="F1231" s="142">
        <v>0</v>
      </c>
      <c r="G1231" s="142"/>
      <c r="H1231" s="230"/>
    </row>
    <row r="1232" spans="2:8" ht="16.5">
      <c r="B1232" s="39">
        <v>1010</v>
      </c>
      <c r="C1232" s="70" t="s">
        <v>2461</v>
      </c>
      <c r="D1232" s="58" t="s">
        <v>2462</v>
      </c>
      <c r="E1232" s="71"/>
      <c r="F1232" s="141"/>
      <c r="G1232" s="141"/>
    </row>
    <row r="1233" spans="2:8" ht="24">
      <c r="C1233" s="231" t="s">
        <v>2466</v>
      </c>
      <c r="D1233" s="254" t="s">
        <v>2464</v>
      </c>
      <c r="E1233" s="241" t="s">
        <v>2309</v>
      </c>
      <c r="F1233" s="142">
        <v>291896</v>
      </c>
      <c r="G1233" s="142"/>
      <c r="H1233" s="230"/>
    </row>
    <row r="1234" spans="2:8" ht="24">
      <c r="C1234" s="231" t="s">
        <v>3899</v>
      </c>
      <c r="D1234" s="254" t="s">
        <v>2465</v>
      </c>
      <c r="E1234" s="241" t="s">
        <v>9</v>
      </c>
      <c r="F1234" s="142">
        <v>302707</v>
      </c>
      <c r="G1234" s="142"/>
      <c r="H1234" s="230"/>
    </row>
    <row r="1235" spans="2:8" ht="22.5">
      <c r="B1235" s="39">
        <v>1011</v>
      </c>
      <c r="C1235" s="231" t="s">
        <v>3901</v>
      </c>
      <c r="D1235" s="223" t="s">
        <v>2467</v>
      </c>
      <c r="E1235" s="245" t="s">
        <v>9</v>
      </c>
      <c r="F1235" s="142">
        <v>151252</v>
      </c>
      <c r="G1235" s="142"/>
      <c r="H1235" s="230"/>
    </row>
    <row r="1236" spans="2:8" ht="22.5">
      <c r="B1236" s="39">
        <v>1018</v>
      </c>
      <c r="C1236" s="231" t="s">
        <v>3903</v>
      </c>
      <c r="D1236" s="55" t="s">
        <v>2469</v>
      </c>
      <c r="E1236" s="68" t="s">
        <v>9</v>
      </c>
      <c r="F1236" s="142">
        <v>20072</v>
      </c>
      <c r="G1236" s="142"/>
      <c r="H1236" s="230"/>
    </row>
    <row r="1237" spans="2:8" ht="16.5">
      <c r="B1237" s="39">
        <v>1019</v>
      </c>
      <c r="C1237" s="231" t="s">
        <v>3905</v>
      </c>
      <c r="D1237" s="55" t="s">
        <v>2471</v>
      </c>
      <c r="E1237" s="68" t="s">
        <v>9</v>
      </c>
      <c r="F1237" s="142">
        <v>8600</v>
      </c>
      <c r="G1237" s="142"/>
    </row>
    <row r="1238" spans="2:8" ht="16.5">
      <c r="B1238" s="39">
        <v>1020</v>
      </c>
      <c r="C1238" s="231" t="s">
        <v>3907</v>
      </c>
      <c r="D1238" s="55" t="s">
        <v>2473</v>
      </c>
      <c r="E1238" s="68" t="s">
        <v>9</v>
      </c>
      <c r="F1238" s="142">
        <v>8436</v>
      </c>
      <c r="G1238" s="142"/>
    </row>
    <row r="1239" spans="2:8" ht="16.5">
      <c r="B1239" s="39">
        <v>1021</v>
      </c>
      <c r="C1239" s="231" t="s">
        <v>3909</v>
      </c>
      <c r="D1239" s="55" t="s">
        <v>2475</v>
      </c>
      <c r="E1239" s="68" t="s">
        <v>9</v>
      </c>
      <c r="F1239" s="142">
        <v>37162</v>
      </c>
      <c r="G1239" s="142"/>
    </row>
    <row r="1240" spans="2:8" ht="16.5">
      <c r="B1240" s="39">
        <v>1022</v>
      </c>
      <c r="C1240" s="231" t="s">
        <v>2468</v>
      </c>
      <c r="D1240" s="55" t="s">
        <v>2477</v>
      </c>
      <c r="E1240" s="68" t="s">
        <v>9</v>
      </c>
      <c r="F1240" s="142">
        <v>22424</v>
      </c>
      <c r="G1240" s="142"/>
    </row>
    <row r="1241" spans="2:8" ht="16.5">
      <c r="B1241" s="39">
        <v>1023</v>
      </c>
      <c r="C1241" s="231" t="s">
        <v>2470</v>
      </c>
      <c r="D1241" s="55" t="s">
        <v>2479</v>
      </c>
      <c r="E1241" s="68" t="s">
        <v>9</v>
      </c>
      <c r="F1241" s="142">
        <v>16895</v>
      </c>
      <c r="G1241" s="142"/>
    </row>
    <row r="1242" spans="2:8" ht="16.5">
      <c r="B1242" s="39">
        <v>1024</v>
      </c>
      <c r="C1242" s="231" t="s">
        <v>2472</v>
      </c>
      <c r="D1242" s="55" t="s">
        <v>2481</v>
      </c>
      <c r="E1242" s="68" t="s">
        <v>9</v>
      </c>
      <c r="F1242" s="142">
        <v>28936</v>
      </c>
      <c r="G1242" s="142"/>
    </row>
    <row r="1243" spans="2:8" ht="16.5">
      <c r="B1243" s="39">
        <v>1025</v>
      </c>
      <c r="C1243" s="231" t="s">
        <v>2474</v>
      </c>
      <c r="D1243" s="55" t="s">
        <v>2483</v>
      </c>
      <c r="E1243" s="68" t="s">
        <v>9</v>
      </c>
      <c r="F1243" s="142">
        <v>22380</v>
      </c>
      <c r="G1243" s="142"/>
    </row>
    <row r="1244" spans="2:8" ht="16.5">
      <c r="B1244" s="39">
        <v>1026</v>
      </c>
      <c r="C1244" s="231" t="s">
        <v>2476</v>
      </c>
      <c r="D1244" s="55" t="s">
        <v>2485</v>
      </c>
      <c r="E1244" s="68" t="s">
        <v>9</v>
      </c>
      <c r="F1244" s="142">
        <v>37660</v>
      </c>
      <c r="G1244" s="142"/>
    </row>
    <row r="1245" spans="2:8" ht="16.5">
      <c r="B1245" s="39">
        <v>1027</v>
      </c>
      <c r="C1245" s="231" t="s">
        <v>2478</v>
      </c>
      <c r="D1245" s="55" t="s">
        <v>2487</v>
      </c>
      <c r="E1245" s="68" t="s">
        <v>9</v>
      </c>
      <c r="F1245" s="142">
        <v>0</v>
      </c>
      <c r="G1245" s="142"/>
    </row>
    <row r="1246" spans="2:8" ht="16.5">
      <c r="B1246" s="39">
        <v>1029</v>
      </c>
      <c r="C1246" s="70" t="s">
        <v>2488</v>
      </c>
      <c r="D1246" s="58" t="s">
        <v>2489</v>
      </c>
      <c r="E1246" s="71"/>
      <c r="F1246" s="141"/>
      <c r="G1246" s="141"/>
    </row>
    <row r="1247" spans="2:8" ht="16.5">
      <c r="B1247" s="39">
        <v>1030</v>
      </c>
      <c r="C1247" s="67" t="s">
        <v>2490</v>
      </c>
      <c r="D1247" s="55" t="s">
        <v>2491</v>
      </c>
      <c r="E1247" s="68" t="s">
        <v>9</v>
      </c>
      <c r="F1247" s="142">
        <v>33427</v>
      </c>
      <c r="G1247" s="142"/>
    </row>
    <row r="1248" spans="2:8" ht="16.5">
      <c r="B1248" s="39">
        <v>1032</v>
      </c>
      <c r="C1248" s="67" t="s">
        <v>3914</v>
      </c>
      <c r="D1248" s="55" t="s">
        <v>2493</v>
      </c>
      <c r="E1248" s="68" t="s">
        <v>9</v>
      </c>
      <c r="F1248" s="142">
        <v>675285</v>
      </c>
      <c r="G1248" s="142"/>
    </row>
    <row r="1249" spans="2:8" ht="22.5">
      <c r="B1249" s="39">
        <v>1033</v>
      </c>
      <c r="C1249" s="67" t="s">
        <v>2492</v>
      </c>
      <c r="D1249" s="55" t="s">
        <v>2495</v>
      </c>
      <c r="E1249" s="68" t="s">
        <v>9</v>
      </c>
      <c r="F1249" s="142">
        <v>1871726</v>
      </c>
      <c r="G1249" s="142"/>
    </row>
    <row r="1250" spans="2:8" ht="22.5">
      <c r="B1250" s="39">
        <v>1034</v>
      </c>
      <c r="C1250" s="67" t="s">
        <v>2494</v>
      </c>
      <c r="D1250" s="55" t="s">
        <v>2497</v>
      </c>
      <c r="E1250" s="68" t="s">
        <v>9</v>
      </c>
      <c r="F1250" s="142">
        <v>3979286</v>
      </c>
      <c r="G1250" s="142"/>
    </row>
    <row r="1251" spans="2:8" ht="22.5">
      <c r="B1251" s="39">
        <v>1035</v>
      </c>
      <c r="C1251" s="67" t="s">
        <v>2496</v>
      </c>
      <c r="D1251" s="55" t="s">
        <v>2499</v>
      </c>
      <c r="E1251" s="68" t="s">
        <v>9</v>
      </c>
      <c r="F1251" s="142">
        <v>13922</v>
      </c>
      <c r="G1251" s="142"/>
    </row>
    <row r="1252" spans="2:8" ht="16.5">
      <c r="B1252" s="39">
        <v>1036</v>
      </c>
      <c r="C1252" s="67" t="s">
        <v>2498</v>
      </c>
      <c r="D1252" s="55" t="s">
        <v>2501</v>
      </c>
      <c r="E1252" s="68" t="s">
        <v>9</v>
      </c>
      <c r="F1252" s="142">
        <v>0</v>
      </c>
      <c r="G1252" s="142"/>
    </row>
    <row r="1253" spans="2:8" ht="22.5">
      <c r="B1253" s="39">
        <v>1037</v>
      </c>
      <c r="C1253" s="70" t="s">
        <v>2502</v>
      </c>
      <c r="D1253" s="58" t="s">
        <v>2503</v>
      </c>
      <c r="E1253" s="71"/>
      <c r="F1253" s="141"/>
      <c r="G1253" s="141"/>
    </row>
    <row r="1254" spans="2:8" ht="33.75">
      <c r="B1254" s="39">
        <v>1051</v>
      </c>
      <c r="C1254" s="67" t="s">
        <v>3916</v>
      </c>
      <c r="D1254" s="55" t="s">
        <v>2505</v>
      </c>
      <c r="E1254" s="68" t="s">
        <v>9</v>
      </c>
      <c r="F1254" s="142">
        <v>53115</v>
      </c>
      <c r="G1254" s="142"/>
      <c r="H1254" s="230"/>
    </row>
    <row r="1255" spans="2:8" ht="16.5">
      <c r="C1255" s="231" t="s">
        <v>3918</v>
      </c>
      <c r="D1255" s="240" t="s">
        <v>2507</v>
      </c>
      <c r="E1255" s="241" t="s">
        <v>9</v>
      </c>
      <c r="F1255" s="142">
        <v>161636</v>
      </c>
      <c r="G1255" s="142"/>
      <c r="H1255" s="230"/>
    </row>
    <row r="1256" spans="2:8" ht="16.5">
      <c r="C1256" s="231" t="s">
        <v>3920</v>
      </c>
      <c r="D1256" s="240" t="s">
        <v>2509</v>
      </c>
      <c r="E1256" s="233" t="s">
        <v>9</v>
      </c>
      <c r="F1256" s="142">
        <v>186006</v>
      </c>
      <c r="G1256" s="142"/>
      <c r="H1256" s="230"/>
    </row>
    <row r="1257" spans="2:8" ht="16.5">
      <c r="C1257" s="231" t="s">
        <v>3922</v>
      </c>
      <c r="D1257" s="240" t="s">
        <v>2511</v>
      </c>
      <c r="E1257" s="233" t="s">
        <v>9</v>
      </c>
      <c r="F1257" s="142">
        <v>0</v>
      </c>
      <c r="G1257" s="142"/>
      <c r="H1257" s="230"/>
    </row>
    <row r="1258" spans="2:8" ht="16.5" customHeight="1">
      <c r="B1258" s="39">
        <v>1053</v>
      </c>
      <c r="C1258" s="50">
        <v>17</v>
      </c>
      <c r="D1258" s="122" t="s">
        <v>2512</v>
      </c>
      <c r="E1258" s="92"/>
      <c r="F1258" s="148"/>
      <c r="G1258" s="148"/>
    </row>
    <row r="1259" spans="2:8" ht="16.5">
      <c r="B1259" s="39">
        <v>1054</v>
      </c>
      <c r="C1259" s="86" t="s">
        <v>2513</v>
      </c>
      <c r="D1259" s="227" t="s">
        <v>2514</v>
      </c>
      <c r="E1259" s="87"/>
      <c r="F1259" s="141"/>
      <c r="G1259" s="141"/>
    </row>
    <row r="1260" spans="2:8" ht="16.5">
      <c r="B1260" s="39">
        <v>1055</v>
      </c>
      <c r="C1260" s="67" t="s">
        <v>2515</v>
      </c>
      <c r="D1260" s="55" t="s">
        <v>2516</v>
      </c>
      <c r="E1260" s="68" t="s">
        <v>38</v>
      </c>
      <c r="F1260" s="142">
        <v>62834</v>
      </c>
      <c r="G1260" s="142"/>
    </row>
    <row r="1261" spans="2:8" ht="16.5">
      <c r="B1261" s="39">
        <v>1057</v>
      </c>
      <c r="C1261" s="67" t="s">
        <v>3952</v>
      </c>
      <c r="D1261" s="55" t="s">
        <v>2518</v>
      </c>
      <c r="E1261" s="68" t="s">
        <v>38</v>
      </c>
      <c r="F1261" s="142">
        <v>64974</v>
      </c>
      <c r="G1261" s="142"/>
      <c r="H1261" s="230"/>
    </row>
    <row r="1262" spans="2:8" ht="25.5">
      <c r="C1262" s="67" t="s">
        <v>2517</v>
      </c>
      <c r="D1262" s="256" t="s">
        <v>3990</v>
      </c>
      <c r="E1262" s="273" t="s">
        <v>38</v>
      </c>
      <c r="F1262" s="142">
        <v>54806</v>
      </c>
      <c r="G1262" s="142"/>
      <c r="H1262" s="230"/>
    </row>
    <row r="1263" spans="2:8" ht="16.5">
      <c r="B1263" s="39">
        <v>1059</v>
      </c>
      <c r="C1263" s="67" t="s">
        <v>3955</v>
      </c>
      <c r="D1263" s="55" t="s">
        <v>2522</v>
      </c>
      <c r="E1263" s="68" t="s">
        <v>38</v>
      </c>
      <c r="F1263" s="142">
        <v>65769</v>
      </c>
      <c r="G1263" s="142"/>
    </row>
    <row r="1264" spans="2:8" ht="22.5">
      <c r="B1264" s="39">
        <v>1060</v>
      </c>
      <c r="C1264" s="67" t="s">
        <v>2521</v>
      </c>
      <c r="D1264" s="55" t="s">
        <v>2524</v>
      </c>
      <c r="E1264" s="68" t="s">
        <v>38</v>
      </c>
      <c r="F1264" s="142">
        <v>75824</v>
      </c>
      <c r="G1264" s="142"/>
      <c r="H1264" s="230"/>
    </row>
    <row r="1265" spans="2:8" ht="22.5">
      <c r="B1265" s="39">
        <v>1061</v>
      </c>
      <c r="C1265" s="67" t="s">
        <v>2523</v>
      </c>
      <c r="D1265" s="55" t="s">
        <v>2526</v>
      </c>
      <c r="E1265" s="68" t="s">
        <v>38</v>
      </c>
      <c r="F1265" s="142">
        <v>56171</v>
      </c>
      <c r="G1265" s="142"/>
      <c r="H1265" s="230"/>
    </row>
    <row r="1266" spans="2:8" ht="16.5">
      <c r="B1266" s="39">
        <v>1063</v>
      </c>
      <c r="C1266" s="67" t="s">
        <v>4270</v>
      </c>
      <c r="D1266" s="55" t="s">
        <v>2528</v>
      </c>
      <c r="E1266" s="68" t="s">
        <v>38</v>
      </c>
      <c r="F1266" s="142">
        <v>13457</v>
      </c>
      <c r="G1266" s="142"/>
    </row>
    <row r="1267" spans="2:8" ht="16.5">
      <c r="B1267" s="39">
        <v>1069</v>
      </c>
      <c r="C1267" s="67" t="s">
        <v>2525</v>
      </c>
      <c r="D1267" s="55" t="s">
        <v>2530</v>
      </c>
      <c r="E1267" s="68" t="s">
        <v>38</v>
      </c>
      <c r="F1267" s="142">
        <v>0</v>
      </c>
      <c r="G1267" s="142"/>
    </row>
    <row r="1268" spans="2:8" ht="16.5">
      <c r="B1268" s="39">
        <v>1072</v>
      </c>
      <c r="C1268" s="70" t="s">
        <v>2531</v>
      </c>
      <c r="D1268" s="58" t="s">
        <v>2532</v>
      </c>
      <c r="E1268" s="71"/>
      <c r="F1268" s="141"/>
      <c r="G1268" s="141"/>
    </row>
    <row r="1269" spans="2:8" ht="22.5">
      <c r="B1269" s="39">
        <v>1073</v>
      </c>
      <c r="C1269" s="67" t="s">
        <v>2533</v>
      </c>
      <c r="D1269" s="55" t="s">
        <v>2534</v>
      </c>
      <c r="E1269" s="68" t="s">
        <v>38</v>
      </c>
      <c r="F1269" s="142">
        <v>542402</v>
      </c>
      <c r="G1269" s="142"/>
      <c r="H1269" s="230"/>
    </row>
    <row r="1270" spans="2:8" ht="22.5">
      <c r="B1270" s="39">
        <v>1074</v>
      </c>
      <c r="C1270" s="67" t="s">
        <v>2535</v>
      </c>
      <c r="D1270" s="55" t="s">
        <v>2536</v>
      </c>
      <c r="E1270" s="68" t="s">
        <v>38</v>
      </c>
      <c r="F1270" s="142">
        <v>0</v>
      </c>
      <c r="G1270" s="142"/>
    </row>
    <row r="1271" spans="2:8" ht="16.5" customHeight="1">
      <c r="B1271" s="39">
        <v>1076</v>
      </c>
      <c r="C1271" s="50">
        <v>18</v>
      </c>
      <c r="D1271" s="122" t="s">
        <v>2547</v>
      </c>
      <c r="E1271" s="92"/>
      <c r="F1271" s="148"/>
      <c r="G1271" s="148"/>
    </row>
    <row r="1272" spans="2:8" ht="16.5">
      <c r="B1272" s="39">
        <v>1077</v>
      </c>
      <c r="C1272" s="86" t="s">
        <v>2548</v>
      </c>
      <c r="D1272" s="227" t="s">
        <v>2549</v>
      </c>
      <c r="E1272" s="87"/>
      <c r="F1272" s="141"/>
      <c r="G1272" s="141"/>
    </row>
    <row r="1273" spans="2:8" ht="16.5">
      <c r="B1273" s="39">
        <v>1080</v>
      </c>
      <c r="C1273" s="67" t="s">
        <v>2550</v>
      </c>
      <c r="D1273" s="55" t="s">
        <v>3991</v>
      </c>
      <c r="E1273" s="68" t="s">
        <v>38</v>
      </c>
      <c r="F1273" s="142">
        <v>12198</v>
      </c>
      <c r="G1273" s="142"/>
      <c r="H1273" s="230"/>
    </row>
    <row r="1274" spans="2:8" ht="22.5">
      <c r="B1274" s="39">
        <v>1081</v>
      </c>
      <c r="C1274" s="67" t="s">
        <v>2552</v>
      </c>
      <c r="D1274" s="55" t="s">
        <v>3992</v>
      </c>
      <c r="E1274" s="68" t="s">
        <v>38</v>
      </c>
      <c r="F1274" s="142">
        <v>4125</v>
      </c>
      <c r="G1274" s="142"/>
      <c r="H1274" s="230"/>
    </row>
    <row r="1275" spans="2:8" ht="16.5">
      <c r="B1275" s="39">
        <v>1082</v>
      </c>
      <c r="C1275" s="67" t="s">
        <v>2554</v>
      </c>
      <c r="D1275" s="55" t="s">
        <v>4278</v>
      </c>
      <c r="E1275" s="56" t="s">
        <v>86</v>
      </c>
      <c r="F1275" s="142">
        <v>10645</v>
      </c>
      <c r="G1275" s="142"/>
    </row>
    <row r="1276" spans="2:8" ht="16.5">
      <c r="B1276" s="39">
        <v>1084</v>
      </c>
      <c r="C1276" s="67" t="s">
        <v>2556</v>
      </c>
      <c r="D1276" s="55" t="s">
        <v>3993</v>
      </c>
      <c r="E1276" s="68" t="s">
        <v>38</v>
      </c>
      <c r="F1276" s="142">
        <v>11904</v>
      </c>
      <c r="G1276" s="142"/>
      <c r="H1276" s="230"/>
    </row>
    <row r="1277" spans="2:8" ht="16.5">
      <c r="B1277" s="39">
        <v>1085</v>
      </c>
      <c r="C1277" s="67" t="s">
        <v>2558</v>
      </c>
      <c r="D1277" s="55" t="s">
        <v>3994</v>
      </c>
      <c r="E1277" s="68" t="s">
        <v>38</v>
      </c>
      <c r="F1277" s="142">
        <v>47575</v>
      </c>
      <c r="G1277" s="142"/>
      <c r="H1277" s="230"/>
    </row>
    <row r="1278" spans="2:8" ht="16.5">
      <c r="B1278" s="39">
        <v>1086</v>
      </c>
      <c r="C1278" s="67" t="s">
        <v>2559</v>
      </c>
      <c r="D1278" s="55" t="s">
        <v>3995</v>
      </c>
      <c r="E1278" s="68" t="s">
        <v>38</v>
      </c>
      <c r="F1278" s="142">
        <v>0</v>
      </c>
      <c r="G1278" s="142"/>
      <c r="H1278" s="230"/>
    </row>
    <row r="1279" spans="2:8" ht="16.5">
      <c r="B1279" s="39">
        <v>1087</v>
      </c>
      <c r="C1279" s="70" t="s">
        <v>2567</v>
      </c>
      <c r="D1279" s="58" t="s">
        <v>2568</v>
      </c>
      <c r="E1279" s="71"/>
      <c r="F1279" s="141"/>
      <c r="G1279" s="141"/>
    </row>
    <row r="1280" spans="2:8" ht="16.5">
      <c r="B1280" s="39">
        <v>1088</v>
      </c>
      <c r="C1280" s="67" t="s">
        <v>2569</v>
      </c>
      <c r="D1280" s="55" t="s">
        <v>3996</v>
      </c>
      <c r="E1280" s="68" t="s">
        <v>38</v>
      </c>
      <c r="F1280" s="142">
        <v>7925</v>
      </c>
      <c r="G1280" s="142"/>
      <c r="H1280" s="230"/>
    </row>
    <row r="1281" spans="2:8" ht="16.5">
      <c r="B1281" s="39">
        <v>1089</v>
      </c>
      <c r="C1281" s="67" t="s">
        <v>2571</v>
      </c>
      <c r="D1281" s="55" t="s">
        <v>3997</v>
      </c>
      <c r="E1281" s="56" t="s">
        <v>86</v>
      </c>
      <c r="F1281" s="142">
        <v>18407</v>
      </c>
      <c r="G1281" s="142"/>
      <c r="H1281" s="230"/>
    </row>
    <row r="1282" spans="2:8" ht="16.5">
      <c r="B1282" s="39">
        <v>1090</v>
      </c>
      <c r="C1282" s="67" t="s">
        <v>2573</v>
      </c>
      <c r="D1282" s="55" t="s">
        <v>3998</v>
      </c>
      <c r="E1282" s="68" t="s">
        <v>38</v>
      </c>
      <c r="F1282" s="142">
        <v>8316</v>
      </c>
      <c r="G1282" s="142"/>
      <c r="H1282" s="230"/>
    </row>
    <row r="1283" spans="2:8" ht="16.5">
      <c r="B1283" s="39">
        <v>1091</v>
      </c>
      <c r="C1283" s="67" t="s">
        <v>2575</v>
      </c>
      <c r="D1283" s="55" t="s">
        <v>3999</v>
      </c>
      <c r="E1283" s="56" t="s">
        <v>86</v>
      </c>
      <c r="F1283" s="142">
        <v>11792</v>
      </c>
      <c r="G1283" s="142"/>
      <c r="H1283" s="230"/>
    </row>
    <row r="1284" spans="2:8" ht="16.5">
      <c r="B1284" s="39">
        <v>1092</v>
      </c>
      <c r="C1284" s="67" t="s">
        <v>2577</v>
      </c>
      <c r="D1284" s="55" t="s">
        <v>4000</v>
      </c>
      <c r="E1284" s="56" t="s">
        <v>86</v>
      </c>
      <c r="F1284" s="142">
        <v>22224</v>
      </c>
      <c r="G1284" s="142"/>
      <c r="H1284" s="230"/>
    </row>
    <row r="1285" spans="2:8" ht="16.5">
      <c r="B1285" s="39">
        <v>1093</v>
      </c>
      <c r="C1285" s="67" t="s">
        <v>2579</v>
      </c>
      <c r="D1285" s="55" t="s">
        <v>4001</v>
      </c>
      <c r="E1285" s="68" t="s">
        <v>38</v>
      </c>
      <c r="F1285" s="142">
        <v>80303</v>
      </c>
      <c r="G1285" s="142"/>
      <c r="H1285" s="230"/>
    </row>
    <row r="1286" spans="2:8" ht="16.5">
      <c r="B1286" s="39">
        <v>1094</v>
      </c>
      <c r="C1286" s="67" t="s">
        <v>2581</v>
      </c>
      <c r="D1286" s="55" t="s">
        <v>4002</v>
      </c>
      <c r="E1286" s="68" t="s">
        <v>38</v>
      </c>
      <c r="F1286" s="142">
        <v>0</v>
      </c>
      <c r="G1286" s="142"/>
      <c r="H1286" s="230"/>
    </row>
    <row r="1287" spans="2:8" ht="16.5">
      <c r="B1287" s="39">
        <v>1095</v>
      </c>
      <c r="C1287" s="70" t="s">
        <v>2583</v>
      </c>
      <c r="D1287" s="58" t="s">
        <v>2584</v>
      </c>
      <c r="E1287" s="71"/>
      <c r="F1287" s="141"/>
      <c r="G1287" s="141"/>
    </row>
    <row r="1288" spans="2:8" ht="16.5">
      <c r="B1288" s="39">
        <v>1097</v>
      </c>
      <c r="C1288" s="67" t="s">
        <v>2585</v>
      </c>
      <c r="D1288" s="55" t="s">
        <v>4003</v>
      </c>
      <c r="E1288" s="68" t="s">
        <v>38</v>
      </c>
      <c r="F1288" s="142">
        <v>8381</v>
      </c>
      <c r="G1288" s="142"/>
      <c r="H1288" s="230"/>
    </row>
    <row r="1289" spans="2:8" ht="16.5">
      <c r="B1289" s="39">
        <v>1098</v>
      </c>
      <c r="C1289" s="67" t="s">
        <v>2587</v>
      </c>
      <c r="D1289" s="55" t="s">
        <v>4004</v>
      </c>
      <c r="E1289" s="56" t="s">
        <v>86</v>
      </c>
      <c r="F1289" s="142">
        <v>12071</v>
      </c>
      <c r="G1289" s="142"/>
      <c r="H1289" s="230"/>
    </row>
    <row r="1290" spans="2:8" ht="16.5">
      <c r="B1290" s="39">
        <v>1099</v>
      </c>
      <c r="C1290" s="67" t="s">
        <v>2589</v>
      </c>
      <c r="D1290" s="55" t="s">
        <v>4005</v>
      </c>
      <c r="E1290" s="68" t="s">
        <v>38</v>
      </c>
      <c r="F1290" s="142">
        <v>26450</v>
      </c>
      <c r="G1290" s="142"/>
      <c r="H1290" s="230"/>
    </row>
    <row r="1291" spans="2:8" ht="16.5">
      <c r="B1291" s="39">
        <v>1101</v>
      </c>
      <c r="C1291" s="67" t="s">
        <v>2591</v>
      </c>
      <c r="D1291" s="55" t="s">
        <v>4006</v>
      </c>
      <c r="E1291" s="68" t="s">
        <v>38</v>
      </c>
      <c r="F1291" s="142">
        <v>5557</v>
      </c>
      <c r="G1291" s="142"/>
      <c r="H1291" s="230"/>
    </row>
    <row r="1292" spans="2:8" ht="16.5">
      <c r="B1292" s="39">
        <v>1103</v>
      </c>
      <c r="C1292" s="67" t="s">
        <v>2593</v>
      </c>
      <c r="D1292" s="55" t="s">
        <v>4007</v>
      </c>
      <c r="E1292" s="68" t="s">
        <v>38</v>
      </c>
      <c r="F1292" s="142">
        <v>0</v>
      </c>
      <c r="G1292" s="142"/>
      <c r="H1292" s="230"/>
    </row>
    <row r="1293" spans="2:8" ht="16.5">
      <c r="B1293" s="39">
        <v>1105</v>
      </c>
      <c r="C1293" s="70" t="s">
        <v>2603</v>
      </c>
      <c r="D1293" s="58" t="s">
        <v>2604</v>
      </c>
      <c r="E1293" s="71"/>
      <c r="F1293" s="141"/>
      <c r="G1293" s="141"/>
    </row>
    <row r="1294" spans="2:8" ht="16.5">
      <c r="B1294" s="39">
        <v>1107</v>
      </c>
      <c r="C1294" s="67" t="s">
        <v>2605</v>
      </c>
      <c r="D1294" s="55" t="s">
        <v>2608</v>
      </c>
      <c r="E1294" s="68" t="s">
        <v>38</v>
      </c>
      <c r="F1294" s="142">
        <v>21316</v>
      </c>
      <c r="G1294" s="142"/>
    </row>
    <row r="1295" spans="2:8" ht="16.5">
      <c r="B1295" s="39">
        <v>1108</v>
      </c>
      <c r="C1295" s="67" t="s">
        <v>2607</v>
      </c>
      <c r="D1295" s="55" t="s">
        <v>2610</v>
      </c>
      <c r="E1295" s="68" t="s">
        <v>38</v>
      </c>
      <c r="F1295" s="142">
        <v>3168</v>
      </c>
      <c r="G1295" s="142"/>
    </row>
    <row r="1296" spans="2:8" ht="16.5">
      <c r="B1296" s="39">
        <v>1109</v>
      </c>
      <c r="C1296" s="67" t="s">
        <v>2609</v>
      </c>
      <c r="D1296" s="55" t="s">
        <v>2612</v>
      </c>
      <c r="E1296" s="56" t="s">
        <v>86</v>
      </c>
      <c r="F1296" s="142">
        <v>22350</v>
      </c>
      <c r="G1296" s="142"/>
    </row>
    <row r="1297" spans="2:8" ht="16.5">
      <c r="B1297" s="39">
        <v>1110</v>
      </c>
      <c r="C1297" s="67" t="s">
        <v>2611</v>
      </c>
      <c r="D1297" s="55" t="s">
        <v>2614</v>
      </c>
      <c r="E1297" s="68" t="s">
        <v>38</v>
      </c>
      <c r="F1297" s="142">
        <v>5839</v>
      </c>
      <c r="G1297" s="142"/>
    </row>
    <row r="1298" spans="2:8" ht="16.5">
      <c r="B1298" s="39">
        <v>1111</v>
      </c>
      <c r="C1298" s="67" t="s">
        <v>2613</v>
      </c>
      <c r="D1298" s="55" t="s">
        <v>2616</v>
      </c>
      <c r="E1298" s="56" t="s">
        <v>86</v>
      </c>
      <c r="F1298" s="142">
        <v>22640</v>
      </c>
      <c r="G1298" s="142"/>
    </row>
    <row r="1299" spans="2:8" ht="16.5">
      <c r="B1299" s="39">
        <v>1112</v>
      </c>
      <c r="C1299" s="67" t="s">
        <v>4271</v>
      </c>
      <c r="D1299" s="55" t="s">
        <v>2618</v>
      </c>
      <c r="E1299" s="68" t="s">
        <v>38</v>
      </c>
      <c r="F1299" s="142">
        <v>19619</v>
      </c>
      <c r="G1299" s="142"/>
    </row>
    <row r="1300" spans="2:8" ht="16.5">
      <c r="B1300" s="39">
        <v>1113</v>
      </c>
      <c r="C1300" s="67" t="s">
        <v>2615</v>
      </c>
      <c r="D1300" s="55" t="s">
        <v>2620</v>
      </c>
      <c r="E1300" s="68" t="s">
        <v>38</v>
      </c>
      <c r="F1300" s="142">
        <v>19867</v>
      </c>
      <c r="G1300" s="142"/>
    </row>
    <row r="1301" spans="2:8" ht="22.5">
      <c r="B1301" s="39">
        <v>1114</v>
      </c>
      <c r="C1301" s="67" t="s">
        <v>2617</v>
      </c>
      <c r="D1301" s="55" t="s">
        <v>2622</v>
      </c>
      <c r="E1301" s="68" t="s">
        <v>38</v>
      </c>
      <c r="F1301" s="142">
        <v>16055</v>
      </c>
      <c r="G1301" s="142"/>
    </row>
    <row r="1302" spans="2:8" ht="16.5">
      <c r="B1302" s="39">
        <v>1115</v>
      </c>
      <c r="C1302" s="67" t="s">
        <v>2619</v>
      </c>
      <c r="D1302" s="55" t="s">
        <v>4008</v>
      </c>
      <c r="E1302" s="68" t="s">
        <v>38</v>
      </c>
      <c r="F1302" s="142">
        <v>8097</v>
      </c>
      <c r="G1302" s="142"/>
      <c r="H1302" s="230"/>
    </row>
    <row r="1303" spans="2:8" ht="25.5">
      <c r="C1303" s="67" t="s">
        <v>2621</v>
      </c>
      <c r="D1303" s="240" t="s">
        <v>4009</v>
      </c>
      <c r="E1303" s="241" t="s">
        <v>38</v>
      </c>
      <c r="F1303" s="142">
        <v>25330</v>
      </c>
      <c r="G1303" s="142"/>
      <c r="H1303" s="230"/>
    </row>
    <row r="1304" spans="2:8" ht="16.5">
      <c r="C1304" s="67" t="s">
        <v>2623</v>
      </c>
      <c r="D1304" s="240" t="s">
        <v>4011</v>
      </c>
      <c r="E1304" s="241" t="s">
        <v>38</v>
      </c>
      <c r="F1304" s="142">
        <v>4063</v>
      </c>
      <c r="G1304" s="142"/>
      <c r="H1304" s="230"/>
    </row>
    <row r="1305" spans="2:8" ht="16.5">
      <c r="C1305" s="67" t="s">
        <v>2625</v>
      </c>
      <c r="D1305" s="240" t="s">
        <v>4010</v>
      </c>
      <c r="E1305" s="241" t="s">
        <v>86</v>
      </c>
      <c r="F1305" s="142">
        <v>5144</v>
      </c>
      <c r="G1305" s="142"/>
      <c r="H1305" s="230"/>
    </row>
    <row r="1306" spans="2:8" ht="16.5">
      <c r="C1306" s="67" t="s">
        <v>2627</v>
      </c>
      <c r="D1306" s="240" t="s">
        <v>4012</v>
      </c>
      <c r="E1306" s="241" t="s">
        <v>86</v>
      </c>
      <c r="F1306" s="142">
        <v>6787</v>
      </c>
      <c r="G1306" s="142"/>
      <c r="H1306" s="230"/>
    </row>
    <row r="1307" spans="2:8" ht="16.5">
      <c r="C1307" s="67" t="s">
        <v>2629</v>
      </c>
      <c r="D1307" s="240" t="s">
        <v>4013</v>
      </c>
      <c r="E1307" s="241" t="s">
        <v>86</v>
      </c>
      <c r="F1307" s="142">
        <v>0</v>
      </c>
      <c r="G1307" s="142"/>
      <c r="H1307" s="230"/>
    </row>
    <row r="1308" spans="2:8" ht="16.5" customHeight="1">
      <c r="B1308" s="39">
        <v>1117</v>
      </c>
      <c r="C1308" s="50">
        <v>19</v>
      </c>
      <c r="D1308" s="122" t="s">
        <v>2635</v>
      </c>
      <c r="E1308" s="92"/>
      <c r="F1308" s="148"/>
      <c r="G1308" s="148"/>
    </row>
    <row r="1309" spans="2:8" ht="16.5">
      <c r="B1309" s="39">
        <v>1118</v>
      </c>
      <c r="C1309" s="86" t="s">
        <v>2636</v>
      </c>
      <c r="D1309" s="227" t="s">
        <v>2637</v>
      </c>
      <c r="E1309" s="87"/>
      <c r="F1309" s="141"/>
      <c r="G1309" s="141"/>
    </row>
    <row r="1310" spans="2:8" ht="22.5">
      <c r="B1310" s="39">
        <v>1119</v>
      </c>
      <c r="C1310" s="67" t="s">
        <v>2638</v>
      </c>
      <c r="D1310" s="55" t="s">
        <v>4014</v>
      </c>
      <c r="E1310" s="68" t="s">
        <v>9</v>
      </c>
      <c r="F1310" s="142">
        <v>97698</v>
      </c>
      <c r="G1310" s="142"/>
      <c r="H1310" s="230"/>
    </row>
    <row r="1311" spans="2:8" ht="22.5">
      <c r="B1311" s="39">
        <v>1120</v>
      </c>
      <c r="C1311" s="67" t="s">
        <v>2640</v>
      </c>
      <c r="D1311" s="55" t="s">
        <v>4015</v>
      </c>
      <c r="E1311" s="68" t="s">
        <v>9</v>
      </c>
      <c r="F1311" s="142">
        <v>88816</v>
      </c>
      <c r="G1311" s="142"/>
      <c r="H1311" s="230"/>
    </row>
    <row r="1312" spans="2:8" ht="22.5">
      <c r="B1312" s="39">
        <v>1122</v>
      </c>
      <c r="C1312" s="67" t="s">
        <v>2642</v>
      </c>
      <c r="D1312" s="55" t="s">
        <v>4016</v>
      </c>
      <c r="E1312" s="68" t="s">
        <v>9</v>
      </c>
      <c r="F1312" s="142">
        <v>81045</v>
      </c>
      <c r="G1312" s="142"/>
      <c r="H1312" s="230"/>
    </row>
    <row r="1313" spans="2:8" ht="22.5">
      <c r="B1313" s="39">
        <v>1123</v>
      </c>
      <c r="C1313" s="67" t="s">
        <v>2644</v>
      </c>
      <c r="D1313" s="55" t="s">
        <v>4017</v>
      </c>
      <c r="E1313" s="68" t="s">
        <v>9</v>
      </c>
      <c r="F1313" s="142">
        <v>0</v>
      </c>
      <c r="G1313" s="142"/>
      <c r="H1313" s="230"/>
    </row>
    <row r="1314" spans="2:8" ht="16.5">
      <c r="B1314" s="39">
        <v>1136</v>
      </c>
      <c r="C1314" s="70" t="s">
        <v>2672</v>
      </c>
      <c r="D1314" s="58" t="s">
        <v>2673</v>
      </c>
      <c r="E1314" s="71"/>
      <c r="F1314" s="141"/>
      <c r="G1314" s="141"/>
    </row>
    <row r="1315" spans="2:8" ht="16.5">
      <c r="B1315" s="39">
        <v>1138</v>
      </c>
      <c r="C1315" s="67" t="s">
        <v>2674</v>
      </c>
      <c r="D1315" s="55" t="s">
        <v>2677</v>
      </c>
      <c r="E1315" s="68" t="s">
        <v>9</v>
      </c>
      <c r="F1315" s="142">
        <v>0</v>
      </c>
      <c r="G1315" s="142"/>
    </row>
    <row r="1316" spans="2:8" ht="16.5">
      <c r="B1316" s="39">
        <v>1139</v>
      </c>
      <c r="C1316" s="70" t="s">
        <v>2678</v>
      </c>
      <c r="D1316" s="58" t="s">
        <v>2679</v>
      </c>
      <c r="E1316" s="71"/>
      <c r="F1316" s="141"/>
      <c r="G1316" s="141"/>
    </row>
    <row r="1317" spans="2:8" ht="16.5">
      <c r="B1317" s="39">
        <v>1140</v>
      </c>
      <c r="C1317" s="67" t="s">
        <v>2680</v>
      </c>
      <c r="D1317" s="55" t="s">
        <v>4018</v>
      </c>
      <c r="E1317" s="68" t="s">
        <v>38</v>
      </c>
      <c r="F1317" s="142">
        <v>13233</v>
      </c>
      <c r="G1317" s="142"/>
      <c r="H1317" s="230"/>
    </row>
    <row r="1318" spans="2:8" ht="16.5">
      <c r="B1318" s="39">
        <v>1141</v>
      </c>
      <c r="C1318" s="67" t="s">
        <v>2682</v>
      </c>
      <c r="D1318" s="55" t="s">
        <v>4021</v>
      </c>
      <c r="E1318" s="68" t="s">
        <v>38</v>
      </c>
      <c r="F1318" s="142">
        <v>35223</v>
      </c>
      <c r="G1318" s="142"/>
      <c r="H1318" s="230"/>
    </row>
    <row r="1319" spans="2:8" ht="16.5">
      <c r="B1319" s="39">
        <v>1142</v>
      </c>
      <c r="C1319" s="67" t="s">
        <v>2684</v>
      </c>
      <c r="D1319" s="55" t="s">
        <v>4019</v>
      </c>
      <c r="E1319" s="68" t="s">
        <v>38</v>
      </c>
      <c r="F1319" s="142">
        <v>40843</v>
      </c>
      <c r="G1319" s="142"/>
      <c r="H1319" s="230"/>
    </row>
    <row r="1320" spans="2:8" ht="16.5">
      <c r="B1320" s="39">
        <v>1143</v>
      </c>
      <c r="C1320" s="67" t="s">
        <v>2686</v>
      </c>
      <c r="D1320" s="55" t="s">
        <v>4020</v>
      </c>
      <c r="E1320" s="68" t="s">
        <v>38</v>
      </c>
      <c r="F1320" s="142">
        <v>74261</v>
      </c>
      <c r="G1320" s="142"/>
      <c r="H1320" s="230"/>
    </row>
    <row r="1321" spans="2:8" ht="16.5">
      <c r="B1321" s="39">
        <v>1144</v>
      </c>
      <c r="C1321" s="67" t="s">
        <v>2688</v>
      </c>
      <c r="D1321" s="55" t="s">
        <v>4022</v>
      </c>
      <c r="E1321" s="68" t="s">
        <v>38</v>
      </c>
      <c r="F1321" s="142">
        <v>193317</v>
      </c>
      <c r="G1321" s="142"/>
      <c r="H1321" s="230"/>
    </row>
    <row r="1322" spans="2:8" ht="16.5">
      <c r="B1322" s="39">
        <v>1146</v>
      </c>
      <c r="C1322" s="67" t="s">
        <v>2690</v>
      </c>
      <c r="D1322" s="55" t="s">
        <v>4023</v>
      </c>
      <c r="E1322" s="68" t="s">
        <v>38</v>
      </c>
      <c r="F1322" s="142">
        <v>313295</v>
      </c>
      <c r="G1322" s="142"/>
      <c r="H1322" s="230"/>
    </row>
    <row r="1323" spans="2:8" ht="16.5">
      <c r="B1323" s="39">
        <v>1147</v>
      </c>
      <c r="C1323" s="67" t="s">
        <v>2692</v>
      </c>
      <c r="D1323" s="55" t="s">
        <v>4024</v>
      </c>
      <c r="E1323" s="68" t="s">
        <v>38</v>
      </c>
      <c r="F1323" s="142">
        <v>196355</v>
      </c>
      <c r="G1323" s="142"/>
      <c r="H1323" s="230"/>
    </row>
    <row r="1324" spans="2:8" ht="16.5">
      <c r="B1324" s="39">
        <v>1149</v>
      </c>
      <c r="C1324" s="67" t="s">
        <v>2694</v>
      </c>
      <c r="D1324" s="55" t="s">
        <v>2699</v>
      </c>
      <c r="E1324" s="68" t="s">
        <v>38</v>
      </c>
      <c r="F1324" s="142">
        <v>0</v>
      </c>
      <c r="G1324" s="142"/>
    </row>
    <row r="1325" spans="2:8" ht="16.5" customHeight="1">
      <c r="B1325" s="39">
        <v>1151</v>
      </c>
      <c r="C1325" s="93">
        <v>20</v>
      </c>
      <c r="D1325" s="132" t="s">
        <v>2706</v>
      </c>
      <c r="E1325" s="92"/>
      <c r="F1325" s="148"/>
      <c r="G1325" s="148"/>
    </row>
    <row r="1326" spans="2:8" ht="16.5">
      <c r="B1326" s="39">
        <v>1152</v>
      </c>
      <c r="C1326" s="70" t="s">
        <v>2707</v>
      </c>
      <c r="D1326" s="58" t="s">
        <v>2708</v>
      </c>
      <c r="E1326" s="71"/>
      <c r="F1326" s="141"/>
      <c r="G1326" s="141"/>
    </row>
    <row r="1327" spans="2:8" ht="22.5">
      <c r="B1327" s="39">
        <v>1153</v>
      </c>
      <c r="C1327" s="67" t="s">
        <v>2709</v>
      </c>
      <c r="D1327" s="55" t="s">
        <v>2710</v>
      </c>
      <c r="E1327" s="68" t="s">
        <v>38</v>
      </c>
      <c r="F1327" s="142">
        <v>84299</v>
      </c>
      <c r="G1327" s="142"/>
    </row>
    <row r="1328" spans="2:8" ht="22.5">
      <c r="B1328" s="39">
        <v>1154</v>
      </c>
      <c r="C1328" s="67" t="s">
        <v>2711</v>
      </c>
      <c r="D1328" s="55" t="s">
        <v>2712</v>
      </c>
      <c r="E1328" s="68" t="s">
        <v>38</v>
      </c>
      <c r="F1328" s="142">
        <v>43885</v>
      </c>
      <c r="G1328" s="142"/>
    </row>
    <row r="1329" spans="2:8" ht="16.5">
      <c r="B1329" s="39">
        <v>1155</v>
      </c>
      <c r="C1329" s="67" t="s">
        <v>2713</v>
      </c>
      <c r="D1329" s="55" t="s">
        <v>2714</v>
      </c>
      <c r="E1329" s="68" t="s">
        <v>38</v>
      </c>
      <c r="F1329" s="142">
        <v>70734</v>
      </c>
      <c r="G1329" s="142"/>
    </row>
    <row r="1330" spans="2:8" ht="16.5">
      <c r="B1330" s="39">
        <v>1156</v>
      </c>
      <c r="C1330" s="67" t="s">
        <v>2715</v>
      </c>
      <c r="D1330" s="55" t="s">
        <v>2716</v>
      </c>
      <c r="E1330" s="68" t="s">
        <v>38</v>
      </c>
      <c r="F1330" s="142">
        <v>73697</v>
      </c>
      <c r="G1330" s="142"/>
    </row>
    <row r="1331" spans="2:8" ht="16.5">
      <c r="B1331" s="39">
        <v>1157</v>
      </c>
      <c r="C1331" s="67" t="s">
        <v>2717</v>
      </c>
      <c r="D1331" s="55" t="s">
        <v>2718</v>
      </c>
      <c r="E1331" s="68" t="s">
        <v>38</v>
      </c>
      <c r="F1331" s="142">
        <v>3998</v>
      </c>
      <c r="G1331" s="142"/>
    </row>
    <row r="1332" spans="2:8" ht="16.5">
      <c r="B1332" s="39">
        <v>1158</v>
      </c>
      <c r="C1332" s="67" t="s">
        <v>2719</v>
      </c>
      <c r="D1332" s="55" t="s">
        <v>2720</v>
      </c>
      <c r="E1332" s="56" t="s">
        <v>86</v>
      </c>
      <c r="F1332" s="142">
        <v>60211</v>
      </c>
      <c r="G1332" s="142"/>
    </row>
    <row r="1333" spans="2:8" ht="22.5">
      <c r="B1333" s="39">
        <v>1159</v>
      </c>
      <c r="C1333" s="67" t="s">
        <v>2721</v>
      </c>
      <c r="D1333" s="55" t="s">
        <v>2722</v>
      </c>
      <c r="E1333" s="68" t="s">
        <v>38</v>
      </c>
      <c r="F1333" s="142">
        <v>87244</v>
      </c>
      <c r="G1333" s="142"/>
    </row>
    <row r="1334" spans="2:8" ht="22.5">
      <c r="B1334" s="39">
        <v>1160</v>
      </c>
      <c r="C1334" s="67" t="s">
        <v>2723</v>
      </c>
      <c r="D1334" s="55" t="s">
        <v>2724</v>
      </c>
      <c r="E1334" s="68" t="s">
        <v>38</v>
      </c>
      <c r="F1334" s="142">
        <v>147061</v>
      </c>
      <c r="G1334" s="142"/>
    </row>
    <row r="1335" spans="2:8" ht="22.5">
      <c r="B1335" s="39">
        <v>1161</v>
      </c>
      <c r="C1335" s="67" t="s">
        <v>2725</v>
      </c>
      <c r="D1335" s="55" t="s">
        <v>2726</v>
      </c>
      <c r="E1335" s="68" t="s">
        <v>38</v>
      </c>
      <c r="F1335" s="142">
        <v>155711</v>
      </c>
      <c r="G1335" s="142"/>
    </row>
    <row r="1336" spans="2:8" ht="22.5">
      <c r="B1336" s="39">
        <v>1162</v>
      </c>
      <c r="C1336" s="67" t="s">
        <v>2727</v>
      </c>
      <c r="D1336" s="55" t="s">
        <v>2728</v>
      </c>
      <c r="E1336" s="68" t="s">
        <v>38</v>
      </c>
      <c r="F1336" s="142">
        <v>32775</v>
      </c>
      <c r="G1336" s="142"/>
    </row>
    <row r="1337" spans="2:8" ht="16.5">
      <c r="B1337" s="39">
        <v>1163</v>
      </c>
      <c r="C1337" s="67" t="s">
        <v>2729</v>
      </c>
      <c r="D1337" s="55" t="s">
        <v>2730</v>
      </c>
      <c r="E1337" s="68" t="s">
        <v>38</v>
      </c>
      <c r="F1337" s="142">
        <v>17456</v>
      </c>
      <c r="G1337" s="142"/>
    </row>
    <row r="1338" spans="2:8" ht="16.5">
      <c r="B1338" s="39">
        <v>1164</v>
      </c>
      <c r="C1338" s="67" t="s">
        <v>2731</v>
      </c>
      <c r="D1338" s="55" t="s">
        <v>2732</v>
      </c>
      <c r="E1338" s="68" t="s">
        <v>38</v>
      </c>
      <c r="F1338" s="142">
        <v>211739</v>
      </c>
      <c r="G1338" s="142"/>
    </row>
    <row r="1339" spans="2:8" ht="16.5">
      <c r="B1339" s="39">
        <v>1166</v>
      </c>
      <c r="C1339" s="67" t="s">
        <v>2733</v>
      </c>
      <c r="D1339" s="55" t="s">
        <v>2735</v>
      </c>
      <c r="E1339" s="68" t="s">
        <v>41</v>
      </c>
      <c r="F1339" s="142">
        <v>75806</v>
      </c>
      <c r="G1339" s="142"/>
    </row>
    <row r="1340" spans="2:8" ht="16.5">
      <c r="B1340" s="39">
        <v>1167</v>
      </c>
      <c r="C1340" s="67" t="s">
        <v>2734</v>
      </c>
      <c r="D1340" s="55" t="s">
        <v>2737</v>
      </c>
      <c r="E1340" s="68" t="s">
        <v>38</v>
      </c>
      <c r="F1340" s="142">
        <v>63453</v>
      </c>
      <c r="G1340" s="142"/>
    </row>
    <row r="1341" spans="2:8" ht="22.5">
      <c r="B1341" s="39">
        <v>1168</v>
      </c>
      <c r="C1341" s="67" t="s">
        <v>2736</v>
      </c>
      <c r="D1341" s="55" t="s">
        <v>2739</v>
      </c>
      <c r="E1341" s="56" t="s">
        <v>86</v>
      </c>
      <c r="F1341" s="142">
        <v>80614</v>
      </c>
      <c r="G1341" s="142"/>
    </row>
    <row r="1342" spans="2:8" ht="16.5">
      <c r="B1342" s="39">
        <v>1169</v>
      </c>
      <c r="C1342" s="67" t="s">
        <v>2738</v>
      </c>
      <c r="D1342" s="55" t="s">
        <v>2741</v>
      </c>
      <c r="E1342" s="56" t="s">
        <v>86</v>
      </c>
      <c r="F1342" s="142">
        <v>110013</v>
      </c>
      <c r="G1342" s="142"/>
    </row>
    <row r="1343" spans="2:8" ht="16.5">
      <c r="B1343" s="39">
        <v>1170</v>
      </c>
      <c r="C1343" s="67" t="s">
        <v>2740</v>
      </c>
      <c r="D1343" s="55" t="s">
        <v>2743</v>
      </c>
      <c r="E1343" s="68" t="s">
        <v>38</v>
      </c>
      <c r="F1343" s="142">
        <v>89303</v>
      </c>
      <c r="G1343" s="142"/>
    </row>
    <row r="1344" spans="2:8" ht="22.5">
      <c r="B1344" s="39">
        <v>1171</v>
      </c>
      <c r="C1344" s="67" t="s">
        <v>2742</v>
      </c>
      <c r="D1344" s="55" t="s">
        <v>2745</v>
      </c>
      <c r="E1344" s="68" t="s">
        <v>38</v>
      </c>
      <c r="F1344" s="142">
        <v>237170</v>
      </c>
      <c r="G1344" s="142"/>
      <c r="H1344" s="230"/>
    </row>
    <row r="1345" spans="2:7" ht="22.5">
      <c r="B1345" s="39">
        <v>1172</v>
      </c>
      <c r="C1345" s="67" t="s">
        <v>2744</v>
      </c>
      <c r="D1345" s="55" t="s">
        <v>2747</v>
      </c>
      <c r="E1345" s="68" t="s">
        <v>38</v>
      </c>
      <c r="F1345" s="142">
        <v>307407</v>
      </c>
      <c r="G1345" s="142"/>
    </row>
    <row r="1346" spans="2:7" ht="33.75">
      <c r="B1346" s="39">
        <v>1173</v>
      </c>
      <c r="C1346" s="67" t="s">
        <v>2746</v>
      </c>
      <c r="D1346" s="55" t="s">
        <v>2749</v>
      </c>
      <c r="E1346" s="68" t="s">
        <v>38</v>
      </c>
      <c r="F1346" s="142">
        <v>0</v>
      </c>
      <c r="G1346" s="142"/>
    </row>
    <row r="1347" spans="2:7" ht="16.5">
      <c r="B1347" s="39">
        <v>1174</v>
      </c>
      <c r="C1347" s="70" t="s">
        <v>2750</v>
      </c>
      <c r="D1347" s="58" t="s">
        <v>2751</v>
      </c>
      <c r="E1347" s="71"/>
      <c r="F1347" s="141"/>
      <c r="G1347" s="141"/>
    </row>
    <row r="1348" spans="2:7" ht="16.5">
      <c r="B1348" s="39">
        <v>1175</v>
      </c>
      <c r="C1348" s="67" t="s">
        <v>2752</v>
      </c>
      <c r="D1348" s="55" t="s">
        <v>2753</v>
      </c>
      <c r="E1348" s="68" t="s">
        <v>38</v>
      </c>
      <c r="F1348" s="142">
        <v>110892</v>
      </c>
      <c r="G1348" s="142"/>
    </row>
    <row r="1349" spans="2:7" ht="16.5">
      <c r="B1349" s="39">
        <v>1176</v>
      </c>
      <c r="C1349" s="67" t="s">
        <v>2754</v>
      </c>
      <c r="D1349" s="55" t="s">
        <v>2755</v>
      </c>
      <c r="E1349" s="56" t="s">
        <v>86</v>
      </c>
      <c r="F1349" s="142">
        <v>87557</v>
      </c>
      <c r="G1349" s="142"/>
    </row>
    <row r="1350" spans="2:7" ht="16.5">
      <c r="B1350" s="39">
        <v>1177</v>
      </c>
      <c r="C1350" s="67" t="s">
        <v>2756</v>
      </c>
      <c r="D1350" s="55" t="s">
        <v>2757</v>
      </c>
      <c r="E1350" s="68" t="s">
        <v>38</v>
      </c>
      <c r="F1350" s="142">
        <v>122254</v>
      </c>
      <c r="G1350" s="142"/>
    </row>
    <row r="1351" spans="2:7" ht="16.5">
      <c r="B1351" s="39">
        <v>1178</v>
      </c>
      <c r="C1351" s="67" t="s">
        <v>2758</v>
      </c>
      <c r="D1351" s="55" t="s">
        <v>2759</v>
      </c>
      <c r="E1351" s="68" t="s">
        <v>38</v>
      </c>
      <c r="F1351" s="142">
        <v>649290</v>
      </c>
      <c r="G1351" s="142"/>
    </row>
    <row r="1352" spans="2:7" ht="33.75">
      <c r="B1352" s="39">
        <v>1179</v>
      </c>
      <c r="C1352" s="67" t="s">
        <v>2760</v>
      </c>
      <c r="D1352" s="55" t="s">
        <v>2761</v>
      </c>
      <c r="E1352" s="56" t="s">
        <v>86</v>
      </c>
      <c r="F1352" s="142">
        <v>6794824</v>
      </c>
      <c r="G1352" s="142"/>
    </row>
    <row r="1353" spans="2:7" ht="33.75">
      <c r="B1353" s="39">
        <v>1180</v>
      </c>
      <c r="C1353" s="67" t="s">
        <v>2762</v>
      </c>
      <c r="D1353" s="55" t="s">
        <v>2763</v>
      </c>
      <c r="E1353" s="68" t="s">
        <v>2309</v>
      </c>
      <c r="F1353" s="142">
        <v>126184310</v>
      </c>
      <c r="G1353" s="142"/>
    </row>
    <row r="1354" spans="2:7" ht="45">
      <c r="B1354" s="39">
        <v>1181</v>
      </c>
      <c r="C1354" s="67" t="s">
        <v>2764</v>
      </c>
      <c r="D1354" s="55" t="s">
        <v>2765</v>
      </c>
      <c r="E1354" s="68" t="s">
        <v>9</v>
      </c>
      <c r="F1354" s="142">
        <v>669823</v>
      </c>
      <c r="G1354" s="142"/>
    </row>
    <row r="1355" spans="2:7" ht="22.5">
      <c r="B1355" s="39">
        <v>1182</v>
      </c>
      <c r="C1355" s="67" t="s">
        <v>2766</v>
      </c>
      <c r="D1355" s="55" t="s">
        <v>2767</v>
      </c>
      <c r="E1355" s="68" t="s">
        <v>9</v>
      </c>
      <c r="F1355" s="142">
        <v>833727</v>
      </c>
      <c r="G1355" s="142"/>
    </row>
    <row r="1356" spans="2:7" ht="33.75">
      <c r="B1356" s="39">
        <v>1183</v>
      </c>
      <c r="C1356" s="67" t="s">
        <v>4272</v>
      </c>
      <c r="D1356" s="55" t="s">
        <v>2769</v>
      </c>
      <c r="E1356" s="56" t="s">
        <v>86</v>
      </c>
      <c r="F1356" s="142">
        <v>1371059</v>
      </c>
      <c r="G1356" s="142"/>
    </row>
    <row r="1357" spans="2:7" ht="33.75">
      <c r="B1357" s="39">
        <v>1184</v>
      </c>
      <c r="C1357" s="67" t="s">
        <v>2768</v>
      </c>
      <c r="D1357" s="55" t="s">
        <v>2771</v>
      </c>
      <c r="E1357" s="56" t="s">
        <v>86</v>
      </c>
      <c r="F1357" s="142">
        <v>361386</v>
      </c>
      <c r="G1357" s="142"/>
    </row>
    <row r="1358" spans="2:7" ht="22.5">
      <c r="B1358" s="39">
        <v>1185</v>
      </c>
      <c r="C1358" s="67" t="s">
        <v>2770</v>
      </c>
      <c r="D1358" s="55" t="s">
        <v>2773</v>
      </c>
      <c r="E1358" s="68" t="s">
        <v>9</v>
      </c>
      <c r="F1358" s="142">
        <v>13249595</v>
      </c>
      <c r="G1358" s="142"/>
    </row>
    <row r="1359" spans="2:7" ht="16.5">
      <c r="B1359" s="39">
        <v>1186</v>
      </c>
      <c r="C1359" s="67" t="s">
        <v>2772</v>
      </c>
      <c r="D1359" s="55" t="s">
        <v>2775</v>
      </c>
      <c r="E1359" s="68" t="s">
        <v>2309</v>
      </c>
      <c r="F1359" s="142">
        <v>9602400</v>
      </c>
      <c r="G1359" s="142"/>
    </row>
    <row r="1360" spans="2:7" ht="16.5">
      <c r="B1360" s="39">
        <v>1187</v>
      </c>
      <c r="C1360" s="67" t="s">
        <v>2774</v>
      </c>
      <c r="D1360" s="55" t="s">
        <v>2777</v>
      </c>
      <c r="E1360" s="68" t="s">
        <v>2309</v>
      </c>
      <c r="F1360" s="142">
        <v>3862429</v>
      </c>
      <c r="G1360" s="142"/>
    </row>
    <row r="1361" spans="2:7" ht="22.5">
      <c r="B1361" s="39">
        <v>1188</v>
      </c>
      <c r="C1361" s="67" t="s">
        <v>2776</v>
      </c>
      <c r="D1361" s="55" t="s">
        <v>2779</v>
      </c>
      <c r="E1361" s="68" t="s">
        <v>2309</v>
      </c>
      <c r="F1361" s="142">
        <v>2068212</v>
      </c>
      <c r="G1361" s="142"/>
    </row>
    <row r="1362" spans="2:7" ht="33.75">
      <c r="B1362" s="39">
        <v>1189</v>
      </c>
      <c r="C1362" s="67" t="s">
        <v>2778</v>
      </c>
      <c r="D1362" s="55" t="s">
        <v>2781</v>
      </c>
      <c r="E1362" s="68" t="s">
        <v>2309</v>
      </c>
      <c r="F1362" s="142">
        <v>383421</v>
      </c>
      <c r="G1362" s="142"/>
    </row>
    <row r="1363" spans="2:7" ht="33.75">
      <c r="B1363" s="39">
        <v>1190</v>
      </c>
      <c r="C1363" s="67" t="s">
        <v>2780</v>
      </c>
      <c r="D1363" s="55" t="s">
        <v>2783</v>
      </c>
      <c r="E1363" s="68" t="s">
        <v>2309</v>
      </c>
      <c r="F1363" s="142">
        <v>1867797</v>
      </c>
      <c r="G1363" s="142"/>
    </row>
    <row r="1364" spans="2:7" ht="16.5">
      <c r="B1364" s="39">
        <v>1191</v>
      </c>
      <c r="C1364" s="67" t="s">
        <v>2782</v>
      </c>
      <c r="D1364" s="55" t="s">
        <v>2785</v>
      </c>
      <c r="E1364" s="68" t="s">
        <v>2309</v>
      </c>
      <c r="F1364" s="142">
        <v>1038118</v>
      </c>
      <c r="G1364" s="142"/>
    </row>
    <row r="1365" spans="2:7" ht="33.75">
      <c r="B1365" s="39">
        <v>1192</v>
      </c>
      <c r="C1365" s="67" t="s">
        <v>2784</v>
      </c>
      <c r="D1365" s="55" t="s">
        <v>2787</v>
      </c>
      <c r="E1365" s="68" t="s">
        <v>2309</v>
      </c>
      <c r="F1365" s="142">
        <v>2717130</v>
      </c>
      <c r="G1365" s="142"/>
    </row>
    <row r="1366" spans="2:7" ht="16.5">
      <c r="B1366" s="39">
        <v>1193</v>
      </c>
      <c r="C1366" s="67" t="s">
        <v>2786</v>
      </c>
      <c r="D1366" s="55" t="s">
        <v>2789</v>
      </c>
      <c r="E1366" s="68" t="s">
        <v>2309</v>
      </c>
      <c r="F1366" s="142">
        <v>0</v>
      </c>
      <c r="G1366" s="142"/>
    </row>
    <row r="1367" spans="2:7" ht="16.5">
      <c r="B1367" s="39">
        <v>1194</v>
      </c>
      <c r="C1367" s="70" t="s">
        <v>2790</v>
      </c>
      <c r="D1367" s="58" t="s">
        <v>2791</v>
      </c>
      <c r="E1367" s="71"/>
      <c r="F1367" s="141"/>
      <c r="G1367" s="141"/>
    </row>
    <row r="1368" spans="2:7" ht="16.5">
      <c r="B1368" s="39">
        <v>1195</v>
      </c>
      <c r="C1368" s="67" t="s">
        <v>2792</v>
      </c>
      <c r="D1368" s="55" t="s">
        <v>2793</v>
      </c>
      <c r="E1368" s="68" t="s">
        <v>9</v>
      </c>
      <c r="F1368" s="142">
        <v>201509</v>
      </c>
      <c r="G1368" s="142"/>
    </row>
    <row r="1369" spans="2:7" ht="16.5">
      <c r="B1369" s="39">
        <v>1196</v>
      </c>
      <c r="C1369" s="67" t="s">
        <v>2794</v>
      </c>
      <c r="D1369" s="55" t="s">
        <v>2795</v>
      </c>
      <c r="E1369" s="68" t="s">
        <v>38</v>
      </c>
      <c r="F1369" s="142">
        <v>243577</v>
      </c>
      <c r="G1369" s="142"/>
    </row>
    <row r="1370" spans="2:7" ht="16.5">
      <c r="B1370" s="39">
        <v>1197</v>
      </c>
      <c r="C1370" s="67" t="s">
        <v>2796</v>
      </c>
      <c r="D1370" s="55" t="s">
        <v>2797</v>
      </c>
      <c r="E1370" s="68" t="s">
        <v>38</v>
      </c>
      <c r="F1370" s="142">
        <v>22361</v>
      </c>
      <c r="G1370" s="142"/>
    </row>
    <row r="1371" spans="2:7" ht="16.5">
      <c r="B1371" s="39">
        <v>1198</v>
      </c>
      <c r="C1371" s="67" t="s">
        <v>2798</v>
      </c>
      <c r="D1371" s="55" t="s">
        <v>267</v>
      </c>
      <c r="E1371" s="68" t="s">
        <v>38</v>
      </c>
      <c r="F1371" s="142">
        <v>48234</v>
      </c>
      <c r="G1371" s="142"/>
    </row>
    <row r="1372" spans="2:7" ht="16.5">
      <c r="B1372" s="39">
        <v>1199</v>
      </c>
      <c r="C1372" s="67" t="s">
        <v>2799</v>
      </c>
      <c r="D1372" s="55" t="s">
        <v>2800</v>
      </c>
      <c r="E1372" s="68" t="s">
        <v>41</v>
      </c>
      <c r="F1372" s="142">
        <v>0</v>
      </c>
      <c r="G1372" s="142"/>
    </row>
    <row r="1373" spans="2:7" ht="16.5">
      <c r="B1373" s="39">
        <v>1200</v>
      </c>
      <c r="C1373" s="70" t="s">
        <v>2801</v>
      </c>
      <c r="D1373" s="58" t="s">
        <v>2802</v>
      </c>
      <c r="E1373" s="71"/>
      <c r="F1373" s="141"/>
      <c r="G1373" s="141"/>
    </row>
    <row r="1374" spans="2:7" ht="16.5">
      <c r="B1374" s="39">
        <v>1201</v>
      </c>
      <c r="C1374" s="67" t="s">
        <v>4273</v>
      </c>
      <c r="D1374" s="55" t="s">
        <v>2804</v>
      </c>
      <c r="E1374" s="56" t="s">
        <v>86</v>
      </c>
      <c r="F1374" s="142">
        <v>132075</v>
      </c>
      <c r="G1374" s="142"/>
    </row>
    <row r="1375" spans="2:7" ht="16.5">
      <c r="B1375" s="39">
        <v>1202</v>
      </c>
      <c r="C1375" s="67" t="s">
        <v>4274</v>
      </c>
      <c r="D1375" s="55" t="s">
        <v>2806</v>
      </c>
      <c r="E1375" s="56" t="s">
        <v>86</v>
      </c>
      <c r="F1375" s="142">
        <v>54018</v>
      </c>
      <c r="G1375" s="142"/>
    </row>
    <row r="1376" spans="2:7" ht="16.5">
      <c r="B1376" s="39">
        <v>1203</v>
      </c>
      <c r="C1376" s="67" t="s">
        <v>4275</v>
      </c>
      <c r="D1376" s="55" t="s">
        <v>2808</v>
      </c>
      <c r="E1376" s="56" t="s">
        <v>86</v>
      </c>
      <c r="F1376" s="142">
        <v>895</v>
      </c>
      <c r="G1376" s="142"/>
    </row>
    <row r="1377" spans="2:8" ht="16.5">
      <c r="C1377" s="231" t="s">
        <v>2803</v>
      </c>
      <c r="D1377" s="240" t="s">
        <v>2810</v>
      </c>
      <c r="E1377" s="241" t="s">
        <v>38</v>
      </c>
      <c r="F1377" s="142">
        <v>20330</v>
      </c>
      <c r="G1377" s="142"/>
      <c r="H1377" s="230"/>
    </row>
    <row r="1378" spans="2:8" ht="16.5">
      <c r="C1378" s="231" t="s">
        <v>2805</v>
      </c>
      <c r="D1378" s="240" t="s">
        <v>2812</v>
      </c>
      <c r="E1378" s="241" t="s">
        <v>86</v>
      </c>
      <c r="F1378" s="142">
        <v>38109</v>
      </c>
      <c r="G1378" s="142"/>
      <c r="H1378" s="230"/>
    </row>
    <row r="1379" spans="2:8" ht="16.5">
      <c r="C1379" s="231" t="s">
        <v>2807</v>
      </c>
      <c r="D1379" s="240" t="s">
        <v>4025</v>
      </c>
      <c r="E1379" s="241" t="s">
        <v>38</v>
      </c>
      <c r="F1379" s="142">
        <v>53320</v>
      </c>
      <c r="G1379" s="142"/>
      <c r="H1379" s="230"/>
    </row>
    <row r="1380" spans="2:8" ht="16.5">
      <c r="C1380" s="231" t="s">
        <v>2809</v>
      </c>
      <c r="D1380" s="240" t="s">
        <v>4026</v>
      </c>
      <c r="E1380" s="241" t="s">
        <v>86</v>
      </c>
      <c r="F1380" s="142">
        <v>3106716</v>
      </c>
      <c r="G1380" s="142"/>
      <c r="H1380" s="230"/>
    </row>
    <row r="1381" spans="2:8" ht="76.5">
      <c r="C1381" s="231" t="s">
        <v>3976</v>
      </c>
      <c r="D1381" s="242" t="s">
        <v>2826</v>
      </c>
      <c r="E1381" s="243" t="s">
        <v>9</v>
      </c>
      <c r="F1381" s="142">
        <v>46658</v>
      </c>
      <c r="G1381" s="142"/>
      <c r="H1381" s="230"/>
    </row>
    <row r="1382" spans="2:8" ht="25.5">
      <c r="C1382" s="231" t="s">
        <v>2811</v>
      </c>
      <c r="D1382" s="242" t="s">
        <v>4027</v>
      </c>
      <c r="E1382" s="243" t="s">
        <v>38</v>
      </c>
      <c r="F1382" s="142">
        <v>28743</v>
      </c>
      <c r="G1382" s="142"/>
      <c r="H1382" s="230"/>
    </row>
    <row r="1383" spans="2:8" ht="25.5">
      <c r="C1383" s="231" t="s">
        <v>2813</v>
      </c>
      <c r="D1383" s="242" t="s">
        <v>4028</v>
      </c>
      <c r="E1383" s="243" t="s">
        <v>38</v>
      </c>
      <c r="F1383" s="142">
        <v>0</v>
      </c>
      <c r="G1383" s="142"/>
      <c r="H1383" s="230"/>
    </row>
    <row r="1384" spans="2:8" ht="16.5" customHeight="1">
      <c r="B1384" s="39">
        <v>1205</v>
      </c>
      <c r="C1384" s="50">
        <v>21</v>
      </c>
      <c r="D1384" s="122" t="s">
        <v>2844</v>
      </c>
      <c r="E1384" s="92"/>
      <c r="F1384" s="148"/>
      <c r="G1384" s="148"/>
    </row>
    <row r="1385" spans="2:8" ht="16.5">
      <c r="B1385" s="39">
        <v>1206</v>
      </c>
      <c r="C1385" s="86" t="s">
        <v>2845</v>
      </c>
      <c r="D1385" s="227" t="s">
        <v>2846</v>
      </c>
      <c r="E1385" s="87"/>
      <c r="F1385" s="141"/>
      <c r="G1385" s="141"/>
    </row>
    <row r="1386" spans="2:8" ht="16.5">
      <c r="B1386" s="39">
        <v>1207</v>
      </c>
      <c r="C1386" s="67" t="s">
        <v>18</v>
      </c>
      <c r="D1386" s="55" t="s">
        <v>2847</v>
      </c>
      <c r="E1386" s="68" t="s">
        <v>38</v>
      </c>
      <c r="F1386" s="142">
        <v>5221</v>
      </c>
      <c r="G1386" s="142"/>
    </row>
    <row r="1387" spans="2:8" ht="22.5">
      <c r="B1387" s="39">
        <v>1208</v>
      </c>
      <c r="C1387" s="67" t="s">
        <v>2848</v>
      </c>
      <c r="D1387" s="55" t="s">
        <v>2849</v>
      </c>
      <c r="E1387" s="68" t="s">
        <v>38</v>
      </c>
      <c r="F1387" s="142">
        <v>4313</v>
      </c>
      <c r="G1387" s="142"/>
    </row>
    <row r="1388" spans="2:8" ht="22.5">
      <c r="B1388" s="39">
        <v>1209</v>
      </c>
      <c r="C1388" s="67" t="s">
        <v>2850</v>
      </c>
      <c r="D1388" s="55" t="s">
        <v>2851</v>
      </c>
      <c r="E1388" s="68" t="s">
        <v>38</v>
      </c>
      <c r="F1388" s="142">
        <v>2579</v>
      </c>
      <c r="G1388" s="142"/>
    </row>
    <row r="1389" spans="2:8" ht="16.5">
      <c r="B1389" s="39">
        <v>1211</v>
      </c>
      <c r="C1389" s="67" t="s">
        <v>2852</v>
      </c>
      <c r="D1389" s="55" t="s">
        <v>2855</v>
      </c>
      <c r="E1389" s="56" t="s">
        <v>86</v>
      </c>
      <c r="F1389" s="142">
        <v>3129</v>
      </c>
      <c r="G1389" s="142"/>
    </row>
    <row r="1390" spans="2:8" ht="16.5">
      <c r="B1390" s="39">
        <v>1212</v>
      </c>
      <c r="C1390" s="67" t="s">
        <v>2854</v>
      </c>
      <c r="D1390" s="55" t="s">
        <v>2857</v>
      </c>
      <c r="E1390" s="56" t="s">
        <v>86</v>
      </c>
      <c r="F1390" s="142">
        <v>25173</v>
      </c>
      <c r="G1390" s="142"/>
    </row>
    <row r="1391" spans="2:8" ht="16.5">
      <c r="B1391" s="39">
        <v>1213</v>
      </c>
      <c r="C1391" s="67" t="s">
        <v>2856</v>
      </c>
      <c r="D1391" s="55" t="s">
        <v>2859</v>
      </c>
      <c r="E1391" s="68" t="s">
        <v>9</v>
      </c>
      <c r="F1391" s="142">
        <v>9240</v>
      </c>
      <c r="G1391" s="142"/>
    </row>
    <row r="1392" spans="2:8" ht="16.5">
      <c r="B1392" s="39">
        <v>1214</v>
      </c>
      <c r="C1392" s="67" t="s">
        <v>2858</v>
      </c>
      <c r="D1392" s="55" t="s">
        <v>2861</v>
      </c>
      <c r="E1392" s="68" t="s">
        <v>38</v>
      </c>
      <c r="F1392" s="142">
        <v>6775</v>
      </c>
      <c r="G1392" s="142"/>
    </row>
    <row r="1393" spans="2:8" ht="16.5">
      <c r="B1393" s="39">
        <v>1106</v>
      </c>
      <c r="C1393" s="67" t="s">
        <v>2860</v>
      </c>
      <c r="D1393" s="55" t="s">
        <v>4029</v>
      </c>
      <c r="E1393" s="68" t="s">
        <v>38</v>
      </c>
      <c r="F1393" s="142">
        <v>1547763</v>
      </c>
      <c r="G1393" s="142"/>
      <c r="H1393" s="230"/>
    </row>
    <row r="1394" spans="2:8" ht="16.5">
      <c r="B1394" s="39">
        <v>1215</v>
      </c>
      <c r="C1394" s="67" t="s">
        <v>2862</v>
      </c>
      <c r="D1394" s="109" t="s">
        <v>2863</v>
      </c>
      <c r="E1394" s="68" t="s">
        <v>9</v>
      </c>
      <c r="F1394" s="142">
        <v>2484856</v>
      </c>
      <c r="G1394" s="142"/>
    </row>
    <row r="1395" spans="2:8" ht="33.75">
      <c r="B1395" s="39">
        <v>1216</v>
      </c>
      <c r="C1395" s="67" t="s">
        <v>2864</v>
      </c>
      <c r="D1395" s="55" t="s">
        <v>2865</v>
      </c>
      <c r="E1395" s="68" t="s">
        <v>9</v>
      </c>
      <c r="F1395" s="142">
        <v>502082</v>
      </c>
      <c r="G1395" s="142"/>
    </row>
    <row r="1396" spans="2:8" ht="22.5">
      <c r="B1396" s="39">
        <v>1217</v>
      </c>
      <c r="C1396" s="67" t="s">
        <v>4276</v>
      </c>
      <c r="D1396" s="55" t="s">
        <v>4045</v>
      </c>
      <c r="E1396" s="68" t="s">
        <v>38</v>
      </c>
      <c r="F1396" s="142">
        <v>219501</v>
      </c>
      <c r="G1396" s="142"/>
      <c r="H1396" s="230"/>
    </row>
    <row r="1397" spans="2:8" ht="22.5">
      <c r="B1397" s="39">
        <v>1220</v>
      </c>
      <c r="C1397" s="67" t="s">
        <v>2866</v>
      </c>
      <c r="D1397" s="110" t="s">
        <v>2869</v>
      </c>
      <c r="E1397" s="56" t="s">
        <v>86</v>
      </c>
      <c r="F1397" s="142">
        <v>0</v>
      </c>
      <c r="G1397" s="142"/>
    </row>
    <row r="1398" spans="2:8" ht="16.5" customHeight="1">
      <c r="B1398" s="39">
        <v>1222</v>
      </c>
      <c r="C1398" s="50">
        <v>25</v>
      </c>
      <c r="D1398" s="122" t="s">
        <v>2873</v>
      </c>
      <c r="E1398" s="92"/>
      <c r="F1398" s="148"/>
      <c r="G1398" s="148"/>
    </row>
    <row r="1399" spans="2:8" ht="16.5">
      <c r="B1399" s="39">
        <v>1223</v>
      </c>
      <c r="C1399" s="70" t="s">
        <v>2874</v>
      </c>
      <c r="D1399" s="58" t="s">
        <v>2875</v>
      </c>
      <c r="E1399" s="71"/>
      <c r="F1399" s="141"/>
      <c r="G1399" s="141"/>
    </row>
    <row r="1400" spans="2:8" ht="16.5">
      <c r="B1400" s="39">
        <v>1224</v>
      </c>
      <c r="C1400" s="67" t="s">
        <v>2876</v>
      </c>
      <c r="D1400" s="55" t="s">
        <v>2877</v>
      </c>
      <c r="E1400" s="68" t="s">
        <v>9</v>
      </c>
      <c r="F1400" s="142">
        <v>71762</v>
      </c>
      <c r="G1400" s="142"/>
    </row>
    <row r="1401" spans="2:8" ht="16.5">
      <c r="B1401" s="39">
        <v>1225</v>
      </c>
      <c r="C1401" s="67" t="s">
        <v>2878</v>
      </c>
      <c r="D1401" s="55" t="s">
        <v>2879</v>
      </c>
      <c r="E1401" s="68" t="s">
        <v>9</v>
      </c>
      <c r="F1401" s="142">
        <v>137257</v>
      </c>
      <c r="G1401" s="142"/>
    </row>
    <row r="1402" spans="2:8" ht="16.5">
      <c r="B1402" s="39">
        <v>1226</v>
      </c>
      <c r="C1402" s="67" t="s">
        <v>2880</v>
      </c>
      <c r="D1402" s="55" t="s">
        <v>2881</v>
      </c>
      <c r="E1402" s="68" t="s">
        <v>9</v>
      </c>
      <c r="F1402" s="142">
        <v>226520</v>
      </c>
      <c r="G1402" s="142"/>
    </row>
    <row r="1403" spans="2:8" ht="16.5">
      <c r="B1403" s="39">
        <v>1227</v>
      </c>
      <c r="C1403" s="67" t="s">
        <v>2882</v>
      </c>
      <c r="D1403" s="55" t="s">
        <v>2883</v>
      </c>
      <c r="E1403" s="68" t="s">
        <v>9</v>
      </c>
      <c r="F1403" s="142">
        <v>369441</v>
      </c>
      <c r="G1403" s="142"/>
    </row>
    <row r="1404" spans="2:8" ht="16.5">
      <c r="B1404" s="39">
        <v>1228</v>
      </c>
      <c r="C1404" s="67" t="s">
        <v>2884</v>
      </c>
      <c r="D1404" s="55" t="s">
        <v>2885</v>
      </c>
      <c r="E1404" s="68" t="s">
        <v>9</v>
      </c>
      <c r="F1404" s="142">
        <v>0</v>
      </c>
      <c r="G1404" s="142"/>
    </row>
    <row r="1405" spans="2:8" ht="16.5">
      <c r="B1405" s="39">
        <v>1229</v>
      </c>
      <c r="C1405" s="70" t="s">
        <v>2886</v>
      </c>
      <c r="D1405" s="79" t="s">
        <v>2887</v>
      </c>
      <c r="E1405" s="68"/>
      <c r="F1405" s="141"/>
      <c r="G1405" s="141"/>
    </row>
    <row r="1406" spans="2:8" ht="33.75">
      <c r="B1406" s="39">
        <v>1230</v>
      </c>
      <c r="C1406" s="67" t="s">
        <v>2888</v>
      </c>
      <c r="D1406" s="229" t="s">
        <v>2889</v>
      </c>
      <c r="E1406" s="106" t="s">
        <v>86</v>
      </c>
      <c r="F1406" s="142">
        <v>17481179</v>
      </c>
      <c r="G1406" s="142"/>
    </row>
    <row r="1407" spans="2:8" ht="78.75">
      <c r="B1407" s="39">
        <v>1231</v>
      </c>
      <c r="C1407" s="67" t="s">
        <v>2890</v>
      </c>
      <c r="D1407" s="229" t="s">
        <v>2891</v>
      </c>
      <c r="E1407" s="106" t="s">
        <v>9</v>
      </c>
      <c r="F1407" s="142">
        <v>674887</v>
      </c>
      <c r="G1407" s="142"/>
      <c r="H1407" s="230"/>
    </row>
    <row r="1408" spans="2:8" ht="112.5">
      <c r="B1408" s="39">
        <v>1232</v>
      </c>
      <c r="C1408" s="67" t="s">
        <v>2892</v>
      </c>
      <c r="D1408" s="229" t="s">
        <v>2893</v>
      </c>
      <c r="E1408" s="106" t="s">
        <v>86</v>
      </c>
      <c r="F1408" s="142">
        <v>793485</v>
      </c>
      <c r="G1408" s="142"/>
      <c r="H1408" s="230"/>
    </row>
    <row r="1409" spans="2:8" ht="56.25">
      <c r="B1409" s="39">
        <v>1233</v>
      </c>
      <c r="C1409" s="67" t="s">
        <v>2894</v>
      </c>
      <c r="D1409" s="229" t="s">
        <v>2895</v>
      </c>
      <c r="E1409" s="106" t="s">
        <v>9</v>
      </c>
      <c r="F1409" s="142">
        <v>523460</v>
      </c>
      <c r="G1409" s="142"/>
      <c r="H1409" s="230"/>
    </row>
    <row r="1410" spans="2:8" ht="33.75">
      <c r="B1410" s="39">
        <v>1234</v>
      </c>
      <c r="C1410" s="67" t="s">
        <v>2896</v>
      </c>
      <c r="D1410" s="229" t="s">
        <v>2897</v>
      </c>
      <c r="E1410" s="106" t="s">
        <v>38</v>
      </c>
      <c r="F1410" s="142">
        <v>4596970</v>
      </c>
      <c r="G1410" s="142"/>
    </row>
    <row r="1411" spans="2:8" ht="45">
      <c r="B1411" s="39">
        <v>1235</v>
      </c>
      <c r="C1411" s="67" t="s">
        <v>2898</v>
      </c>
      <c r="D1411" s="229" t="s">
        <v>2899</v>
      </c>
      <c r="E1411" s="106" t="s">
        <v>9</v>
      </c>
      <c r="F1411" s="142">
        <v>11448453</v>
      </c>
      <c r="G1411" s="142"/>
      <c r="H1411" s="230"/>
    </row>
    <row r="1412" spans="2:8" ht="78.75">
      <c r="B1412" s="39">
        <v>1236</v>
      </c>
      <c r="C1412" s="67" t="s">
        <v>2900</v>
      </c>
      <c r="D1412" s="229" t="s">
        <v>2901</v>
      </c>
      <c r="E1412" s="106" t="s">
        <v>9</v>
      </c>
      <c r="F1412" s="142">
        <v>12416270</v>
      </c>
      <c r="G1412" s="142"/>
      <c r="H1412" s="230"/>
    </row>
    <row r="1413" spans="2:8" ht="78.75">
      <c r="B1413" s="39">
        <v>1237</v>
      </c>
      <c r="C1413" s="67" t="s">
        <v>2902</v>
      </c>
      <c r="D1413" s="229" t="s">
        <v>2903</v>
      </c>
      <c r="E1413" s="106" t="s">
        <v>9</v>
      </c>
      <c r="F1413" s="142">
        <v>8073658</v>
      </c>
      <c r="G1413" s="142"/>
      <c r="H1413" s="230"/>
    </row>
    <row r="1414" spans="2:8" ht="56.25">
      <c r="B1414" s="39">
        <v>1238</v>
      </c>
      <c r="C1414" s="67" t="s">
        <v>2904</v>
      </c>
      <c r="D1414" s="229" t="s">
        <v>2905</v>
      </c>
      <c r="E1414" s="106" t="s">
        <v>9</v>
      </c>
      <c r="F1414" s="142">
        <v>2914071</v>
      </c>
      <c r="G1414" s="142"/>
      <c r="H1414" s="230"/>
    </row>
    <row r="1415" spans="2:8" ht="67.5">
      <c r="B1415" s="39">
        <v>1239</v>
      </c>
      <c r="C1415" s="67" t="s">
        <v>2906</v>
      </c>
      <c r="D1415" s="229" t="s">
        <v>2907</v>
      </c>
      <c r="E1415" s="106" t="s">
        <v>9</v>
      </c>
      <c r="F1415" s="142">
        <v>451725</v>
      </c>
      <c r="G1415" s="142"/>
      <c r="H1415" s="230"/>
    </row>
    <row r="1416" spans="2:8" ht="22.5">
      <c r="B1416" s="39">
        <v>1240</v>
      </c>
      <c r="C1416" s="67" t="s">
        <v>2908</v>
      </c>
      <c r="D1416" s="229" t="s">
        <v>2909</v>
      </c>
      <c r="E1416" s="106" t="s">
        <v>9</v>
      </c>
      <c r="F1416" s="142">
        <v>451725</v>
      </c>
      <c r="G1416" s="142"/>
    </row>
    <row r="1417" spans="2:8" ht="22.5">
      <c r="B1417" s="39">
        <v>1241</v>
      </c>
      <c r="C1417" s="67" t="s">
        <v>2910</v>
      </c>
      <c r="D1417" s="229" t="s">
        <v>2911</v>
      </c>
      <c r="E1417" s="106" t="s">
        <v>9</v>
      </c>
      <c r="F1417" s="142">
        <v>610857</v>
      </c>
      <c r="G1417" s="142"/>
    </row>
    <row r="1418" spans="2:8" ht="22.5">
      <c r="B1418" s="39">
        <v>1242</v>
      </c>
      <c r="C1418" s="67" t="s">
        <v>2912</v>
      </c>
      <c r="D1418" s="229" t="s">
        <v>2913</v>
      </c>
      <c r="E1418" s="106" t="s">
        <v>9</v>
      </c>
      <c r="F1418" s="142">
        <v>208531</v>
      </c>
      <c r="G1418" s="142"/>
    </row>
    <row r="1419" spans="2:8" ht="33.75">
      <c r="B1419" s="39">
        <v>1243</v>
      </c>
      <c r="C1419" s="67" t="s">
        <v>2914</v>
      </c>
      <c r="D1419" s="229" t="s">
        <v>2915</v>
      </c>
      <c r="E1419" s="106" t="s">
        <v>9</v>
      </c>
      <c r="F1419" s="142">
        <v>1921489</v>
      </c>
      <c r="G1419" s="142"/>
    </row>
    <row r="1420" spans="2:8" ht="90">
      <c r="B1420" s="39">
        <v>1244</v>
      </c>
      <c r="C1420" s="67" t="s">
        <v>2916</v>
      </c>
      <c r="D1420" s="229" t="s">
        <v>2917</v>
      </c>
      <c r="E1420" s="106" t="s">
        <v>86</v>
      </c>
      <c r="F1420" s="142">
        <v>1458261</v>
      </c>
      <c r="G1420" s="142"/>
      <c r="H1420" s="230"/>
    </row>
    <row r="1421" spans="2:8" ht="56.25">
      <c r="B1421" s="39">
        <v>1245</v>
      </c>
      <c r="C1421" s="67" t="s">
        <v>2918</v>
      </c>
      <c r="D1421" s="229" t="s">
        <v>2919</v>
      </c>
      <c r="E1421" s="106" t="s">
        <v>9</v>
      </c>
      <c r="F1421" s="142">
        <v>1387834</v>
      </c>
      <c r="G1421" s="142"/>
      <c r="H1421" s="230"/>
    </row>
    <row r="1422" spans="2:8" ht="45">
      <c r="B1422" s="39">
        <v>1246</v>
      </c>
      <c r="C1422" s="67" t="s">
        <v>2920</v>
      </c>
      <c r="D1422" s="229" t="s">
        <v>2921</v>
      </c>
      <c r="E1422" s="106" t="s">
        <v>9</v>
      </c>
      <c r="F1422" s="142">
        <v>2614446</v>
      </c>
      <c r="G1422" s="142"/>
      <c r="H1422" s="230"/>
    </row>
    <row r="1423" spans="2:8" ht="78.75">
      <c r="B1423" s="39">
        <v>1247</v>
      </c>
      <c r="C1423" s="67" t="s">
        <v>2922</v>
      </c>
      <c r="D1423" s="229" t="s">
        <v>2923</v>
      </c>
      <c r="E1423" s="106" t="s">
        <v>86</v>
      </c>
      <c r="F1423" s="142">
        <v>231331</v>
      </c>
      <c r="G1423" s="142"/>
      <c r="H1423" s="230"/>
    </row>
    <row r="1424" spans="2:8" ht="22.5">
      <c r="B1424" s="39">
        <v>1248</v>
      </c>
      <c r="C1424" s="67" t="s">
        <v>2924</v>
      </c>
      <c r="D1424" s="229" t="s">
        <v>2925</v>
      </c>
      <c r="E1424" s="106" t="s">
        <v>9</v>
      </c>
      <c r="F1424" s="142">
        <v>862765</v>
      </c>
      <c r="G1424" s="142"/>
    </row>
    <row r="1425" spans="2:8" ht="22.5">
      <c r="B1425" s="39">
        <v>1249</v>
      </c>
      <c r="C1425" s="67" t="s">
        <v>2926</v>
      </c>
      <c r="D1425" s="229" t="s">
        <v>4033</v>
      </c>
      <c r="E1425" s="106" t="s">
        <v>9</v>
      </c>
      <c r="F1425" s="142">
        <v>93947</v>
      </c>
      <c r="G1425" s="142"/>
      <c r="H1425" s="230"/>
    </row>
    <row r="1426" spans="2:8" ht="22.5">
      <c r="B1426" s="39">
        <v>1250</v>
      </c>
      <c r="C1426" s="67" t="s">
        <v>2928</v>
      </c>
      <c r="D1426" s="229" t="s">
        <v>2929</v>
      </c>
      <c r="E1426" s="106" t="s">
        <v>38</v>
      </c>
      <c r="F1426" s="142">
        <v>155929</v>
      </c>
      <c r="G1426" s="142"/>
    </row>
    <row r="1427" spans="2:8" ht="45">
      <c r="B1427" s="39">
        <v>1252</v>
      </c>
      <c r="C1427" s="67" t="s">
        <v>2930</v>
      </c>
      <c r="D1427" s="229" t="s">
        <v>4038</v>
      </c>
      <c r="E1427" s="106" t="s">
        <v>86</v>
      </c>
      <c r="F1427" s="142">
        <v>351170</v>
      </c>
      <c r="G1427" s="142"/>
      <c r="H1427" s="230"/>
    </row>
    <row r="1428" spans="2:8" ht="16.5">
      <c r="B1428" s="39">
        <v>1254</v>
      </c>
      <c r="C1428" s="67" t="s">
        <v>2932</v>
      </c>
      <c r="D1428" s="229" t="s">
        <v>4037</v>
      </c>
      <c r="E1428" s="106" t="s">
        <v>9</v>
      </c>
      <c r="F1428" s="142">
        <v>0</v>
      </c>
      <c r="G1428" s="142"/>
      <c r="H1428" s="230"/>
    </row>
    <row r="1429" spans="2:8" ht="16.5">
      <c r="B1429" s="39">
        <v>1255</v>
      </c>
      <c r="C1429" s="70" t="s">
        <v>2938</v>
      </c>
      <c r="D1429" s="79" t="s">
        <v>2939</v>
      </c>
      <c r="E1429" s="71"/>
      <c r="F1429" s="141"/>
      <c r="G1429" s="141"/>
    </row>
    <row r="1430" spans="2:8" ht="22.5">
      <c r="B1430" s="39">
        <v>1257</v>
      </c>
      <c r="C1430" s="67" t="s">
        <v>2940</v>
      </c>
      <c r="D1430" s="55" t="s">
        <v>2943</v>
      </c>
      <c r="E1430" s="68" t="s">
        <v>38</v>
      </c>
      <c r="F1430" s="142">
        <v>155823</v>
      </c>
      <c r="G1430" s="142"/>
    </row>
    <row r="1431" spans="2:8" ht="16.5">
      <c r="B1431" s="39">
        <v>1259</v>
      </c>
      <c r="C1431" s="67" t="s">
        <v>2942</v>
      </c>
      <c r="D1431" s="55" t="s">
        <v>2947</v>
      </c>
      <c r="E1431" s="68" t="s">
        <v>38</v>
      </c>
      <c r="F1431" s="142">
        <v>25939</v>
      </c>
      <c r="G1431" s="142"/>
    </row>
    <row r="1432" spans="2:8" ht="22.5">
      <c r="B1432" s="39">
        <v>1260</v>
      </c>
      <c r="C1432" s="67" t="s">
        <v>2944</v>
      </c>
      <c r="D1432" s="55" t="s">
        <v>2949</v>
      </c>
      <c r="E1432" s="68" t="s">
        <v>38</v>
      </c>
      <c r="F1432" s="142">
        <v>1216</v>
      </c>
      <c r="G1432" s="142"/>
    </row>
    <row r="1433" spans="2:8" ht="16.5">
      <c r="C1433" s="67" t="s">
        <v>2946</v>
      </c>
      <c r="D1433" s="240" t="s">
        <v>2953</v>
      </c>
      <c r="E1433" s="241" t="s">
        <v>137</v>
      </c>
      <c r="F1433" s="142">
        <v>0</v>
      </c>
      <c r="G1433" s="142"/>
      <c r="H1433" s="230"/>
    </row>
    <row r="1434" spans="2:8" ht="16.5" customHeight="1">
      <c r="B1434" s="39">
        <v>1263</v>
      </c>
      <c r="C1434" s="50">
        <v>26</v>
      </c>
      <c r="D1434" s="92" t="s">
        <v>2964</v>
      </c>
      <c r="E1434" s="92"/>
      <c r="F1434" s="148"/>
      <c r="G1434" s="148"/>
    </row>
    <row r="1435" spans="2:8" ht="16.5">
      <c r="B1435" s="39">
        <v>1264</v>
      </c>
      <c r="C1435" s="67" t="s">
        <v>2965</v>
      </c>
      <c r="D1435" s="55" t="s">
        <v>2966</v>
      </c>
      <c r="E1435" s="68" t="s">
        <v>2967</v>
      </c>
      <c r="F1435" s="142">
        <v>5794</v>
      </c>
      <c r="G1435" s="142"/>
    </row>
    <row r="1436" spans="2:8" ht="16.5">
      <c r="B1436" s="39">
        <v>1265</v>
      </c>
      <c r="C1436" s="67" t="s">
        <v>2968</v>
      </c>
      <c r="D1436" s="55" t="s">
        <v>2969</v>
      </c>
      <c r="E1436" s="68" t="s">
        <v>2970</v>
      </c>
      <c r="F1436" s="142">
        <v>3831</v>
      </c>
      <c r="G1436" s="142"/>
    </row>
    <row r="1437" spans="2:8" ht="16.5">
      <c r="B1437" s="39">
        <v>1266</v>
      </c>
      <c r="C1437" s="67" t="s">
        <v>2971</v>
      </c>
      <c r="D1437" s="55" t="s">
        <v>2972</v>
      </c>
      <c r="E1437" s="68" t="s">
        <v>2973</v>
      </c>
      <c r="F1437" s="142">
        <v>2379</v>
      </c>
      <c r="G1437" s="142"/>
    </row>
    <row r="1438" spans="2:8" ht="16.5">
      <c r="B1438" s="39">
        <v>1267</v>
      </c>
      <c r="C1438" s="67" t="s">
        <v>2974</v>
      </c>
      <c r="D1438" s="55" t="s">
        <v>2975</v>
      </c>
      <c r="E1438" s="68" t="s">
        <v>41</v>
      </c>
      <c r="F1438" s="142">
        <v>0</v>
      </c>
      <c r="G1438" s="142"/>
    </row>
    <row r="1439" spans="2:8" ht="16.5">
      <c r="B1439" s="39">
        <v>1268</v>
      </c>
      <c r="C1439" s="67" t="s">
        <v>2976</v>
      </c>
      <c r="D1439" s="55" t="s">
        <v>2977</v>
      </c>
      <c r="E1439" s="68" t="s">
        <v>2973</v>
      </c>
      <c r="F1439" s="141">
        <v>6449</v>
      </c>
      <c r="G1439" s="141"/>
    </row>
    <row r="1440" spans="2:8" ht="22.5">
      <c r="B1440" s="39">
        <v>1269</v>
      </c>
      <c r="C1440" s="67" t="s">
        <v>2978</v>
      </c>
      <c r="D1440" s="55" t="s">
        <v>2979</v>
      </c>
      <c r="E1440" s="112" t="s">
        <v>9</v>
      </c>
      <c r="F1440" s="142">
        <v>575000</v>
      </c>
      <c r="G1440" s="142"/>
    </row>
    <row r="1441" spans="2:7" ht="22.5">
      <c r="B1441" s="39">
        <v>1270</v>
      </c>
      <c r="C1441" s="67" t="s">
        <v>2980</v>
      </c>
      <c r="D1441" s="55" t="s">
        <v>2981</v>
      </c>
      <c r="E1441" s="112" t="s">
        <v>9</v>
      </c>
      <c r="F1441" s="142">
        <v>460000</v>
      </c>
      <c r="G1441" s="142"/>
    </row>
    <row r="1442" spans="2:7" ht="22.5">
      <c r="B1442" s="39">
        <v>1271</v>
      </c>
      <c r="C1442" s="50">
        <v>27</v>
      </c>
      <c r="D1442" s="92" t="s">
        <v>2982</v>
      </c>
      <c r="E1442" s="92"/>
      <c r="F1442" s="148"/>
      <c r="G1442" s="148"/>
    </row>
    <row r="1443" spans="2:7" ht="22.5">
      <c r="B1443" s="39">
        <v>1272</v>
      </c>
      <c r="C1443" s="70" t="s">
        <v>2983</v>
      </c>
      <c r="D1443" s="79" t="s">
        <v>2984</v>
      </c>
      <c r="E1443" s="68"/>
      <c r="F1443" s="149"/>
      <c r="G1443" s="149"/>
    </row>
    <row r="1444" spans="2:7" ht="16.5">
      <c r="B1444" s="39">
        <v>1273</v>
      </c>
      <c r="C1444" s="67" t="s">
        <v>2985</v>
      </c>
      <c r="D1444" s="55" t="s">
        <v>2986</v>
      </c>
      <c r="E1444" s="134" t="s">
        <v>38</v>
      </c>
      <c r="F1444" s="142">
        <v>37706</v>
      </c>
      <c r="G1444" s="142"/>
    </row>
    <row r="1445" spans="2:7" ht="16.5">
      <c r="B1445" s="39">
        <v>1274</v>
      </c>
      <c r="C1445" s="67" t="s">
        <v>2987</v>
      </c>
      <c r="D1445" s="55" t="s">
        <v>2988</v>
      </c>
      <c r="E1445" s="68" t="s">
        <v>86</v>
      </c>
      <c r="F1445" s="142">
        <v>23570</v>
      </c>
      <c r="G1445" s="142"/>
    </row>
    <row r="1446" spans="2:7" ht="16.5">
      <c r="B1446" s="39">
        <v>1275</v>
      </c>
      <c r="C1446" s="67" t="s">
        <v>2989</v>
      </c>
      <c r="D1446" s="135" t="s">
        <v>2990</v>
      </c>
      <c r="E1446" s="68" t="s">
        <v>86</v>
      </c>
      <c r="F1446" s="142">
        <v>52102</v>
      </c>
      <c r="G1446" s="142"/>
    </row>
    <row r="1447" spans="2:7" ht="16.5">
      <c r="B1447" s="39">
        <v>1276</v>
      </c>
      <c r="C1447" s="67" t="s">
        <v>2991</v>
      </c>
      <c r="D1447" s="135" t="s">
        <v>2992</v>
      </c>
      <c r="E1447" s="68" t="s">
        <v>86</v>
      </c>
      <c r="F1447" s="142">
        <v>21089</v>
      </c>
      <c r="G1447" s="142"/>
    </row>
    <row r="1448" spans="2:7" ht="16.5">
      <c r="B1448" s="39">
        <v>1277</v>
      </c>
      <c r="C1448" s="67" t="s">
        <v>2993</v>
      </c>
      <c r="D1448" s="135" t="s">
        <v>2994</v>
      </c>
      <c r="E1448" s="68" t="s">
        <v>86</v>
      </c>
      <c r="F1448" s="142">
        <v>20474</v>
      </c>
      <c r="G1448" s="142"/>
    </row>
    <row r="1449" spans="2:7" ht="16.5">
      <c r="B1449" s="39">
        <v>1278</v>
      </c>
      <c r="C1449" s="67" t="s">
        <v>2995</v>
      </c>
      <c r="D1449" s="135" t="s">
        <v>2996</v>
      </c>
      <c r="E1449" s="68" t="s">
        <v>86</v>
      </c>
      <c r="F1449" s="142">
        <v>6826</v>
      </c>
      <c r="G1449" s="142"/>
    </row>
    <row r="1450" spans="2:7" ht="16.5">
      <c r="B1450" s="39">
        <v>1279</v>
      </c>
      <c r="C1450" s="67" t="s">
        <v>2997</v>
      </c>
      <c r="D1450" s="135" t="s">
        <v>2998</v>
      </c>
      <c r="E1450" s="68" t="s">
        <v>86</v>
      </c>
      <c r="F1450" s="142">
        <v>22997</v>
      </c>
      <c r="G1450" s="142"/>
    </row>
    <row r="1451" spans="2:7" ht="27.75" customHeight="1">
      <c r="B1451" s="39">
        <v>1280</v>
      </c>
      <c r="C1451" s="67" t="s">
        <v>2999</v>
      </c>
      <c r="D1451" s="103" t="s">
        <v>3000</v>
      </c>
      <c r="E1451" s="136" t="s">
        <v>9</v>
      </c>
      <c r="F1451" s="142">
        <v>8701</v>
      </c>
      <c r="G1451" s="142"/>
    </row>
    <row r="1452" spans="2:7" ht="16.5">
      <c r="B1452" s="39">
        <v>1281</v>
      </c>
      <c r="C1452" s="67" t="s">
        <v>3001</v>
      </c>
      <c r="D1452" s="55" t="s">
        <v>3002</v>
      </c>
      <c r="E1452" s="68" t="s">
        <v>86</v>
      </c>
      <c r="F1452" s="142">
        <v>18429</v>
      </c>
      <c r="G1452" s="142"/>
    </row>
    <row r="1453" spans="2:7" ht="16.5">
      <c r="B1453" s="39">
        <v>1282</v>
      </c>
      <c r="C1453" s="67" t="s">
        <v>3003</v>
      </c>
      <c r="D1453" s="55" t="s">
        <v>3004</v>
      </c>
      <c r="E1453" s="68" t="s">
        <v>86</v>
      </c>
      <c r="F1453" s="142">
        <v>18427</v>
      </c>
      <c r="G1453" s="142"/>
    </row>
    <row r="1454" spans="2:7" ht="16.5">
      <c r="B1454" s="39">
        <v>1283</v>
      </c>
      <c r="C1454" s="67" t="s">
        <v>3005</v>
      </c>
      <c r="D1454" s="55" t="s">
        <v>3006</v>
      </c>
      <c r="E1454" s="68" t="s">
        <v>86</v>
      </c>
      <c r="F1454" s="142">
        <v>37431</v>
      </c>
      <c r="G1454" s="142"/>
    </row>
    <row r="1455" spans="2:7" ht="16.5">
      <c r="B1455" s="39">
        <v>1284</v>
      </c>
      <c r="C1455" s="67" t="s">
        <v>3007</v>
      </c>
      <c r="D1455" s="55" t="s">
        <v>3008</v>
      </c>
      <c r="E1455" s="68" t="s">
        <v>86</v>
      </c>
      <c r="F1455" s="142">
        <v>242495</v>
      </c>
      <c r="G1455" s="142"/>
    </row>
    <row r="1456" spans="2:7" ht="23.25" customHeight="1">
      <c r="B1456" s="39">
        <v>1285</v>
      </c>
      <c r="C1456" s="67" t="s">
        <v>3009</v>
      </c>
      <c r="D1456" s="55" t="s">
        <v>3010</v>
      </c>
      <c r="E1456" s="68" t="s">
        <v>9</v>
      </c>
      <c r="F1456" s="142">
        <v>1893</v>
      </c>
      <c r="G1456" s="142"/>
    </row>
    <row r="1457" spans="2:7" ht="22.5">
      <c r="B1457" s="39">
        <v>1286</v>
      </c>
      <c r="C1457" s="67" t="s">
        <v>3011</v>
      </c>
      <c r="D1457" s="55" t="s">
        <v>3012</v>
      </c>
      <c r="E1457" s="68" t="s">
        <v>9</v>
      </c>
      <c r="F1457" s="142">
        <v>1242</v>
      </c>
      <c r="G1457" s="142"/>
    </row>
    <row r="1458" spans="2:7" ht="16.5">
      <c r="B1458" s="39">
        <v>1287</v>
      </c>
      <c r="C1458" s="67" t="s">
        <v>3013</v>
      </c>
      <c r="D1458" s="55" t="s">
        <v>3014</v>
      </c>
      <c r="E1458" s="68" t="s">
        <v>9</v>
      </c>
      <c r="F1458" s="142">
        <v>117642</v>
      </c>
      <c r="G1458" s="142"/>
    </row>
    <row r="1459" spans="2:7" ht="22.5">
      <c r="B1459" s="39">
        <v>1288</v>
      </c>
      <c r="C1459" s="67" t="s">
        <v>3015</v>
      </c>
      <c r="D1459" s="55" t="s">
        <v>3016</v>
      </c>
      <c r="E1459" s="68" t="s">
        <v>9</v>
      </c>
      <c r="F1459" s="142">
        <v>386</v>
      </c>
      <c r="G1459" s="142"/>
    </row>
    <row r="1460" spans="2:7" ht="16.5">
      <c r="B1460" s="39">
        <v>1289</v>
      </c>
      <c r="C1460" s="67" t="s">
        <v>3017</v>
      </c>
      <c r="D1460" s="55" t="s">
        <v>3018</v>
      </c>
      <c r="E1460" s="68" t="s">
        <v>9</v>
      </c>
      <c r="F1460" s="142">
        <v>10443</v>
      </c>
      <c r="G1460" s="142"/>
    </row>
    <row r="1461" spans="2:7" ht="16.5">
      <c r="B1461" s="39">
        <v>1290</v>
      </c>
      <c r="C1461" s="67" t="s">
        <v>3019</v>
      </c>
      <c r="D1461" s="55" t="s">
        <v>3020</v>
      </c>
      <c r="E1461" s="68" t="s">
        <v>86</v>
      </c>
      <c r="F1461" s="142">
        <v>945700</v>
      </c>
      <c r="G1461" s="142"/>
    </row>
    <row r="1462" spans="2:7" ht="16.5">
      <c r="B1462" s="39">
        <v>1291</v>
      </c>
      <c r="C1462" s="67" t="s">
        <v>3021</v>
      </c>
      <c r="D1462" s="55" t="s">
        <v>3022</v>
      </c>
      <c r="E1462" s="68" t="s">
        <v>9</v>
      </c>
      <c r="F1462" s="142">
        <v>1542196</v>
      </c>
      <c r="G1462" s="142"/>
    </row>
    <row r="1463" spans="2:7" ht="16.5">
      <c r="B1463" s="39">
        <v>1292</v>
      </c>
      <c r="C1463" s="67" t="s">
        <v>3023</v>
      </c>
      <c r="D1463" s="55" t="s">
        <v>3024</v>
      </c>
      <c r="E1463" s="68" t="s">
        <v>9</v>
      </c>
      <c r="F1463" s="142">
        <v>3495</v>
      </c>
      <c r="G1463" s="142"/>
    </row>
    <row r="1464" spans="2:7" ht="22.5">
      <c r="B1464" s="39">
        <v>1293</v>
      </c>
      <c r="C1464" s="67" t="s">
        <v>3025</v>
      </c>
      <c r="D1464" s="55" t="s">
        <v>3026</v>
      </c>
      <c r="E1464" s="137" t="s">
        <v>38</v>
      </c>
      <c r="F1464" s="142">
        <v>0</v>
      </c>
      <c r="G1464" s="142"/>
    </row>
    <row r="1465" spans="2:7" ht="22.5">
      <c r="B1465" s="39">
        <v>1294</v>
      </c>
      <c r="C1465" s="138" t="s">
        <v>3027</v>
      </c>
      <c r="D1465" s="139" t="s">
        <v>3028</v>
      </c>
      <c r="E1465" s="140"/>
      <c r="F1465" s="151"/>
      <c r="G1465" s="151"/>
    </row>
    <row r="1466" spans="2:7" ht="22.5">
      <c r="B1466" s="39">
        <v>1295</v>
      </c>
      <c r="C1466" s="67" t="s">
        <v>3029</v>
      </c>
      <c r="D1466" s="55" t="s">
        <v>3030</v>
      </c>
      <c r="E1466" s="68" t="s">
        <v>38</v>
      </c>
      <c r="F1466" s="142">
        <v>133080</v>
      </c>
      <c r="G1466" s="142"/>
    </row>
    <row r="1467" spans="2:7" ht="22.5">
      <c r="B1467" s="39">
        <v>1296</v>
      </c>
      <c r="C1467" s="67" t="s">
        <v>3031</v>
      </c>
      <c r="D1467" s="55" t="s">
        <v>3032</v>
      </c>
      <c r="E1467" s="68" t="s">
        <v>38</v>
      </c>
      <c r="F1467" s="142">
        <v>8966</v>
      </c>
      <c r="G1467" s="142"/>
    </row>
    <row r="1468" spans="2:7" ht="22.5">
      <c r="B1468" s="39">
        <v>1297</v>
      </c>
      <c r="C1468" s="67" t="s">
        <v>3033</v>
      </c>
      <c r="D1468" s="55" t="s">
        <v>3034</v>
      </c>
      <c r="E1468" s="68" t="s">
        <v>86</v>
      </c>
      <c r="F1468" s="142">
        <v>53351</v>
      </c>
      <c r="G1468" s="142"/>
    </row>
    <row r="1469" spans="2:7" ht="22.5">
      <c r="B1469" s="39">
        <v>1298</v>
      </c>
      <c r="C1469" s="67" t="s">
        <v>3035</v>
      </c>
      <c r="D1469" s="55" t="s">
        <v>3036</v>
      </c>
      <c r="E1469" s="68" t="s">
        <v>86</v>
      </c>
      <c r="F1469" s="142">
        <v>24117</v>
      </c>
      <c r="G1469" s="142"/>
    </row>
    <row r="1470" spans="2:7" ht="22.5">
      <c r="B1470" s="39">
        <v>1299</v>
      </c>
      <c r="C1470" s="67" t="s">
        <v>3037</v>
      </c>
      <c r="D1470" s="55" t="s">
        <v>3038</v>
      </c>
      <c r="E1470" s="68" t="s">
        <v>9</v>
      </c>
      <c r="F1470" s="142">
        <v>198269</v>
      </c>
      <c r="G1470" s="142"/>
    </row>
    <row r="1471" spans="2:7" ht="22.5">
      <c r="B1471" s="39">
        <v>1300</v>
      </c>
      <c r="C1471" s="67" t="s">
        <v>3039</v>
      </c>
      <c r="D1471" s="55" t="s">
        <v>3040</v>
      </c>
      <c r="E1471" s="68" t="s">
        <v>9</v>
      </c>
      <c r="F1471" s="142">
        <v>13604</v>
      </c>
      <c r="G1471" s="142"/>
    </row>
    <row r="1472" spans="2:7" ht="22.5">
      <c r="B1472" s="39">
        <v>1301</v>
      </c>
      <c r="C1472" s="67" t="s">
        <v>3041</v>
      </c>
      <c r="D1472" s="55" t="s">
        <v>3042</v>
      </c>
      <c r="E1472" s="68" t="s">
        <v>9</v>
      </c>
      <c r="F1472" s="142">
        <v>25354</v>
      </c>
      <c r="G1472" s="142"/>
    </row>
    <row r="1473" spans="2:7" ht="22.5">
      <c r="B1473" s="39">
        <v>1302</v>
      </c>
      <c r="C1473" s="67" t="s">
        <v>3043</v>
      </c>
      <c r="D1473" s="55" t="s">
        <v>3044</v>
      </c>
      <c r="E1473" s="68" t="s">
        <v>9</v>
      </c>
      <c r="F1473" s="142">
        <v>12445</v>
      </c>
      <c r="G1473" s="142"/>
    </row>
    <row r="1474" spans="2:7" ht="22.5">
      <c r="B1474" s="39">
        <v>1303</v>
      </c>
      <c r="C1474" s="67" t="s">
        <v>3045</v>
      </c>
      <c r="D1474" s="55" t="s">
        <v>3046</v>
      </c>
      <c r="E1474" s="68" t="s">
        <v>9</v>
      </c>
      <c r="F1474" s="142">
        <v>26436</v>
      </c>
      <c r="G1474" s="142"/>
    </row>
    <row r="1475" spans="2:7" ht="16.5">
      <c r="B1475" s="39">
        <v>1304</v>
      </c>
      <c r="C1475" s="67" t="s">
        <v>3047</v>
      </c>
      <c r="D1475" s="55" t="s">
        <v>3048</v>
      </c>
      <c r="E1475" s="68" t="s">
        <v>9</v>
      </c>
      <c r="F1475" s="142">
        <v>9029</v>
      </c>
      <c r="G1475" s="142"/>
    </row>
    <row r="1476" spans="2:7" ht="22.5">
      <c r="B1476" s="39">
        <v>1305</v>
      </c>
      <c r="C1476" s="67" t="s">
        <v>3049</v>
      </c>
      <c r="D1476" s="55" t="s">
        <v>3050</v>
      </c>
      <c r="E1476" s="68" t="s">
        <v>9</v>
      </c>
      <c r="F1476" s="142">
        <v>332379</v>
      </c>
      <c r="G1476" s="142"/>
    </row>
    <row r="1477" spans="2:7" ht="16.5">
      <c r="B1477" s="39">
        <v>1306</v>
      </c>
      <c r="C1477" s="67" t="s">
        <v>3051</v>
      </c>
      <c r="D1477" s="55" t="s">
        <v>3052</v>
      </c>
      <c r="E1477" s="68" t="s">
        <v>9</v>
      </c>
      <c r="F1477" s="142">
        <v>332379</v>
      </c>
      <c r="G1477" s="142"/>
    </row>
    <row r="1478" spans="2:7" ht="16.5">
      <c r="B1478" s="39">
        <v>1307</v>
      </c>
      <c r="C1478" s="67" t="s">
        <v>3053</v>
      </c>
      <c r="D1478" s="55" t="s">
        <v>3054</v>
      </c>
      <c r="E1478" s="68" t="s">
        <v>9</v>
      </c>
      <c r="F1478" s="142">
        <v>14531</v>
      </c>
      <c r="G1478" s="142"/>
    </row>
    <row r="1479" spans="2:7" ht="22.5">
      <c r="B1479" s="39">
        <v>1308</v>
      </c>
      <c r="C1479" s="67" t="s">
        <v>3055</v>
      </c>
      <c r="D1479" s="55" t="s">
        <v>3056</v>
      </c>
      <c r="E1479" s="68" t="s">
        <v>137</v>
      </c>
      <c r="F1479" s="142">
        <v>154595</v>
      </c>
      <c r="G1479" s="142"/>
    </row>
    <row r="1480" spans="2:7" ht="16.5">
      <c r="B1480" s="39">
        <v>1309</v>
      </c>
      <c r="C1480" s="67" t="s">
        <v>3057</v>
      </c>
      <c r="D1480" s="55" t="s">
        <v>3058</v>
      </c>
      <c r="E1480" s="68" t="s">
        <v>86</v>
      </c>
      <c r="F1480" s="142">
        <v>4019477</v>
      </c>
      <c r="G1480" s="142"/>
    </row>
    <row r="1481" spans="2:7" ht="16.5">
      <c r="B1481" s="39">
        <v>1310</v>
      </c>
      <c r="C1481" s="67" t="s">
        <v>3059</v>
      </c>
      <c r="D1481" s="55" t="s">
        <v>3060</v>
      </c>
      <c r="E1481" s="68" t="s">
        <v>9</v>
      </c>
      <c r="F1481" s="142">
        <v>0</v>
      </c>
      <c r="G1481" s="142"/>
    </row>
    <row r="1482" spans="2:7" ht="16.5">
      <c r="B1482" s="39">
        <v>1311</v>
      </c>
      <c r="C1482" s="138">
        <v>28</v>
      </c>
      <c r="D1482" s="139" t="s">
        <v>3061</v>
      </c>
      <c r="E1482" s="140"/>
      <c r="F1482" s="151"/>
      <c r="G1482" s="151"/>
    </row>
    <row r="1483" spans="2:7" ht="22.5">
      <c r="B1483" s="39">
        <v>1312</v>
      </c>
      <c r="C1483" s="70" t="s">
        <v>3062</v>
      </c>
      <c r="D1483" s="55" t="s">
        <v>3063</v>
      </c>
      <c r="E1483" s="68" t="s">
        <v>9</v>
      </c>
      <c r="F1483" s="142">
        <v>324650</v>
      </c>
      <c r="G1483" s="142"/>
    </row>
    <row r="1484" spans="2:7" ht="16.5">
      <c r="B1484" s="39">
        <v>1313</v>
      </c>
      <c r="C1484" s="70" t="s">
        <v>3064</v>
      </c>
      <c r="D1484" s="55" t="s">
        <v>3065</v>
      </c>
      <c r="E1484" s="68" t="s">
        <v>38</v>
      </c>
      <c r="F1484" s="142">
        <v>324650</v>
      </c>
      <c r="G1484" s="142"/>
    </row>
    <row r="1486" spans="2:7" ht="12">
      <c r="F1486" s="39"/>
      <c r="G1486" s="39"/>
    </row>
    <row r="1487" spans="2:7" ht="15">
      <c r="D1487" s="294" t="s">
        <v>4282</v>
      </c>
      <c r="E1487" s="294"/>
      <c r="F1487" s="275">
        <f>SUM(F16:F1484)</f>
        <v>2102555464</v>
      </c>
      <c r="G1487" s="275">
        <f>SUM(G16:G1484)</f>
        <v>0</v>
      </c>
    </row>
    <row r="1488" spans="2:7" ht="15">
      <c r="D1488" s="276"/>
      <c r="E1488" s="276"/>
      <c r="F1488" s="277"/>
      <c r="G1488" s="277"/>
    </row>
    <row r="1489" spans="3:7" ht="15">
      <c r="D1489" s="276"/>
      <c r="E1489" s="276"/>
      <c r="F1489" s="277"/>
      <c r="G1489" s="277"/>
    </row>
    <row r="1490" spans="3:7" ht="15">
      <c r="D1490" s="276"/>
      <c r="E1490" s="276"/>
      <c r="F1490" s="277"/>
      <c r="G1490" s="277"/>
    </row>
    <row r="1491" spans="3:7" ht="15">
      <c r="D1491" s="276"/>
      <c r="E1491" s="276"/>
      <c r="F1491" s="277"/>
      <c r="G1491" s="277"/>
    </row>
    <row r="1492" spans="3:7" ht="12">
      <c r="C1492" s="295" t="s">
        <v>4283</v>
      </c>
      <c r="D1492" s="295"/>
      <c r="E1492" s="295"/>
      <c r="F1492" s="295"/>
      <c r="G1492" s="39"/>
    </row>
    <row r="1493" spans="3:7" ht="12">
      <c r="C1493" s="296" t="s">
        <v>4284</v>
      </c>
      <c r="D1493" s="296"/>
      <c r="E1493" s="295"/>
      <c r="F1493" s="295"/>
      <c r="G1493" s="39"/>
    </row>
    <row r="1494" spans="3:7" ht="12">
      <c r="F1494" s="278"/>
      <c r="G1494" s="39"/>
    </row>
    <row r="1495" spans="3:7" ht="12">
      <c r="F1495" s="278"/>
      <c r="G1495" s="39"/>
    </row>
    <row r="1496" spans="3:7">
      <c r="C1496" s="291" t="s">
        <v>4285</v>
      </c>
      <c r="D1496" s="292"/>
      <c r="E1496" s="292"/>
      <c r="F1496" s="292"/>
      <c r="G1496" s="39"/>
    </row>
    <row r="1497" spans="3:7">
      <c r="C1497" s="291" t="s">
        <v>4286</v>
      </c>
      <c r="D1497" s="292"/>
      <c r="E1497" s="292"/>
      <c r="F1497" s="292"/>
      <c r="G1497" s="39"/>
    </row>
    <row r="1498" spans="3:7">
      <c r="C1498" s="279" t="s">
        <v>4287</v>
      </c>
      <c r="D1498" s="279"/>
      <c r="E1498" s="279"/>
      <c r="F1498" s="279"/>
      <c r="G1498" s="39"/>
    </row>
    <row r="1499" spans="3:7">
      <c r="C1499" s="293" t="s">
        <v>4288</v>
      </c>
      <c r="D1499" s="293"/>
      <c r="E1499" s="293"/>
      <c r="F1499" s="293"/>
      <c r="G1499" s="39"/>
    </row>
  </sheetData>
  <autoFilter ref="C13:F1484" xr:uid="{00000000-0001-0000-0100-000000000000}"/>
  <mergeCells count="8">
    <mergeCell ref="C1497:F1497"/>
    <mergeCell ref="C1499:F1499"/>
    <mergeCell ref="D1487:E1487"/>
    <mergeCell ref="C1492:D1492"/>
    <mergeCell ref="E1492:F1492"/>
    <mergeCell ref="C1493:D1493"/>
    <mergeCell ref="E1493:F1493"/>
    <mergeCell ref="C1496:F1496"/>
  </mergeCells>
  <phoneticPr fontId="9" type="noConversion"/>
  <pageMargins left="0.23622047244094491" right="0.23622047244094491" top="0.39370078740157483" bottom="0.31496062992125984" header="0.31496062992125984" footer="0.39370078740157483"/>
  <pageSetup paperSize="9" scale="48" fitToWidth="6" fitToHeight="13" orientation="portrait" horizontalDpi="200" verticalDpi="200" r:id="rId1"/>
  <headerFooter alignWithMargins="0"/>
  <rowBreaks count="6" manualBreakCount="6">
    <brk id="98" max="37" man="1"/>
    <brk id="288" max="37" man="1"/>
    <brk id="400" max="37" man="1"/>
    <brk id="483" max="37" man="1"/>
    <brk id="734" max="37" man="1"/>
    <brk id="865" max="37" man="1"/>
  </rowBreak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422A97-111B-4599-B870-66030EC9D0DB}">
  <sheetPr filterMode="1">
    <tabColor theme="6" tint="0.39997558519241921"/>
  </sheetPr>
  <dimension ref="A1:N1956"/>
  <sheetViews>
    <sheetView showGridLines="0" zoomScaleNormal="85" zoomScaleSheetLayoutView="100" workbookViewId="0">
      <pane xSplit="5" ySplit="10" topLeftCell="F331" activePane="bottomRight" state="frozen"/>
      <selection pane="topRight" activeCell="F1" sqref="F1"/>
      <selection pane="bottomLeft" activeCell="A11" sqref="A11"/>
      <selection pane="bottomRight" activeCell="D1643" sqref="D1643"/>
    </sheetView>
  </sheetViews>
  <sheetFormatPr baseColWidth="10" defaultColWidth="11.42578125" defaultRowHeight="12.75"/>
  <cols>
    <col min="1" max="1" width="3.7109375" style="39" customWidth="1"/>
    <col min="2" max="2" width="6.28515625" style="39" customWidth="1"/>
    <col min="3" max="3" width="12.85546875" style="41" customWidth="1"/>
    <col min="4" max="4" width="75.140625" style="42" customWidth="1"/>
    <col min="5" max="5" width="11" style="40" customWidth="1"/>
    <col min="6" max="6" width="34.5703125" style="43" customWidth="1"/>
    <col min="7" max="9" width="34.5703125" style="39" customWidth="1"/>
    <col min="10" max="10" width="15.85546875" style="39" customWidth="1"/>
    <col min="11" max="11" width="17.140625" style="39" bestFit="1" customWidth="1"/>
    <col min="12" max="12" width="11.42578125" style="39"/>
    <col min="13" max="13" width="15.42578125" style="39" customWidth="1"/>
    <col min="14" max="14" width="15.85546875" style="39" customWidth="1"/>
    <col min="15" max="16384" width="11.42578125" style="39"/>
  </cols>
  <sheetData>
    <row r="1" spans="2:14" ht="15" customHeight="1">
      <c r="C1" s="44"/>
      <c r="D1" s="44"/>
      <c r="E1" s="44"/>
      <c r="F1" s="44"/>
      <c r="G1" s="44"/>
      <c r="H1" s="44"/>
      <c r="I1" s="44"/>
    </row>
    <row r="2" spans="2:14" ht="15" customHeight="1">
      <c r="C2" s="44"/>
      <c r="D2" s="44"/>
      <c r="E2" s="44"/>
      <c r="F2" s="44"/>
      <c r="G2" s="44"/>
      <c r="H2" s="44"/>
      <c r="I2" s="44"/>
    </row>
    <row r="3" spans="2:14" ht="15" customHeight="1">
      <c r="C3" s="44"/>
      <c r="D3" s="44"/>
      <c r="E3" s="44"/>
      <c r="F3" s="44"/>
      <c r="G3" s="44"/>
      <c r="H3" s="44"/>
      <c r="I3" s="44"/>
    </row>
    <row r="4" spans="2:14" ht="15" customHeight="1">
      <c r="C4" s="44"/>
      <c r="D4" s="44"/>
      <c r="E4" s="44"/>
      <c r="F4" s="44"/>
      <c r="G4" s="44"/>
      <c r="H4" s="44"/>
      <c r="I4" s="44"/>
    </row>
    <row r="5" spans="2:14" ht="15" customHeight="1">
      <c r="C5" s="44"/>
      <c r="D5" s="44"/>
      <c r="E5" s="44"/>
      <c r="F5" s="44"/>
      <c r="G5" s="44"/>
      <c r="H5" s="44"/>
      <c r="I5" s="44"/>
    </row>
    <row r="6" spans="2:14" ht="20.25" customHeight="1">
      <c r="C6" s="45"/>
      <c r="D6" s="45"/>
      <c r="E6" s="45"/>
      <c r="F6" s="114" t="s">
        <v>22</v>
      </c>
      <c r="G6" s="115" t="s">
        <v>24</v>
      </c>
      <c r="H6" s="116" t="s">
        <v>25</v>
      </c>
      <c r="I6" s="117" t="s">
        <v>26</v>
      </c>
    </row>
    <row r="7" spans="2:14" ht="15" customHeight="1">
      <c r="E7" s="41"/>
      <c r="F7" s="49">
        <v>1.0138</v>
      </c>
      <c r="G7" s="49">
        <v>0.94630000000000003</v>
      </c>
      <c r="H7" s="49">
        <v>1.0580000000000001</v>
      </c>
      <c r="I7" s="49">
        <v>1.05</v>
      </c>
    </row>
    <row r="8" spans="2:14" ht="39.75" customHeight="1">
      <c r="C8" s="94" t="s">
        <v>7</v>
      </c>
      <c r="D8" s="94" t="s">
        <v>8</v>
      </c>
      <c r="E8" s="95" t="s">
        <v>9</v>
      </c>
      <c r="F8" s="118" t="s">
        <v>27</v>
      </c>
      <c r="G8" s="115" t="s">
        <v>29</v>
      </c>
      <c r="H8" s="116" t="s">
        <v>30</v>
      </c>
      <c r="I8" s="117" t="s">
        <v>31</v>
      </c>
      <c r="M8" s="39">
        <v>1.029579</v>
      </c>
      <c r="N8" s="39">
        <v>1.0403800000000001</v>
      </c>
    </row>
    <row r="9" spans="2:14" ht="16.5" customHeight="1">
      <c r="C9" s="50">
        <v>1</v>
      </c>
      <c r="D9" s="119" t="s">
        <v>32</v>
      </c>
      <c r="E9" s="51"/>
      <c r="F9" s="51"/>
      <c r="G9" s="51"/>
      <c r="H9" s="51"/>
      <c r="I9" s="51"/>
      <c r="K9" s="39" t="s">
        <v>33</v>
      </c>
    </row>
    <row r="10" spans="2:14" ht="12">
      <c r="C10" s="52" t="s">
        <v>34</v>
      </c>
      <c r="D10" s="120" t="s">
        <v>35</v>
      </c>
      <c r="E10" s="53"/>
      <c r="F10" s="53"/>
      <c r="G10" s="113"/>
      <c r="H10" s="53"/>
      <c r="I10" s="53"/>
    </row>
    <row r="11" spans="2:14" ht="16.5" hidden="1">
      <c r="B11" s="39">
        <v>1</v>
      </c>
      <c r="C11" s="54" t="s">
        <v>36</v>
      </c>
      <c r="D11" s="55" t="s">
        <v>37</v>
      </c>
      <c r="E11" s="56" t="s">
        <v>38</v>
      </c>
      <c r="F11" s="141">
        <f>+ROUND($F$7*K11,0)</f>
        <v>9608</v>
      </c>
      <c r="G11" s="142">
        <f>+ROUND(K11*$G$7,0)</f>
        <v>8968</v>
      </c>
      <c r="H11" s="142">
        <f>+ROUND(K11*$H$7,0)</f>
        <v>10026</v>
      </c>
      <c r="I11" s="142">
        <f>+ROUND(K11*$I$7,0)</f>
        <v>9951</v>
      </c>
      <c r="K11" s="98">
        <v>9476.8214200000002</v>
      </c>
      <c r="M11" s="98">
        <v>9109</v>
      </c>
      <c r="N11" s="98">
        <v>9476.8214200000002</v>
      </c>
    </row>
    <row r="12" spans="2:14" ht="16.5" hidden="1">
      <c r="B12" s="39">
        <v>2</v>
      </c>
      <c r="C12" s="54" t="s">
        <v>39</v>
      </c>
      <c r="D12" s="55" t="s">
        <v>40</v>
      </c>
      <c r="E12" s="56" t="s">
        <v>41</v>
      </c>
      <c r="F12" s="141">
        <f>+ROUND($F$7*K12,0)</f>
        <v>42736</v>
      </c>
      <c r="G12" s="142">
        <f>+ROUND(K12*$G$7,0)</f>
        <v>39890</v>
      </c>
      <c r="H12" s="142">
        <f>+ROUND(K12*$H$7,0)</f>
        <v>44599</v>
      </c>
      <c r="I12" s="142">
        <f>+ROUND(K12*$I$7,0)</f>
        <v>44262</v>
      </c>
      <c r="K12" s="98">
        <v>42154.116840000002</v>
      </c>
      <c r="M12" s="98">
        <v>40518</v>
      </c>
      <c r="N12" s="98">
        <v>42154.116840000002</v>
      </c>
    </row>
    <row r="13" spans="2:14" ht="22.5" hidden="1">
      <c r="B13" s="39">
        <v>3</v>
      </c>
      <c r="C13" s="54" t="s">
        <v>42</v>
      </c>
      <c r="D13" s="55" t="s">
        <v>43</v>
      </c>
      <c r="E13" s="56" t="s">
        <v>38</v>
      </c>
      <c r="F13" s="141">
        <f>+ROUND($F$7*K13,0)</f>
        <v>2544</v>
      </c>
      <c r="G13" s="142">
        <f>+ROUND(K13*$G$7,0)</f>
        <v>2375</v>
      </c>
      <c r="H13" s="142">
        <f>+ROUND(K13*$H$7,0)</f>
        <v>2655</v>
      </c>
      <c r="I13" s="142">
        <f>+ROUND(K13*$I$7,0)</f>
        <v>2635</v>
      </c>
      <c r="K13" s="98">
        <v>2509.3965600000001</v>
      </c>
      <c r="M13" s="98">
        <v>2412</v>
      </c>
      <c r="N13" s="98">
        <v>2509.3965600000001</v>
      </c>
    </row>
    <row r="14" spans="2:14" ht="16.5" hidden="1">
      <c r="B14" s="39">
        <v>9</v>
      </c>
      <c r="C14" s="57" t="s">
        <v>44</v>
      </c>
      <c r="D14" s="58" t="s">
        <v>45</v>
      </c>
      <c r="E14" s="59"/>
      <c r="F14" s="141"/>
      <c r="G14" s="142"/>
      <c r="H14" s="142"/>
      <c r="I14" s="142"/>
      <c r="K14" s="98">
        <v>0</v>
      </c>
      <c r="M14" s="98">
        <v>0</v>
      </c>
      <c r="N14" s="98">
        <v>0</v>
      </c>
    </row>
    <row r="15" spans="2:14" ht="16.5" hidden="1">
      <c r="B15" s="39">
        <v>10</v>
      </c>
      <c r="C15" s="54" t="s">
        <v>46</v>
      </c>
      <c r="D15" s="55" t="s">
        <v>47</v>
      </c>
      <c r="E15" s="56" t="s">
        <v>38</v>
      </c>
      <c r="F15" s="141">
        <f t="shared" ref="F15:F53" si="0">+ROUND($F$7*K15,0)</f>
        <v>12957</v>
      </c>
      <c r="G15" s="142">
        <f t="shared" ref="G15:G53" si="1">+ROUND(K15*$G$7,0)</f>
        <v>12095</v>
      </c>
      <c r="H15" s="142">
        <f t="shared" ref="H15:H53" si="2">+ROUND(K15*$H$7,0)</f>
        <v>13522</v>
      </c>
      <c r="I15" s="142">
        <f t="shared" ref="I15:I53" si="3">+ROUND(K15*$I$7,0)</f>
        <v>13420</v>
      </c>
      <c r="K15" s="98">
        <v>12781.068300000001</v>
      </c>
      <c r="M15" s="98">
        <v>12285</v>
      </c>
      <c r="N15" s="98">
        <v>12781.068300000001</v>
      </c>
    </row>
    <row r="16" spans="2:14" ht="16.5" hidden="1">
      <c r="B16" s="39">
        <v>11</v>
      </c>
      <c r="C16" s="54" t="s">
        <v>48</v>
      </c>
      <c r="D16" s="55" t="s">
        <v>49</v>
      </c>
      <c r="E16" s="56" t="s">
        <v>41</v>
      </c>
      <c r="F16" s="141">
        <f t="shared" si="0"/>
        <v>213859</v>
      </c>
      <c r="G16" s="142">
        <f t="shared" si="1"/>
        <v>199620</v>
      </c>
      <c r="H16" s="142">
        <f t="shared" si="2"/>
        <v>223182</v>
      </c>
      <c r="I16" s="142">
        <f t="shared" si="3"/>
        <v>221495</v>
      </c>
      <c r="K16" s="98">
        <v>210947.44880000001</v>
      </c>
      <c r="M16" s="98">
        <v>202760</v>
      </c>
      <c r="N16" s="98">
        <v>210947.44880000001</v>
      </c>
    </row>
    <row r="17" spans="2:14" ht="16.5" hidden="1">
      <c r="B17" s="39">
        <v>12</v>
      </c>
      <c r="C17" s="54" t="s">
        <v>50</v>
      </c>
      <c r="D17" s="55" t="s">
        <v>51</v>
      </c>
      <c r="E17" s="56" t="s">
        <v>41</v>
      </c>
      <c r="F17" s="141">
        <f t="shared" si="0"/>
        <v>234006</v>
      </c>
      <c r="G17" s="142">
        <f t="shared" si="1"/>
        <v>218426</v>
      </c>
      <c r="H17" s="142">
        <f t="shared" si="2"/>
        <v>244208</v>
      </c>
      <c r="I17" s="142">
        <f t="shared" si="3"/>
        <v>242362</v>
      </c>
      <c r="K17" s="98">
        <v>230820.78756000003</v>
      </c>
      <c r="M17" s="98">
        <v>221862</v>
      </c>
      <c r="N17" s="98">
        <v>230820.78756000003</v>
      </c>
    </row>
    <row r="18" spans="2:14" ht="16.5" hidden="1">
      <c r="B18" s="39">
        <v>13</v>
      </c>
      <c r="C18" s="54" t="s">
        <v>52</v>
      </c>
      <c r="D18" s="55" t="s">
        <v>53</v>
      </c>
      <c r="E18" s="56" t="s">
        <v>38</v>
      </c>
      <c r="F18" s="141">
        <f t="shared" si="0"/>
        <v>57609</v>
      </c>
      <c r="G18" s="142">
        <f t="shared" si="1"/>
        <v>53773</v>
      </c>
      <c r="H18" s="142">
        <f t="shared" si="2"/>
        <v>60120</v>
      </c>
      <c r="I18" s="142">
        <f t="shared" si="3"/>
        <v>59666</v>
      </c>
      <c r="K18" s="98">
        <v>56824.515220000001</v>
      </c>
      <c r="M18" s="98">
        <v>54619</v>
      </c>
      <c r="N18" s="98">
        <v>56824.515220000001</v>
      </c>
    </row>
    <row r="19" spans="2:14" ht="22.5" hidden="1">
      <c r="B19" s="39">
        <v>15</v>
      </c>
      <c r="C19" s="54" t="s">
        <v>54</v>
      </c>
      <c r="D19" s="55" t="s">
        <v>55</v>
      </c>
      <c r="E19" s="56" t="s">
        <v>38</v>
      </c>
      <c r="F19" s="141">
        <f t="shared" si="0"/>
        <v>10733</v>
      </c>
      <c r="G19" s="142">
        <f t="shared" si="1"/>
        <v>10018</v>
      </c>
      <c r="H19" s="142">
        <f t="shared" si="2"/>
        <v>11201</v>
      </c>
      <c r="I19" s="142">
        <f t="shared" si="3"/>
        <v>11116</v>
      </c>
      <c r="K19" s="98">
        <v>10586.90688</v>
      </c>
      <c r="M19" s="98">
        <v>10176</v>
      </c>
      <c r="N19" s="98">
        <v>10586.90688</v>
      </c>
    </row>
    <row r="20" spans="2:14" ht="16.5" hidden="1">
      <c r="B20" s="39">
        <v>17</v>
      </c>
      <c r="C20" s="54" t="s">
        <v>56</v>
      </c>
      <c r="D20" s="55" t="s">
        <v>57</v>
      </c>
      <c r="E20" s="56" t="s">
        <v>38</v>
      </c>
      <c r="F20" s="141">
        <f t="shared" si="0"/>
        <v>19432</v>
      </c>
      <c r="G20" s="142">
        <f t="shared" si="1"/>
        <v>18139</v>
      </c>
      <c r="H20" s="142">
        <f t="shared" si="2"/>
        <v>20280</v>
      </c>
      <c r="I20" s="142">
        <f t="shared" si="3"/>
        <v>20126</v>
      </c>
      <c r="K20" s="98">
        <v>19167.96112</v>
      </c>
      <c r="M20" s="98">
        <v>18424</v>
      </c>
      <c r="N20" s="98">
        <v>19167.96112</v>
      </c>
    </row>
    <row r="21" spans="2:14" ht="16.5" hidden="1">
      <c r="B21" s="39">
        <v>18</v>
      </c>
      <c r="C21" s="54" t="s">
        <v>58</v>
      </c>
      <c r="D21" s="55" t="s">
        <v>59</v>
      </c>
      <c r="E21" s="56" t="s">
        <v>38</v>
      </c>
      <c r="F21" s="141">
        <f t="shared" si="0"/>
        <v>10498</v>
      </c>
      <c r="G21" s="142">
        <f t="shared" si="1"/>
        <v>9799</v>
      </c>
      <c r="H21" s="142">
        <f t="shared" si="2"/>
        <v>10955</v>
      </c>
      <c r="I21" s="142">
        <f t="shared" si="3"/>
        <v>10873</v>
      </c>
      <c r="K21" s="98">
        <v>10354.90214</v>
      </c>
      <c r="M21" s="98">
        <v>9953</v>
      </c>
      <c r="N21" s="98">
        <v>10354.90214</v>
      </c>
    </row>
    <row r="22" spans="2:14" ht="16.5" hidden="1">
      <c r="B22" s="39">
        <v>19</v>
      </c>
      <c r="C22" s="54" t="s">
        <v>60</v>
      </c>
      <c r="D22" s="55" t="s">
        <v>61</v>
      </c>
      <c r="E22" s="56" t="s">
        <v>38</v>
      </c>
      <c r="F22" s="141">
        <f t="shared" si="0"/>
        <v>17067</v>
      </c>
      <c r="G22" s="142">
        <f t="shared" si="1"/>
        <v>15930</v>
      </c>
      <c r="H22" s="142">
        <f t="shared" si="2"/>
        <v>17811</v>
      </c>
      <c r="I22" s="142">
        <f t="shared" si="3"/>
        <v>17676</v>
      </c>
      <c r="K22" s="98">
        <v>16834.388780000001</v>
      </c>
      <c r="M22" s="98">
        <v>16181</v>
      </c>
      <c r="N22" s="98">
        <v>16834.388780000001</v>
      </c>
    </row>
    <row r="23" spans="2:14" ht="16.5" hidden="1">
      <c r="B23" s="39">
        <v>20</v>
      </c>
      <c r="C23" s="54" t="s">
        <v>62</v>
      </c>
      <c r="D23" s="55" t="s">
        <v>63</v>
      </c>
      <c r="E23" s="56" t="s">
        <v>38</v>
      </c>
      <c r="F23" s="141">
        <f t="shared" si="0"/>
        <v>28447</v>
      </c>
      <c r="G23" s="142">
        <f t="shared" si="1"/>
        <v>26553</v>
      </c>
      <c r="H23" s="142">
        <f t="shared" si="2"/>
        <v>29688</v>
      </c>
      <c r="I23" s="142">
        <f t="shared" si="3"/>
        <v>29463</v>
      </c>
      <c r="K23" s="98">
        <v>28060.08898</v>
      </c>
      <c r="M23" s="98">
        <v>26971</v>
      </c>
      <c r="N23" s="98">
        <v>28060.08898</v>
      </c>
    </row>
    <row r="24" spans="2:14" ht="22.5" hidden="1">
      <c r="B24" s="39">
        <v>21</v>
      </c>
      <c r="C24" s="54" t="s">
        <v>64</v>
      </c>
      <c r="D24" s="55" t="s">
        <v>65</v>
      </c>
      <c r="E24" s="56" t="s">
        <v>38</v>
      </c>
      <c r="F24" s="141">
        <f t="shared" si="0"/>
        <v>9520</v>
      </c>
      <c r="G24" s="142">
        <f t="shared" si="1"/>
        <v>8886</v>
      </c>
      <c r="H24" s="142">
        <f t="shared" si="2"/>
        <v>9935</v>
      </c>
      <c r="I24" s="142">
        <f t="shared" si="3"/>
        <v>9860</v>
      </c>
      <c r="K24" s="98">
        <v>9390.4698800000006</v>
      </c>
      <c r="M24" s="98">
        <v>9026</v>
      </c>
      <c r="N24" s="98">
        <v>9390.4698800000006</v>
      </c>
    </row>
    <row r="25" spans="2:14" ht="16.5" hidden="1">
      <c r="B25" s="39">
        <v>22</v>
      </c>
      <c r="C25" s="54" t="s">
        <v>66</v>
      </c>
      <c r="D25" s="55" t="s">
        <v>67</v>
      </c>
      <c r="E25" s="56" t="s">
        <v>41</v>
      </c>
      <c r="F25" s="141">
        <f t="shared" si="0"/>
        <v>170708</v>
      </c>
      <c r="G25" s="142">
        <f t="shared" si="1"/>
        <v>159342</v>
      </c>
      <c r="H25" s="142">
        <f t="shared" si="2"/>
        <v>178151</v>
      </c>
      <c r="I25" s="142">
        <f t="shared" si="3"/>
        <v>176804</v>
      </c>
      <c r="K25" s="98">
        <v>168384.46262000001</v>
      </c>
      <c r="M25" s="98">
        <v>161849</v>
      </c>
      <c r="N25" s="98">
        <v>168384.46262000001</v>
      </c>
    </row>
    <row r="26" spans="2:14" ht="22.5" hidden="1">
      <c r="B26" s="39">
        <v>23</v>
      </c>
      <c r="C26" s="54" t="s">
        <v>68</v>
      </c>
      <c r="D26" s="55" t="s">
        <v>69</v>
      </c>
      <c r="E26" s="56" t="s">
        <v>38</v>
      </c>
      <c r="F26" s="141">
        <f t="shared" si="0"/>
        <v>10006</v>
      </c>
      <c r="G26" s="142">
        <f t="shared" si="1"/>
        <v>9340</v>
      </c>
      <c r="H26" s="142">
        <f t="shared" si="2"/>
        <v>10443</v>
      </c>
      <c r="I26" s="142">
        <f t="shared" si="3"/>
        <v>10364</v>
      </c>
      <c r="K26" s="98">
        <v>9870.0850600000012</v>
      </c>
      <c r="M26" s="98">
        <v>9487</v>
      </c>
      <c r="N26" s="98">
        <v>9870.0850600000012</v>
      </c>
    </row>
    <row r="27" spans="2:14" ht="22.5" hidden="1">
      <c r="B27" s="39">
        <v>24</v>
      </c>
      <c r="C27" s="54" t="s">
        <v>70</v>
      </c>
      <c r="D27" s="55" t="s">
        <v>71</v>
      </c>
      <c r="E27" s="56" t="s">
        <v>38</v>
      </c>
      <c r="F27" s="141">
        <f t="shared" si="0"/>
        <v>9039</v>
      </c>
      <c r="G27" s="142">
        <f t="shared" si="1"/>
        <v>8437</v>
      </c>
      <c r="H27" s="142">
        <f t="shared" si="2"/>
        <v>9433</v>
      </c>
      <c r="I27" s="142">
        <f t="shared" si="3"/>
        <v>9362</v>
      </c>
      <c r="K27" s="98">
        <v>8916.0565999999999</v>
      </c>
      <c r="M27" s="98">
        <v>8570</v>
      </c>
      <c r="N27" s="98">
        <v>8916.0565999999999</v>
      </c>
    </row>
    <row r="28" spans="2:14" ht="16.5" hidden="1">
      <c r="B28" s="39">
        <v>25</v>
      </c>
      <c r="C28" s="54" t="s">
        <v>72</v>
      </c>
      <c r="D28" s="55" t="s">
        <v>73</v>
      </c>
      <c r="E28" s="56" t="s">
        <v>38</v>
      </c>
      <c r="F28" s="141">
        <f t="shared" si="0"/>
        <v>42526</v>
      </c>
      <c r="G28" s="142">
        <f t="shared" si="1"/>
        <v>39695</v>
      </c>
      <c r="H28" s="142">
        <f t="shared" si="2"/>
        <v>44380</v>
      </c>
      <c r="I28" s="142">
        <f t="shared" si="3"/>
        <v>44044</v>
      </c>
      <c r="K28" s="98">
        <v>41947.08122</v>
      </c>
      <c r="M28" s="98">
        <v>40319</v>
      </c>
      <c r="N28" s="98">
        <v>41947.08122</v>
      </c>
    </row>
    <row r="29" spans="2:14" ht="16.5" hidden="1">
      <c r="B29" s="39">
        <v>26</v>
      </c>
      <c r="C29" s="54" t="s">
        <v>74</v>
      </c>
      <c r="D29" s="55" t="s">
        <v>75</v>
      </c>
      <c r="E29" s="56" t="s">
        <v>38</v>
      </c>
      <c r="F29" s="141">
        <f t="shared" si="0"/>
        <v>59875</v>
      </c>
      <c r="G29" s="142">
        <f t="shared" si="1"/>
        <v>55889</v>
      </c>
      <c r="H29" s="142">
        <f t="shared" si="2"/>
        <v>62486</v>
      </c>
      <c r="I29" s="142">
        <f t="shared" si="3"/>
        <v>62013</v>
      </c>
      <c r="K29" s="98">
        <v>59060.291840000005</v>
      </c>
      <c r="M29" s="98">
        <v>56768</v>
      </c>
      <c r="N29" s="98">
        <v>59060.291840000005</v>
      </c>
    </row>
    <row r="30" spans="2:14" ht="16.5" hidden="1">
      <c r="B30" s="39">
        <v>27</v>
      </c>
      <c r="C30" s="54" t="s">
        <v>76</v>
      </c>
      <c r="D30" s="55" t="s">
        <v>77</v>
      </c>
      <c r="E30" s="56" t="s">
        <v>38</v>
      </c>
      <c r="F30" s="141">
        <f t="shared" si="0"/>
        <v>32521</v>
      </c>
      <c r="G30" s="142">
        <f t="shared" si="1"/>
        <v>30355</v>
      </c>
      <c r="H30" s="142">
        <f t="shared" si="2"/>
        <v>33939</v>
      </c>
      <c r="I30" s="142">
        <f t="shared" si="3"/>
        <v>33682</v>
      </c>
      <c r="K30" s="98">
        <v>32078.036540000001</v>
      </c>
      <c r="M30" s="98">
        <v>30833</v>
      </c>
      <c r="N30" s="98">
        <v>32078.036540000001</v>
      </c>
    </row>
    <row r="31" spans="2:14" ht="16.5" hidden="1">
      <c r="B31" s="39">
        <v>28</v>
      </c>
      <c r="C31" s="54" t="s">
        <v>78</v>
      </c>
      <c r="D31" s="55" t="s">
        <v>79</v>
      </c>
      <c r="E31" s="56" t="s">
        <v>38</v>
      </c>
      <c r="F31" s="141">
        <f t="shared" si="0"/>
        <v>44374</v>
      </c>
      <c r="G31" s="142">
        <f t="shared" si="1"/>
        <v>41419</v>
      </c>
      <c r="H31" s="142">
        <f t="shared" si="2"/>
        <v>46308</v>
      </c>
      <c r="I31" s="142">
        <f t="shared" si="3"/>
        <v>45958</v>
      </c>
      <c r="K31" s="98">
        <v>43769.826980000005</v>
      </c>
      <c r="M31" s="98">
        <v>42071</v>
      </c>
      <c r="N31" s="98">
        <v>43769.826980000005</v>
      </c>
    </row>
    <row r="32" spans="2:14" ht="16.5" hidden="1">
      <c r="B32" s="39">
        <v>29</v>
      </c>
      <c r="C32" s="54" t="s">
        <v>80</v>
      </c>
      <c r="D32" s="55" t="s">
        <v>81</v>
      </c>
      <c r="E32" s="56" t="s">
        <v>38</v>
      </c>
      <c r="F32" s="141">
        <f t="shared" si="0"/>
        <v>74522</v>
      </c>
      <c r="G32" s="142">
        <f t="shared" si="1"/>
        <v>69561</v>
      </c>
      <c r="H32" s="142">
        <f t="shared" si="2"/>
        <v>77772</v>
      </c>
      <c r="I32" s="142">
        <f t="shared" si="3"/>
        <v>77183</v>
      </c>
      <c r="K32" s="98">
        <v>73508.048900000009</v>
      </c>
      <c r="M32" s="98">
        <v>70655</v>
      </c>
      <c r="N32" s="98">
        <v>73508.048900000009</v>
      </c>
    </row>
    <row r="33" spans="2:14" ht="22.5" hidden="1">
      <c r="B33" s="39">
        <v>30</v>
      </c>
      <c r="C33" s="54" t="s">
        <v>82</v>
      </c>
      <c r="D33" s="55" t="s">
        <v>83</v>
      </c>
      <c r="E33" s="56" t="s">
        <v>9</v>
      </c>
      <c r="F33" s="141">
        <f t="shared" si="0"/>
        <v>21448</v>
      </c>
      <c r="G33" s="142">
        <f t="shared" si="1"/>
        <v>20020</v>
      </c>
      <c r="H33" s="142">
        <f t="shared" si="2"/>
        <v>22383</v>
      </c>
      <c r="I33" s="142">
        <f t="shared" si="3"/>
        <v>22214</v>
      </c>
      <c r="K33" s="98">
        <v>21156.1273</v>
      </c>
      <c r="M33" s="98">
        <v>20335</v>
      </c>
      <c r="N33" s="98">
        <v>21156.1273</v>
      </c>
    </row>
    <row r="34" spans="2:14" ht="16.5" hidden="1">
      <c r="B34" s="39">
        <v>31</v>
      </c>
      <c r="C34" s="54" t="s">
        <v>84</v>
      </c>
      <c r="D34" s="55" t="s">
        <v>85</v>
      </c>
      <c r="E34" s="56" t="s">
        <v>86</v>
      </c>
      <c r="F34" s="141">
        <f t="shared" si="0"/>
        <v>21536</v>
      </c>
      <c r="G34" s="142">
        <f t="shared" si="1"/>
        <v>20102</v>
      </c>
      <c r="H34" s="142">
        <f t="shared" si="2"/>
        <v>22475</v>
      </c>
      <c r="I34" s="142">
        <f t="shared" si="3"/>
        <v>22305</v>
      </c>
      <c r="K34" s="98">
        <v>21242.478840000003</v>
      </c>
      <c r="M34" s="98">
        <v>20418</v>
      </c>
      <c r="N34" s="98">
        <v>21242.478840000003</v>
      </c>
    </row>
    <row r="35" spans="2:14" ht="16.5" hidden="1">
      <c r="B35" s="39">
        <v>32</v>
      </c>
      <c r="C35" s="54" t="s">
        <v>87</v>
      </c>
      <c r="D35" s="55" t="s">
        <v>88</v>
      </c>
      <c r="E35" s="56" t="s">
        <v>38</v>
      </c>
      <c r="F35" s="141">
        <f t="shared" si="0"/>
        <v>11361</v>
      </c>
      <c r="G35" s="142">
        <f t="shared" si="1"/>
        <v>10604</v>
      </c>
      <c r="H35" s="142">
        <f t="shared" si="2"/>
        <v>11856</v>
      </c>
      <c r="I35" s="142">
        <f t="shared" si="3"/>
        <v>11766</v>
      </c>
      <c r="K35" s="98">
        <v>11205.932980000001</v>
      </c>
      <c r="M35" s="98">
        <v>10771</v>
      </c>
      <c r="N35" s="98">
        <v>11205.932980000001</v>
      </c>
    </row>
    <row r="36" spans="2:14" ht="16.5" hidden="1">
      <c r="B36" s="39">
        <v>33</v>
      </c>
      <c r="C36" s="54" t="s">
        <v>15</v>
      </c>
      <c r="D36" s="55" t="s">
        <v>89</v>
      </c>
      <c r="E36" s="56" t="s">
        <v>38</v>
      </c>
      <c r="F36" s="141">
        <f t="shared" si="0"/>
        <v>35051</v>
      </c>
      <c r="G36" s="142">
        <f t="shared" si="1"/>
        <v>32717</v>
      </c>
      <c r="H36" s="142">
        <f t="shared" si="2"/>
        <v>36579</v>
      </c>
      <c r="I36" s="142">
        <f t="shared" si="3"/>
        <v>36303</v>
      </c>
      <c r="K36" s="98">
        <v>34573.908160000006</v>
      </c>
      <c r="M36" s="98">
        <v>33232</v>
      </c>
      <c r="N36" s="98">
        <v>34573.908160000006</v>
      </c>
    </row>
    <row r="37" spans="2:14" ht="22.5" hidden="1">
      <c r="B37" s="39">
        <v>34</v>
      </c>
      <c r="C37" s="54" t="s">
        <v>90</v>
      </c>
      <c r="D37" s="55" t="s">
        <v>91</v>
      </c>
      <c r="E37" s="56" t="s">
        <v>38</v>
      </c>
      <c r="F37" s="141">
        <f t="shared" si="0"/>
        <v>5958</v>
      </c>
      <c r="G37" s="142">
        <f t="shared" si="1"/>
        <v>5562</v>
      </c>
      <c r="H37" s="142">
        <f t="shared" si="2"/>
        <v>6218</v>
      </c>
      <c r="I37" s="142">
        <f t="shared" si="3"/>
        <v>6171</v>
      </c>
      <c r="K37" s="98">
        <v>5877.1066200000005</v>
      </c>
      <c r="M37" s="98">
        <v>5649</v>
      </c>
      <c r="N37" s="98">
        <v>5877.1066200000005</v>
      </c>
    </row>
    <row r="38" spans="2:14" ht="16.5" hidden="1">
      <c r="B38" s="39">
        <v>35</v>
      </c>
      <c r="C38" s="54" t="s">
        <v>92</v>
      </c>
      <c r="D38" s="55" t="s">
        <v>93</v>
      </c>
      <c r="E38" s="56" t="s">
        <v>9</v>
      </c>
      <c r="F38" s="141">
        <f t="shared" si="0"/>
        <v>32003</v>
      </c>
      <c r="G38" s="142">
        <f t="shared" si="1"/>
        <v>29872</v>
      </c>
      <c r="H38" s="142">
        <f t="shared" si="2"/>
        <v>33398</v>
      </c>
      <c r="I38" s="142">
        <f t="shared" si="3"/>
        <v>33146</v>
      </c>
      <c r="K38" s="98">
        <v>31567.209960000004</v>
      </c>
      <c r="M38" s="98">
        <v>30342</v>
      </c>
      <c r="N38" s="98">
        <v>31567.209960000004</v>
      </c>
    </row>
    <row r="39" spans="2:14" ht="16.5" hidden="1">
      <c r="B39" s="39">
        <v>37</v>
      </c>
      <c r="C39" s="54" t="s">
        <v>94</v>
      </c>
      <c r="D39" s="55" t="s">
        <v>95</v>
      </c>
      <c r="E39" s="56" t="s">
        <v>38</v>
      </c>
      <c r="F39" s="141">
        <f t="shared" si="0"/>
        <v>17614</v>
      </c>
      <c r="G39" s="142">
        <f t="shared" si="1"/>
        <v>16441</v>
      </c>
      <c r="H39" s="142">
        <f t="shared" si="2"/>
        <v>18382</v>
      </c>
      <c r="I39" s="142">
        <f t="shared" si="3"/>
        <v>18243</v>
      </c>
      <c r="K39" s="98">
        <v>17374.346000000001</v>
      </c>
      <c r="M39" s="98">
        <v>16700</v>
      </c>
      <c r="N39" s="98">
        <v>17374.346000000001</v>
      </c>
    </row>
    <row r="40" spans="2:14" ht="16.5" hidden="1">
      <c r="B40" s="39">
        <v>40</v>
      </c>
      <c r="C40" s="54" t="s">
        <v>96</v>
      </c>
      <c r="D40" s="55" t="s">
        <v>97</v>
      </c>
      <c r="E40" s="56" t="s">
        <v>38</v>
      </c>
      <c r="F40" s="141">
        <f t="shared" si="0"/>
        <v>3595</v>
      </c>
      <c r="G40" s="142">
        <f t="shared" si="1"/>
        <v>3355</v>
      </c>
      <c r="H40" s="142">
        <f t="shared" si="2"/>
        <v>3751</v>
      </c>
      <c r="I40" s="142">
        <f t="shared" si="3"/>
        <v>3723</v>
      </c>
      <c r="K40" s="98">
        <v>3545.6150400000001</v>
      </c>
      <c r="M40" s="98">
        <v>3408</v>
      </c>
      <c r="N40" s="98">
        <v>3545.6150400000001</v>
      </c>
    </row>
    <row r="41" spans="2:14" ht="22.5" hidden="1">
      <c r="B41" s="39">
        <v>41</v>
      </c>
      <c r="C41" s="54" t="s">
        <v>98</v>
      </c>
      <c r="D41" s="55" t="s">
        <v>99</v>
      </c>
      <c r="E41" s="56" t="s">
        <v>38</v>
      </c>
      <c r="F41" s="141">
        <f t="shared" si="0"/>
        <v>3153</v>
      </c>
      <c r="G41" s="142">
        <f t="shared" si="1"/>
        <v>2943</v>
      </c>
      <c r="H41" s="142">
        <f t="shared" si="2"/>
        <v>3290</v>
      </c>
      <c r="I41" s="142">
        <f t="shared" si="3"/>
        <v>3265</v>
      </c>
      <c r="K41" s="98">
        <v>3109.6958200000004</v>
      </c>
      <c r="M41" s="98">
        <v>2989</v>
      </c>
      <c r="N41" s="98">
        <v>3109.6958200000004</v>
      </c>
    </row>
    <row r="42" spans="2:14" ht="22.5" hidden="1">
      <c r="B42" s="39">
        <v>42</v>
      </c>
      <c r="C42" s="54" t="s">
        <v>100</v>
      </c>
      <c r="D42" s="55" t="s">
        <v>101</v>
      </c>
      <c r="E42" s="56" t="s">
        <v>38</v>
      </c>
      <c r="F42" s="141">
        <f t="shared" si="0"/>
        <v>2151</v>
      </c>
      <c r="G42" s="142">
        <f t="shared" si="1"/>
        <v>2007</v>
      </c>
      <c r="H42" s="142">
        <f t="shared" si="2"/>
        <v>2244</v>
      </c>
      <c r="I42" s="142">
        <f t="shared" si="3"/>
        <v>2227</v>
      </c>
      <c r="K42" s="98">
        <v>2121.33482</v>
      </c>
      <c r="M42" s="98">
        <v>2039</v>
      </c>
      <c r="N42" s="98">
        <v>2121.33482</v>
      </c>
    </row>
    <row r="43" spans="2:14" ht="16.5" hidden="1">
      <c r="B43" s="39">
        <v>43</v>
      </c>
      <c r="C43" s="54" t="s">
        <v>102</v>
      </c>
      <c r="D43" s="55" t="s">
        <v>103</v>
      </c>
      <c r="E43" s="56" t="s">
        <v>38</v>
      </c>
      <c r="F43" s="141">
        <f t="shared" si="0"/>
        <v>24101</v>
      </c>
      <c r="G43" s="142">
        <f t="shared" si="1"/>
        <v>22496</v>
      </c>
      <c r="H43" s="142">
        <f t="shared" si="2"/>
        <v>25151</v>
      </c>
      <c r="I43" s="142">
        <f t="shared" si="3"/>
        <v>24961</v>
      </c>
      <c r="K43" s="98">
        <v>23772.683000000001</v>
      </c>
      <c r="M43" s="98">
        <v>22850</v>
      </c>
      <c r="N43" s="98">
        <v>23772.683000000001</v>
      </c>
    </row>
    <row r="44" spans="2:14" ht="16.5" hidden="1">
      <c r="B44" s="39">
        <v>44</v>
      </c>
      <c r="C44" s="54" t="s">
        <v>104</v>
      </c>
      <c r="D44" s="55" t="s">
        <v>105</v>
      </c>
      <c r="E44" s="56" t="s">
        <v>86</v>
      </c>
      <c r="F44" s="141">
        <f t="shared" si="0"/>
        <v>18909</v>
      </c>
      <c r="G44" s="142">
        <f t="shared" si="1"/>
        <v>17650</v>
      </c>
      <c r="H44" s="142">
        <f t="shared" si="2"/>
        <v>19734</v>
      </c>
      <c r="I44" s="142">
        <f t="shared" si="3"/>
        <v>19585</v>
      </c>
      <c r="K44" s="98">
        <v>18651.932640000003</v>
      </c>
      <c r="M44" s="98">
        <v>17928</v>
      </c>
      <c r="N44" s="98">
        <v>18651.932640000003</v>
      </c>
    </row>
    <row r="45" spans="2:14" ht="16.5" hidden="1">
      <c r="B45" s="39">
        <v>45</v>
      </c>
      <c r="C45" s="54" t="s">
        <v>106</v>
      </c>
      <c r="D45" s="55" t="s">
        <v>107</v>
      </c>
      <c r="E45" s="56" t="s">
        <v>9</v>
      </c>
      <c r="F45" s="141">
        <f t="shared" si="0"/>
        <v>80389</v>
      </c>
      <c r="G45" s="142">
        <f t="shared" si="1"/>
        <v>75037</v>
      </c>
      <c r="H45" s="142">
        <f t="shared" si="2"/>
        <v>83894</v>
      </c>
      <c r="I45" s="142">
        <f t="shared" si="3"/>
        <v>83259</v>
      </c>
      <c r="K45" s="98">
        <v>79294.642460000003</v>
      </c>
      <c r="M45" s="98">
        <v>76217</v>
      </c>
      <c r="N45" s="98">
        <v>79294.642460000003</v>
      </c>
    </row>
    <row r="46" spans="2:14" ht="16.5" hidden="1">
      <c r="B46" s="39">
        <v>48</v>
      </c>
      <c r="C46" s="54" t="s">
        <v>108</v>
      </c>
      <c r="D46" s="55" t="s">
        <v>109</v>
      </c>
      <c r="E46" s="56" t="s">
        <v>9</v>
      </c>
      <c r="F46" s="141">
        <f t="shared" si="0"/>
        <v>8750</v>
      </c>
      <c r="G46" s="142">
        <f t="shared" si="1"/>
        <v>8168</v>
      </c>
      <c r="H46" s="142">
        <f t="shared" si="2"/>
        <v>9132</v>
      </c>
      <c r="I46" s="142">
        <f t="shared" si="3"/>
        <v>9063</v>
      </c>
      <c r="K46" s="98">
        <v>8630.9924800000008</v>
      </c>
      <c r="M46" s="98">
        <v>8296</v>
      </c>
      <c r="N46" s="98">
        <v>8630.9924800000008</v>
      </c>
    </row>
    <row r="47" spans="2:14" ht="16.5" hidden="1">
      <c r="B47" s="39">
        <v>51</v>
      </c>
      <c r="C47" s="54" t="s">
        <v>110</v>
      </c>
      <c r="D47" s="55" t="s">
        <v>111</v>
      </c>
      <c r="E47" s="56" t="s">
        <v>9</v>
      </c>
      <c r="F47" s="141">
        <f t="shared" si="0"/>
        <v>20035</v>
      </c>
      <c r="G47" s="142">
        <f t="shared" si="1"/>
        <v>18701</v>
      </c>
      <c r="H47" s="142">
        <f t="shared" si="2"/>
        <v>20908</v>
      </c>
      <c r="I47" s="142">
        <f t="shared" si="3"/>
        <v>20750</v>
      </c>
      <c r="K47" s="98">
        <v>19762.018100000001</v>
      </c>
      <c r="M47" s="98">
        <v>18995</v>
      </c>
      <c r="N47" s="98">
        <v>19762.018100000001</v>
      </c>
    </row>
    <row r="48" spans="2:14" ht="16.5" hidden="1">
      <c r="B48" s="39">
        <v>52</v>
      </c>
      <c r="C48" s="54" t="s">
        <v>112</v>
      </c>
      <c r="D48" s="55" t="s">
        <v>113</v>
      </c>
      <c r="E48" s="56" t="s">
        <v>38</v>
      </c>
      <c r="F48" s="141">
        <f t="shared" si="0"/>
        <v>100038</v>
      </c>
      <c r="G48" s="142">
        <f t="shared" si="1"/>
        <v>93377</v>
      </c>
      <c r="H48" s="142">
        <f t="shared" si="2"/>
        <v>104399</v>
      </c>
      <c r="I48" s="142">
        <f t="shared" si="3"/>
        <v>103610</v>
      </c>
      <c r="K48" s="98">
        <v>98675.881480000011</v>
      </c>
      <c r="M48" s="98">
        <v>94846</v>
      </c>
      <c r="N48" s="98">
        <v>98675.881480000011</v>
      </c>
    </row>
    <row r="49" spans="2:14" ht="16.5" hidden="1">
      <c r="B49" s="39">
        <v>54</v>
      </c>
      <c r="C49" s="54" t="s">
        <v>114</v>
      </c>
      <c r="D49" s="55" t="s">
        <v>115</v>
      </c>
      <c r="E49" s="56" t="s">
        <v>38</v>
      </c>
      <c r="F49" s="141">
        <f t="shared" si="0"/>
        <v>13329</v>
      </c>
      <c r="G49" s="142">
        <f t="shared" si="1"/>
        <v>12441</v>
      </c>
      <c r="H49" s="142">
        <f t="shared" si="2"/>
        <v>13910</v>
      </c>
      <c r="I49" s="142">
        <f t="shared" si="3"/>
        <v>13805</v>
      </c>
      <c r="K49" s="98">
        <v>13147.282060000001</v>
      </c>
      <c r="M49" s="98">
        <v>12637</v>
      </c>
      <c r="N49" s="98">
        <v>13147.282060000001</v>
      </c>
    </row>
    <row r="50" spans="2:14" ht="16.5" hidden="1">
      <c r="B50" s="39">
        <v>55</v>
      </c>
      <c r="C50" s="54" t="s">
        <v>116</v>
      </c>
      <c r="D50" s="55" t="s">
        <v>117</v>
      </c>
      <c r="E50" s="56" t="s">
        <v>38</v>
      </c>
      <c r="F50" s="141">
        <f t="shared" si="0"/>
        <v>10742</v>
      </c>
      <c r="G50" s="142">
        <f t="shared" si="1"/>
        <v>10027</v>
      </c>
      <c r="H50" s="142">
        <f t="shared" si="2"/>
        <v>11211</v>
      </c>
      <c r="I50" s="142">
        <f t="shared" si="3"/>
        <v>11126</v>
      </c>
      <c r="K50" s="98">
        <v>10596.2703</v>
      </c>
      <c r="M50" s="98">
        <v>10185</v>
      </c>
      <c r="N50" s="98">
        <v>10596.2703</v>
      </c>
    </row>
    <row r="51" spans="2:14" ht="16.5" hidden="1">
      <c r="B51" s="39">
        <v>56</v>
      </c>
      <c r="C51" s="54" t="s">
        <v>118</v>
      </c>
      <c r="D51" s="60" t="s">
        <v>119</v>
      </c>
      <c r="E51" s="56" t="s">
        <v>38</v>
      </c>
      <c r="F51" s="141">
        <f t="shared" si="0"/>
        <v>18174</v>
      </c>
      <c r="G51" s="142">
        <f t="shared" si="1"/>
        <v>16964</v>
      </c>
      <c r="H51" s="142">
        <f t="shared" si="2"/>
        <v>18967</v>
      </c>
      <c r="I51" s="142">
        <f t="shared" si="3"/>
        <v>18823</v>
      </c>
      <c r="K51" s="98">
        <v>17926.787780000002</v>
      </c>
      <c r="M51" s="98">
        <v>17231</v>
      </c>
      <c r="N51" s="98">
        <v>17926.787780000002</v>
      </c>
    </row>
    <row r="52" spans="2:14" ht="16.5" hidden="1">
      <c r="B52" s="39">
        <v>57</v>
      </c>
      <c r="C52" s="54" t="s">
        <v>120</v>
      </c>
      <c r="D52" s="60" t="s">
        <v>121</v>
      </c>
      <c r="E52" s="56" t="s">
        <v>38</v>
      </c>
      <c r="F52" s="141">
        <f t="shared" si="0"/>
        <v>25661</v>
      </c>
      <c r="G52" s="142">
        <f t="shared" si="1"/>
        <v>23952</v>
      </c>
      <c r="H52" s="142">
        <f t="shared" si="2"/>
        <v>26779</v>
      </c>
      <c r="I52" s="142">
        <f t="shared" si="3"/>
        <v>26577</v>
      </c>
      <c r="K52" s="98">
        <v>25311.405020000002</v>
      </c>
      <c r="M52" s="98">
        <v>24329</v>
      </c>
      <c r="N52" s="98">
        <v>25311.405020000002</v>
      </c>
    </row>
    <row r="53" spans="2:14" ht="22.5" hidden="1">
      <c r="B53" s="39">
        <v>58</v>
      </c>
      <c r="C53" s="54" t="s">
        <v>122</v>
      </c>
      <c r="D53" s="60" t="s">
        <v>123</v>
      </c>
      <c r="E53" s="56" t="s">
        <v>9</v>
      </c>
      <c r="F53" s="141">
        <f t="shared" si="0"/>
        <v>11298</v>
      </c>
      <c r="G53" s="142">
        <f t="shared" si="1"/>
        <v>10546</v>
      </c>
      <c r="H53" s="142">
        <f t="shared" si="2"/>
        <v>11791</v>
      </c>
      <c r="I53" s="142">
        <f t="shared" si="3"/>
        <v>11702</v>
      </c>
      <c r="K53" s="98">
        <v>11144.550560000001</v>
      </c>
      <c r="M53" s="98">
        <v>10712</v>
      </c>
      <c r="N53" s="98">
        <v>11144.550560000001</v>
      </c>
    </row>
    <row r="54" spans="2:14" ht="16.5" hidden="1">
      <c r="B54" s="39">
        <v>59</v>
      </c>
      <c r="C54" s="61" t="s">
        <v>138</v>
      </c>
      <c r="D54" s="58" t="s">
        <v>139</v>
      </c>
      <c r="E54" s="62"/>
      <c r="F54" s="141"/>
      <c r="G54" s="142"/>
      <c r="H54" s="142"/>
      <c r="I54" s="142"/>
      <c r="K54" s="98">
        <v>0</v>
      </c>
      <c r="M54" s="98">
        <v>0</v>
      </c>
      <c r="N54" s="98">
        <v>0</v>
      </c>
    </row>
    <row r="55" spans="2:14" ht="16.5" hidden="1">
      <c r="B55" s="39">
        <v>60</v>
      </c>
      <c r="C55" s="54" t="s">
        <v>140</v>
      </c>
      <c r="D55" s="55" t="s">
        <v>141</v>
      </c>
      <c r="E55" s="56" t="s">
        <v>9</v>
      </c>
      <c r="F55" s="141">
        <f>+ROUND($F$7*K55,0)</f>
        <v>204218</v>
      </c>
      <c r="G55" s="142">
        <f>+ROUND(K55*$G$7,0)</f>
        <v>190621</v>
      </c>
      <c r="H55" s="142">
        <f>+ROUND(K55*$H$7,0)</f>
        <v>213122</v>
      </c>
      <c r="I55" s="142">
        <f>+ROUND(K55*$I$7,0)</f>
        <v>211510</v>
      </c>
      <c r="K55" s="98">
        <v>201438.37560000003</v>
      </c>
      <c r="M55" s="98">
        <v>193620</v>
      </c>
      <c r="N55" s="98">
        <v>201438.37560000003</v>
      </c>
    </row>
    <row r="56" spans="2:14" ht="33.75" hidden="1">
      <c r="B56" s="39">
        <v>61</v>
      </c>
      <c r="C56" s="54" t="s">
        <v>142</v>
      </c>
      <c r="D56" s="55" t="s">
        <v>143</v>
      </c>
      <c r="E56" s="56" t="s">
        <v>41</v>
      </c>
      <c r="F56" s="141">
        <f>+ROUND($F$7*K56,0)</f>
        <v>39525</v>
      </c>
      <c r="G56" s="142">
        <f>+ROUND(K56*$G$7,0)</f>
        <v>36894</v>
      </c>
      <c r="H56" s="142">
        <f>+ROUND(K56*$H$7,0)</f>
        <v>41248</v>
      </c>
      <c r="I56" s="142">
        <f>+ROUND(K56*$I$7,0)</f>
        <v>40937</v>
      </c>
      <c r="K56" s="98">
        <v>38987.200120000001</v>
      </c>
      <c r="M56" s="98">
        <v>37474</v>
      </c>
      <c r="N56" s="98">
        <v>38987.200120000001</v>
      </c>
    </row>
    <row r="57" spans="2:14" ht="22.5" hidden="1">
      <c r="B57" s="39">
        <v>62</v>
      </c>
      <c r="C57" s="54" t="s">
        <v>144</v>
      </c>
      <c r="D57" s="55" t="s">
        <v>145</v>
      </c>
      <c r="E57" s="56" t="s">
        <v>41</v>
      </c>
      <c r="F57" s="141">
        <f>+ROUND($F$7*K57,0)</f>
        <v>6955</v>
      </c>
      <c r="G57" s="142">
        <f>+ROUND(K57*$G$7,0)</f>
        <v>6492</v>
      </c>
      <c r="H57" s="142">
        <f>+ROUND(K57*$H$7,0)</f>
        <v>7258</v>
      </c>
      <c r="I57" s="142">
        <f>+ROUND(K57*$I$7,0)</f>
        <v>7203</v>
      </c>
      <c r="K57" s="98">
        <v>6860.2657200000003</v>
      </c>
      <c r="M57" s="98">
        <v>6594</v>
      </c>
      <c r="N57" s="98">
        <v>6860.2657200000003</v>
      </c>
    </row>
    <row r="58" spans="2:14" ht="16.5" hidden="1">
      <c r="B58" s="39">
        <v>63</v>
      </c>
      <c r="C58" s="63"/>
      <c r="D58" s="121"/>
      <c r="E58" s="64"/>
      <c r="F58" s="141"/>
      <c r="G58" s="142"/>
      <c r="H58" s="142"/>
      <c r="I58" s="142"/>
      <c r="K58" s="98">
        <v>0</v>
      </c>
      <c r="M58" s="98">
        <v>0</v>
      </c>
      <c r="N58" s="98">
        <v>0</v>
      </c>
    </row>
    <row r="59" spans="2:14" ht="16.5" hidden="1" customHeight="1">
      <c r="B59" s="39">
        <v>64</v>
      </c>
      <c r="C59" s="50">
        <v>2</v>
      </c>
      <c r="D59" s="122" t="s">
        <v>146</v>
      </c>
      <c r="E59" s="65"/>
      <c r="F59" s="143"/>
      <c r="G59" s="143"/>
      <c r="H59" s="143"/>
      <c r="I59" s="143"/>
      <c r="K59" s="98">
        <v>0</v>
      </c>
      <c r="M59" s="98">
        <v>0</v>
      </c>
      <c r="N59" s="98">
        <v>0</v>
      </c>
    </row>
    <row r="60" spans="2:14" ht="16.5" hidden="1">
      <c r="B60" s="39">
        <v>65</v>
      </c>
      <c r="C60" s="52" t="s">
        <v>147</v>
      </c>
      <c r="D60" s="120" t="s">
        <v>148</v>
      </c>
      <c r="E60" s="66"/>
      <c r="F60" s="141"/>
      <c r="G60" s="142"/>
      <c r="H60" s="142"/>
      <c r="I60" s="142"/>
      <c r="K60" s="98">
        <v>0</v>
      </c>
      <c r="M60" s="98">
        <v>0</v>
      </c>
      <c r="N60" s="98">
        <v>0</v>
      </c>
    </row>
    <row r="61" spans="2:14" ht="33.75" hidden="1">
      <c r="B61" s="39">
        <v>66</v>
      </c>
      <c r="C61" s="67" t="s">
        <v>149</v>
      </c>
      <c r="D61" s="55" t="s">
        <v>150</v>
      </c>
      <c r="E61" s="68" t="s">
        <v>41</v>
      </c>
      <c r="F61" s="141">
        <f t="shared" ref="F61:F76" si="4">+ROUND($F$7*K61,0)</f>
        <v>117261</v>
      </c>
      <c r="G61" s="142">
        <f t="shared" ref="G61:G76" si="5">+ROUND(K61*$G$7,0)</f>
        <v>109454</v>
      </c>
      <c r="H61" s="142">
        <f t="shared" ref="H61:H76" si="6">+ROUND(K61*$H$7,0)</f>
        <v>122374</v>
      </c>
      <c r="I61" s="142">
        <f t="shared" ref="I61:I76" si="7">+ROUND(K61*$I$7,0)</f>
        <v>121449</v>
      </c>
      <c r="K61" s="98">
        <v>115665.28688000001</v>
      </c>
      <c r="M61" s="98">
        <v>111176</v>
      </c>
      <c r="N61" s="98">
        <v>115665.28688000001</v>
      </c>
    </row>
    <row r="62" spans="2:14" ht="22.5" hidden="1">
      <c r="B62" s="39">
        <v>67</v>
      </c>
      <c r="C62" s="67" t="s">
        <v>151</v>
      </c>
      <c r="D62" s="55" t="s">
        <v>152</v>
      </c>
      <c r="E62" s="68" t="s">
        <v>41</v>
      </c>
      <c r="F62" s="141">
        <f t="shared" si="4"/>
        <v>49313</v>
      </c>
      <c r="G62" s="142">
        <f t="shared" si="5"/>
        <v>46030</v>
      </c>
      <c r="H62" s="142">
        <f t="shared" si="6"/>
        <v>51463</v>
      </c>
      <c r="I62" s="142">
        <f t="shared" si="7"/>
        <v>51074</v>
      </c>
      <c r="K62" s="98">
        <v>48641.926520000001</v>
      </c>
      <c r="M62" s="98">
        <v>46754</v>
      </c>
      <c r="N62" s="98">
        <v>48641.926520000001</v>
      </c>
    </row>
    <row r="63" spans="2:14" ht="22.5" hidden="1">
      <c r="B63" s="39">
        <v>68</v>
      </c>
      <c r="C63" s="67" t="s">
        <v>153</v>
      </c>
      <c r="D63" s="55" t="s">
        <v>154</v>
      </c>
      <c r="E63" s="68" t="s">
        <v>41</v>
      </c>
      <c r="F63" s="141">
        <f t="shared" si="4"/>
        <v>61989</v>
      </c>
      <c r="G63" s="142">
        <f t="shared" si="5"/>
        <v>57862</v>
      </c>
      <c r="H63" s="142">
        <f t="shared" si="6"/>
        <v>64692</v>
      </c>
      <c r="I63" s="142">
        <f t="shared" si="7"/>
        <v>64202</v>
      </c>
      <c r="K63" s="98">
        <v>61145.213360000002</v>
      </c>
      <c r="M63" s="98">
        <v>58772</v>
      </c>
      <c r="N63" s="98">
        <v>61145.213360000002</v>
      </c>
    </row>
    <row r="64" spans="2:14" ht="22.5" hidden="1">
      <c r="B64" s="39">
        <v>69</v>
      </c>
      <c r="C64" s="67" t="s">
        <v>155</v>
      </c>
      <c r="D64" s="55" t="s">
        <v>156</v>
      </c>
      <c r="E64" s="68" t="s">
        <v>41</v>
      </c>
      <c r="F64" s="141">
        <f t="shared" si="4"/>
        <v>78459</v>
      </c>
      <c r="G64" s="142">
        <f t="shared" si="5"/>
        <v>73235</v>
      </c>
      <c r="H64" s="142">
        <f t="shared" si="6"/>
        <v>81879</v>
      </c>
      <c r="I64" s="142">
        <f t="shared" si="7"/>
        <v>81260</v>
      </c>
      <c r="K64" s="98">
        <v>77390.747060000009</v>
      </c>
      <c r="M64" s="98">
        <v>74387</v>
      </c>
      <c r="N64" s="98">
        <v>77390.747060000009</v>
      </c>
    </row>
    <row r="65" spans="2:14" ht="16.5" hidden="1">
      <c r="B65" s="39">
        <v>70</v>
      </c>
      <c r="C65" s="67" t="s">
        <v>157</v>
      </c>
      <c r="D65" s="69" t="s">
        <v>158</v>
      </c>
      <c r="E65" s="68" t="s">
        <v>41</v>
      </c>
      <c r="F65" s="141">
        <f t="shared" si="4"/>
        <v>44522</v>
      </c>
      <c r="G65" s="142">
        <f t="shared" si="5"/>
        <v>41557</v>
      </c>
      <c r="H65" s="142">
        <f t="shared" si="6"/>
        <v>46463</v>
      </c>
      <c r="I65" s="142">
        <f t="shared" si="7"/>
        <v>46111</v>
      </c>
      <c r="K65" s="98">
        <v>43915.480180000006</v>
      </c>
      <c r="M65" s="98">
        <v>42211</v>
      </c>
      <c r="N65" s="98">
        <v>43915.480180000006</v>
      </c>
    </row>
    <row r="66" spans="2:14" ht="16.5" hidden="1">
      <c r="B66" s="39">
        <v>71</v>
      </c>
      <c r="C66" s="67" t="s">
        <v>159</v>
      </c>
      <c r="D66" s="55" t="s">
        <v>160</v>
      </c>
      <c r="E66" s="68" t="s">
        <v>41</v>
      </c>
      <c r="F66" s="141">
        <f t="shared" si="4"/>
        <v>12722</v>
      </c>
      <c r="G66" s="142">
        <f t="shared" si="5"/>
        <v>11875</v>
      </c>
      <c r="H66" s="142">
        <f t="shared" si="6"/>
        <v>13277</v>
      </c>
      <c r="I66" s="142">
        <f t="shared" si="7"/>
        <v>13177</v>
      </c>
      <c r="K66" s="98">
        <v>12549.063560000001</v>
      </c>
      <c r="M66" s="98">
        <v>12062</v>
      </c>
      <c r="N66" s="98">
        <v>12549.063560000001</v>
      </c>
    </row>
    <row r="67" spans="2:14" ht="16.5" hidden="1">
      <c r="B67" s="39">
        <v>73</v>
      </c>
      <c r="C67" s="67" t="s">
        <v>161</v>
      </c>
      <c r="D67" s="55" t="s">
        <v>162</v>
      </c>
      <c r="E67" s="68" t="s">
        <v>41</v>
      </c>
      <c r="F67" s="141">
        <f t="shared" si="4"/>
        <v>39677</v>
      </c>
      <c r="G67" s="142">
        <f t="shared" si="5"/>
        <v>37035</v>
      </c>
      <c r="H67" s="142">
        <f t="shared" si="6"/>
        <v>41407</v>
      </c>
      <c r="I67" s="142">
        <f t="shared" si="7"/>
        <v>41094</v>
      </c>
      <c r="K67" s="98">
        <v>39137.014840000003</v>
      </c>
      <c r="M67" s="98">
        <v>37618</v>
      </c>
      <c r="N67" s="98">
        <v>39137.014840000003</v>
      </c>
    </row>
    <row r="68" spans="2:14" ht="22.5" hidden="1">
      <c r="B68" s="39">
        <v>74</v>
      </c>
      <c r="C68" s="67" t="s">
        <v>163</v>
      </c>
      <c r="D68" s="55" t="s">
        <v>164</v>
      </c>
      <c r="E68" s="68" t="s">
        <v>41</v>
      </c>
      <c r="F68" s="141">
        <f t="shared" si="4"/>
        <v>84896</v>
      </c>
      <c r="G68" s="142">
        <f t="shared" si="5"/>
        <v>79243</v>
      </c>
      <c r="H68" s="142">
        <f t="shared" si="6"/>
        <v>88597</v>
      </c>
      <c r="I68" s="142">
        <f t="shared" si="7"/>
        <v>87927</v>
      </c>
      <c r="K68" s="98">
        <v>83740.186200000011</v>
      </c>
      <c r="M68" s="98">
        <v>80490</v>
      </c>
      <c r="N68" s="98">
        <v>83740.186200000011</v>
      </c>
    </row>
    <row r="69" spans="2:14" ht="16.5" hidden="1">
      <c r="B69" s="39">
        <v>75</v>
      </c>
      <c r="C69" s="67" t="s">
        <v>165</v>
      </c>
      <c r="D69" s="55" t="s">
        <v>166</v>
      </c>
      <c r="E69" s="68" t="s">
        <v>41</v>
      </c>
      <c r="F69" s="141">
        <f t="shared" si="4"/>
        <v>72382</v>
      </c>
      <c r="G69" s="142">
        <f t="shared" si="5"/>
        <v>67563</v>
      </c>
      <c r="H69" s="142">
        <f t="shared" si="6"/>
        <v>75538</v>
      </c>
      <c r="I69" s="142">
        <f t="shared" si="7"/>
        <v>74967</v>
      </c>
      <c r="K69" s="98">
        <v>71397.117880000005</v>
      </c>
      <c r="M69" s="98">
        <v>68626</v>
      </c>
      <c r="N69" s="98">
        <v>71397.117880000005</v>
      </c>
    </row>
    <row r="70" spans="2:14" ht="22.5" hidden="1">
      <c r="B70" s="39">
        <v>76</v>
      </c>
      <c r="C70" s="67" t="s">
        <v>167</v>
      </c>
      <c r="D70" s="55" t="s">
        <v>168</v>
      </c>
      <c r="E70" s="68" t="s">
        <v>41</v>
      </c>
      <c r="F70" s="141">
        <f t="shared" si="4"/>
        <v>96226</v>
      </c>
      <c r="G70" s="142">
        <f t="shared" si="5"/>
        <v>89819</v>
      </c>
      <c r="H70" s="142">
        <f t="shared" si="6"/>
        <v>100421</v>
      </c>
      <c r="I70" s="142">
        <f t="shared" si="7"/>
        <v>99662</v>
      </c>
      <c r="K70" s="98">
        <v>94915.948160000014</v>
      </c>
      <c r="M70" s="98">
        <v>91232</v>
      </c>
      <c r="N70" s="98">
        <v>94915.948160000014</v>
      </c>
    </row>
    <row r="71" spans="2:14" ht="22.5" hidden="1">
      <c r="B71" s="39">
        <v>77</v>
      </c>
      <c r="C71" s="67" t="s">
        <v>169</v>
      </c>
      <c r="D71" s="55" t="s">
        <v>170</v>
      </c>
      <c r="E71" s="68" t="s">
        <v>41</v>
      </c>
      <c r="F71" s="141">
        <f t="shared" si="4"/>
        <v>104422</v>
      </c>
      <c r="G71" s="142">
        <f t="shared" si="5"/>
        <v>97470</v>
      </c>
      <c r="H71" s="142">
        <f t="shared" si="6"/>
        <v>108975</v>
      </c>
      <c r="I71" s="142">
        <f t="shared" si="7"/>
        <v>108151</v>
      </c>
      <c r="K71" s="98">
        <v>103000.74114000001</v>
      </c>
      <c r="M71" s="98">
        <v>99003</v>
      </c>
      <c r="N71" s="98">
        <v>103000.74114000001</v>
      </c>
    </row>
    <row r="72" spans="2:14" ht="22.5" hidden="1">
      <c r="B72" s="39">
        <v>78</v>
      </c>
      <c r="C72" s="67" t="s">
        <v>171</v>
      </c>
      <c r="D72" s="55" t="s">
        <v>172</v>
      </c>
      <c r="E72" s="68" t="s">
        <v>41</v>
      </c>
      <c r="F72" s="141">
        <f t="shared" si="4"/>
        <v>10654</v>
      </c>
      <c r="G72" s="142">
        <f t="shared" si="5"/>
        <v>9945</v>
      </c>
      <c r="H72" s="142">
        <f t="shared" si="6"/>
        <v>11118</v>
      </c>
      <c r="I72" s="142">
        <f t="shared" si="7"/>
        <v>11034</v>
      </c>
      <c r="K72" s="98">
        <v>10508.87838</v>
      </c>
      <c r="M72" s="98">
        <v>10101</v>
      </c>
      <c r="N72" s="98">
        <v>10508.87838</v>
      </c>
    </row>
    <row r="73" spans="2:14" ht="16.5" hidden="1">
      <c r="B73" s="39">
        <v>80</v>
      </c>
      <c r="C73" s="67" t="s">
        <v>173</v>
      </c>
      <c r="D73" s="60" t="s">
        <v>174</v>
      </c>
      <c r="E73" s="68" t="s">
        <v>41</v>
      </c>
      <c r="F73" s="141">
        <f t="shared" si="4"/>
        <v>63496</v>
      </c>
      <c r="G73" s="142">
        <f t="shared" si="5"/>
        <v>59269</v>
      </c>
      <c r="H73" s="142">
        <f t="shared" si="6"/>
        <v>66265</v>
      </c>
      <c r="I73" s="142">
        <f t="shared" si="7"/>
        <v>65764</v>
      </c>
      <c r="K73" s="98">
        <v>62631.916380000002</v>
      </c>
      <c r="M73" s="98">
        <v>60201</v>
      </c>
      <c r="N73" s="98">
        <v>62631.916380000002</v>
      </c>
    </row>
    <row r="74" spans="2:14" ht="16.5" hidden="1">
      <c r="B74" s="39">
        <v>81</v>
      </c>
      <c r="C74" s="67" t="s">
        <v>175</v>
      </c>
      <c r="D74" s="60" t="s">
        <v>176</v>
      </c>
      <c r="E74" s="68" t="s">
        <v>38</v>
      </c>
      <c r="F74" s="141">
        <f t="shared" si="4"/>
        <v>2348</v>
      </c>
      <c r="G74" s="142">
        <f t="shared" si="5"/>
        <v>2192</v>
      </c>
      <c r="H74" s="142">
        <f t="shared" si="6"/>
        <v>2450</v>
      </c>
      <c r="I74" s="142">
        <f t="shared" si="7"/>
        <v>2432</v>
      </c>
      <c r="K74" s="98">
        <v>2315.8858800000003</v>
      </c>
      <c r="M74" s="98">
        <v>2226</v>
      </c>
      <c r="N74" s="98">
        <v>2315.8858800000003</v>
      </c>
    </row>
    <row r="75" spans="2:14" ht="16.5" hidden="1">
      <c r="B75" s="39">
        <v>82</v>
      </c>
      <c r="C75" s="67" t="s">
        <v>177</v>
      </c>
      <c r="D75" s="60" t="s">
        <v>178</v>
      </c>
      <c r="E75" s="68" t="s">
        <v>38</v>
      </c>
      <c r="F75" s="141">
        <f t="shared" si="4"/>
        <v>21547</v>
      </c>
      <c r="G75" s="142">
        <f t="shared" si="5"/>
        <v>20113</v>
      </c>
      <c r="H75" s="142">
        <f t="shared" si="6"/>
        <v>22487</v>
      </c>
      <c r="I75" s="142">
        <f t="shared" si="7"/>
        <v>22317</v>
      </c>
      <c r="K75" s="98">
        <v>21253.923020000002</v>
      </c>
      <c r="M75" s="98">
        <v>20429</v>
      </c>
      <c r="N75" s="98">
        <v>21253.923020000002</v>
      </c>
    </row>
    <row r="76" spans="2:14" ht="22.5" hidden="1">
      <c r="B76" s="39">
        <v>83</v>
      </c>
      <c r="C76" s="67" t="s">
        <v>179</v>
      </c>
      <c r="D76" s="60" t="s">
        <v>180</v>
      </c>
      <c r="E76" s="68" t="s">
        <v>41</v>
      </c>
      <c r="F76" s="141">
        <f t="shared" si="4"/>
        <v>46087</v>
      </c>
      <c r="G76" s="142">
        <f t="shared" si="5"/>
        <v>43018</v>
      </c>
      <c r="H76" s="142">
        <f t="shared" si="6"/>
        <v>48096</v>
      </c>
      <c r="I76" s="142">
        <f t="shared" si="7"/>
        <v>47732</v>
      </c>
      <c r="K76" s="98">
        <v>45459.404100000007</v>
      </c>
      <c r="M76" s="98">
        <v>43695</v>
      </c>
      <c r="N76" s="98">
        <v>45459.404100000007</v>
      </c>
    </row>
    <row r="77" spans="2:14" ht="16.5" hidden="1">
      <c r="B77" s="39">
        <v>84</v>
      </c>
      <c r="C77" s="70" t="s">
        <v>181</v>
      </c>
      <c r="D77" s="58" t="s">
        <v>182</v>
      </c>
      <c r="E77" s="71"/>
      <c r="F77" s="141"/>
      <c r="G77" s="142"/>
      <c r="H77" s="142"/>
      <c r="I77" s="142"/>
      <c r="K77" s="98">
        <v>0</v>
      </c>
      <c r="M77" s="98">
        <v>0</v>
      </c>
      <c r="N77" s="98">
        <v>0</v>
      </c>
    </row>
    <row r="78" spans="2:14" ht="16.5" hidden="1">
      <c r="B78" s="39">
        <v>85</v>
      </c>
      <c r="C78" s="67" t="s">
        <v>183</v>
      </c>
      <c r="D78" s="55" t="s">
        <v>184</v>
      </c>
      <c r="E78" s="68" t="s">
        <v>41</v>
      </c>
      <c r="F78" s="141">
        <f t="shared" ref="F78:F90" si="8">+ROUND($F$7*K78,0)</f>
        <v>345811</v>
      </c>
      <c r="G78" s="142">
        <f t="shared" ref="G78:G90" si="9">+ROUND(K78*$G$7,0)</f>
        <v>322787</v>
      </c>
      <c r="H78" s="142">
        <f t="shared" ref="H78:H90" si="10">+ROUND(K78*$H$7,0)</f>
        <v>360888</v>
      </c>
      <c r="I78" s="142">
        <f t="shared" ref="I78:I90" si="11">+ROUND(K78*$I$7,0)</f>
        <v>358159</v>
      </c>
      <c r="K78" s="98">
        <v>341104.1887</v>
      </c>
      <c r="M78" s="98">
        <v>327865</v>
      </c>
      <c r="N78" s="98">
        <v>341104.1887</v>
      </c>
    </row>
    <row r="79" spans="2:14" ht="16.5" hidden="1">
      <c r="B79" s="39">
        <v>86</v>
      </c>
      <c r="C79" s="67" t="s">
        <v>185</v>
      </c>
      <c r="D79" s="55" t="s">
        <v>186</v>
      </c>
      <c r="E79" s="68" t="s">
        <v>41</v>
      </c>
      <c r="F79" s="141">
        <f t="shared" si="8"/>
        <v>360935</v>
      </c>
      <c r="G79" s="142">
        <f t="shared" si="9"/>
        <v>336904</v>
      </c>
      <c r="H79" s="142">
        <f t="shared" si="10"/>
        <v>376671</v>
      </c>
      <c r="I79" s="142">
        <f t="shared" si="11"/>
        <v>373823</v>
      </c>
      <c r="K79" s="98">
        <v>356022.19752000005</v>
      </c>
      <c r="M79" s="98">
        <v>342204</v>
      </c>
      <c r="N79" s="98">
        <v>356022.19752000005</v>
      </c>
    </row>
    <row r="80" spans="2:14" ht="16.5" hidden="1">
      <c r="B80" s="39">
        <v>87</v>
      </c>
      <c r="C80" s="67" t="s">
        <v>187</v>
      </c>
      <c r="D80" s="55" t="s">
        <v>188</v>
      </c>
      <c r="E80" s="68" t="s">
        <v>41</v>
      </c>
      <c r="F80" s="141">
        <f t="shared" si="8"/>
        <v>397862</v>
      </c>
      <c r="G80" s="142">
        <f t="shared" si="9"/>
        <v>371372</v>
      </c>
      <c r="H80" s="142">
        <f t="shared" si="10"/>
        <v>415208</v>
      </c>
      <c r="I80" s="142">
        <f t="shared" si="11"/>
        <v>412068</v>
      </c>
      <c r="K80" s="98">
        <v>392445.90132</v>
      </c>
      <c r="M80" s="98">
        <v>377214</v>
      </c>
      <c r="N80" s="98">
        <v>392445.90132</v>
      </c>
    </row>
    <row r="81" spans="2:14" ht="16.5" hidden="1">
      <c r="B81" s="39">
        <v>88</v>
      </c>
      <c r="C81" s="67" t="s">
        <v>189</v>
      </c>
      <c r="D81" s="55" t="s">
        <v>190</v>
      </c>
      <c r="E81" s="68" t="s">
        <v>41</v>
      </c>
      <c r="F81" s="141">
        <f t="shared" si="8"/>
        <v>423640</v>
      </c>
      <c r="G81" s="142">
        <f t="shared" si="9"/>
        <v>395434</v>
      </c>
      <c r="H81" s="142">
        <f t="shared" si="10"/>
        <v>442111</v>
      </c>
      <c r="I81" s="142">
        <f t="shared" si="11"/>
        <v>438768</v>
      </c>
      <c r="K81" s="98">
        <v>417873.82890000002</v>
      </c>
      <c r="M81" s="98">
        <v>401655</v>
      </c>
      <c r="N81" s="98">
        <v>417873.82890000002</v>
      </c>
    </row>
    <row r="82" spans="2:14" ht="16.5" hidden="1">
      <c r="B82" s="39">
        <v>89</v>
      </c>
      <c r="C82" s="67" t="s">
        <v>191</v>
      </c>
      <c r="D82" s="55" t="s">
        <v>192</v>
      </c>
      <c r="E82" s="68" t="s">
        <v>41</v>
      </c>
      <c r="F82" s="141">
        <f t="shared" si="8"/>
        <v>470913</v>
      </c>
      <c r="G82" s="142">
        <f t="shared" si="9"/>
        <v>439559</v>
      </c>
      <c r="H82" s="142">
        <f t="shared" si="10"/>
        <v>491444</v>
      </c>
      <c r="I82" s="142">
        <f t="shared" si="11"/>
        <v>487728</v>
      </c>
      <c r="K82" s="98">
        <v>464502.62012000004</v>
      </c>
      <c r="M82" s="98">
        <v>446474</v>
      </c>
      <c r="N82" s="98">
        <v>464502.62012000004</v>
      </c>
    </row>
    <row r="83" spans="2:14" ht="16.5" hidden="1">
      <c r="B83" s="39">
        <v>90</v>
      </c>
      <c r="C83" s="67" t="s">
        <v>193</v>
      </c>
      <c r="D83" s="55" t="s">
        <v>194</v>
      </c>
      <c r="E83" s="68" t="s">
        <v>41</v>
      </c>
      <c r="F83" s="141">
        <f t="shared" si="8"/>
        <v>738030</v>
      </c>
      <c r="G83" s="142">
        <f t="shared" si="9"/>
        <v>688891</v>
      </c>
      <c r="H83" s="142">
        <f t="shared" si="10"/>
        <v>770207</v>
      </c>
      <c r="I83" s="142">
        <f t="shared" si="11"/>
        <v>764383</v>
      </c>
      <c r="K83" s="98">
        <v>727984.05702000007</v>
      </c>
      <c r="M83" s="98">
        <v>699729</v>
      </c>
      <c r="N83" s="98">
        <v>727984.05702000007</v>
      </c>
    </row>
    <row r="84" spans="2:14" ht="16.5" hidden="1">
      <c r="B84" s="39">
        <v>91</v>
      </c>
      <c r="C84" s="67" t="s">
        <v>195</v>
      </c>
      <c r="D84" s="55" t="s">
        <v>196</v>
      </c>
      <c r="E84" s="68" t="s">
        <v>41</v>
      </c>
      <c r="F84" s="141">
        <f t="shared" si="8"/>
        <v>715719</v>
      </c>
      <c r="G84" s="142">
        <f t="shared" si="9"/>
        <v>668066</v>
      </c>
      <c r="H84" s="142">
        <f t="shared" si="10"/>
        <v>746924</v>
      </c>
      <c r="I84" s="142">
        <f t="shared" si="11"/>
        <v>741276</v>
      </c>
      <c r="K84" s="98">
        <v>705976.89888000011</v>
      </c>
      <c r="M84" s="98">
        <v>678576</v>
      </c>
      <c r="N84" s="98">
        <v>705976.89888000011</v>
      </c>
    </row>
    <row r="85" spans="2:14" ht="16.5" hidden="1">
      <c r="B85" s="39">
        <v>93</v>
      </c>
      <c r="C85" s="67" t="s">
        <v>197</v>
      </c>
      <c r="D85" s="55" t="s">
        <v>198</v>
      </c>
      <c r="E85" s="68" t="s">
        <v>38</v>
      </c>
      <c r="F85" s="141">
        <f t="shared" si="8"/>
        <v>60160</v>
      </c>
      <c r="G85" s="142">
        <f t="shared" si="9"/>
        <v>56155</v>
      </c>
      <c r="H85" s="142">
        <f t="shared" si="10"/>
        <v>62783</v>
      </c>
      <c r="I85" s="142">
        <f t="shared" si="11"/>
        <v>62308</v>
      </c>
      <c r="K85" s="98">
        <v>59341.194440000007</v>
      </c>
      <c r="M85" s="98">
        <v>57038</v>
      </c>
      <c r="N85" s="98">
        <v>59341.194440000007</v>
      </c>
    </row>
    <row r="86" spans="2:14" ht="16.5" hidden="1">
      <c r="B86" s="39">
        <v>94</v>
      </c>
      <c r="C86" s="67" t="s">
        <v>199</v>
      </c>
      <c r="D86" s="55" t="s">
        <v>200</v>
      </c>
      <c r="E86" s="68" t="s">
        <v>38</v>
      </c>
      <c r="F86" s="141">
        <f t="shared" si="8"/>
        <v>75503</v>
      </c>
      <c r="G86" s="142">
        <f t="shared" si="9"/>
        <v>70476</v>
      </c>
      <c r="H86" s="142">
        <f t="shared" si="10"/>
        <v>78795</v>
      </c>
      <c r="I86" s="142">
        <f t="shared" si="11"/>
        <v>78199</v>
      </c>
      <c r="K86" s="98">
        <v>74475.602299999999</v>
      </c>
      <c r="M86" s="98">
        <v>71585</v>
      </c>
      <c r="N86" s="98">
        <v>74475.602299999999</v>
      </c>
    </row>
    <row r="87" spans="2:14" ht="16.5" hidden="1">
      <c r="B87" s="39">
        <v>95</v>
      </c>
      <c r="C87" s="67" t="s">
        <v>201</v>
      </c>
      <c r="D87" s="55" t="s">
        <v>202</v>
      </c>
      <c r="E87" s="68" t="s">
        <v>38</v>
      </c>
      <c r="F87" s="141">
        <f t="shared" si="8"/>
        <v>90790</v>
      </c>
      <c r="G87" s="142">
        <f t="shared" si="9"/>
        <v>84745</v>
      </c>
      <c r="H87" s="142">
        <f t="shared" si="10"/>
        <v>94748</v>
      </c>
      <c r="I87" s="142">
        <f t="shared" si="11"/>
        <v>94032</v>
      </c>
      <c r="K87" s="98">
        <v>89553.829640000011</v>
      </c>
      <c r="M87" s="98">
        <v>86078</v>
      </c>
      <c r="N87" s="98">
        <v>89553.829640000011</v>
      </c>
    </row>
    <row r="88" spans="2:14" ht="16.5" hidden="1">
      <c r="B88" s="39">
        <v>96</v>
      </c>
      <c r="C88" s="67" t="s">
        <v>203</v>
      </c>
      <c r="D88" s="55" t="s">
        <v>204</v>
      </c>
      <c r="E88" s="68" t="s">
        <v>38</v>
      </c>
      <c r="F88" s="141">
        <f t="shared" si="8"/>
        <v>112906</v>
      </c>
      <c r="G88" s="142">
        <f t="shared" si="9"/>
        <v>105389</v>
      </c>
      <c r="H88" s="142">
        <f t="shared" si="10"/>
        <v>117829</v>
      </c>
      <c r="I88" s="142">
        <f t="shared" si="11"/>
        <v>116938</v>
      </c>
      <c r="K88" s="98">
        <v>111369.55786000002</v>
      </c>
      <c r="M88" s="98">
        <v>107047</v>
      </c>
      <c r="N88" s="98">
        <v>111369.55786000002</v>
      </c>
    </row>
    <row r="89" spans="2:14" ht="16.5" hidden="1">
      <c r="B89" s="39">
        <v>97</v>
      </c>
      <c r="C89" s="67" t="s">
        <v>205</v>
      </c>
      <c r="D89" s="55" t="s">
        <v>206</v>
      </c>
      <c r="E89" s="68" t="s">
        <v>38</v>
      </c>
      <c r="F89" s="141">
        <f t="shared" si="8"/>
        <v>91087</v>
      </c>
      <c r="G89" s="142">
        <f t="shared" si="9"/>
        <v>85022</v>
      </c>
      <c r="H89" s="142">
        <f t="shared" si="10"/>
        <v>95058</v>
      </c>
      <c r="I89" s="142">
        <f t="shared" si="11"/>
        <v>94340</v>
      </c>
      <c r="K89" s="98">
        <v>89847.216800000009</v>
      </c>
      <c r="M89" s="98">
        <v>86360</v>
      </c>
      <c r="N89" s="98">
        <v>89847.216800000009</v>
      </c>
    </row>
    <row r="90" spans="2:14" ht="16.5" hidden="1">
      <c r="B90" s="39">
        <v>98</v>
      </c>
      <c r="C90" s="67" t="s">
        <v>207</v>
      </c>
      <c r="D90" s="55" t="s">
        <v>208</v>
      </c>
      <c r="E90" s="68" t="s">
        <v>38</v>
      </c>
      <c r="F90" s="141">
        <f t="shared" si="8"/>
        <v>93358</v>
      </c>
      <c r="G90" s="142">
        <f t="shared" si="9"/>
        <v>87142</v>
      </c>
      <c r="H90" s="142">
        <f t="shared" si="10"/>
        <v>97428</v>
      </c>
      <c r="I90" s="142">
        <f t="shared" si="11"/>
        <v>96692</v>
      </c>
      <c r="K90" s="98">
        <v>92087.154940000008</v>
      </c>
      <c r="M90" s="98">
        <v>88513</v>
      </c>
      <c r="N90" s="98">
        <v>92087.154940000008</v>
      </c>
    </row>
    <row r="91" spans="2:14" ht="22.5" hidden="1">
      <c r="B91" s="39">
        <v>99</v>
      </c>
      <c r="C91" s="70" t="s">
        <v>209</v>
      </c>
      <c r="D91" s="58" t="s">
        <v>210</v>
      </c>
      <c r="E91" s="71"/>
      <c r="F91" s="141"/>
      <c r="G91" s="142"/>
      <c r="H91" s="142"/>
      <c r="I91" s="142"/>
      <c r="K91" s="98">
        <v>0</v>
      </c>
      <c r="M91" s="98">
        <v>0</v>
      </c>
      <c r="N91" s="98">
        <v>0</v>
      </c>
    </row>
    <row r="92" spans="2:14" ht="16.5" hidden="1">
      <c r="B92" s="39">
        <v>100</v>
      </c>
      <c r="C92" s="67" t="s">
        <v>211</v>
      </c>
      <c r="D92" s="215" t="s">
        <v>212</v>
      </c>
      <c r="E92" s="68" t="s">
        <v>137</v>
      </c>
      <c r="F92" s="141">
        <f t="shared" ref="F92:F97" si="12">+ROUND($F$7*K92,0)</f>
        <v>5572</v>
      </c>
      <c r="G92" s="142">
        <f t="shared" ref="G92:G97" si="13">+ROUND(K92*$G$7,0)</f>
        <v>5201</v>
      </c>
      <c r="H92" s="142">
        <f t="shared" ref="H92:H97" si="14">+ROUND(K92*$H$7,0)</f>
        <v>5815</v>
      </c>
      <c r="I92" s="142">
        <f t="shared" ref="I92:I97" si="15">+ROUND(K92*$I$7,0)</f>
        <v>5771</v>
      </c>
      <c r="K92" s="98">
        <v>5496</v>
      </c>
      <c r="M92" s="98">
        <v>3444</v>
      </c>
      <c r="N92" s="98">
        <v>3583.0687200000002</v>
      </c>
    </row>
    <row r="93" spans="2:14" ht="16.5" hidden="1">
      <c r="B93" s="39">
        <v>101</v>
      </c>
      <c r="C93" s="67" t="s">
        <v>213</v>
      </c>
      <c r="D93" s="215" t="s">
        <v>214</v>
      </c>
      <c r="E93" s="68" t="s">
        <v>137</v>
      </c>
      <c r="F93" s="141">
        <f t="shared" si="12"/>
        <v>5572</v>
      </c>
      <c r="G93" s="142">
        <f t="shared" si="13"/>
        <v>5201</v>
      </c>
      <c r="H93" s="142">
        <f t="shared" si="14"/>
        <v>5815</v>
      </c>
      <c r="I93" s="142">
        <f t="shared" si="15"/>
        <v>5771</v>
      </c>
      <c r="K93" s="98">
        <v>5496</v>
      </c>
      <c r="M93" s="98">
        <v>3444</v>
      </c>
      <c r="N93" s="98">
        <v>3583.0687200000002</v>
      </c>
    </row>
    <row r="94" spans="2:14" ht="16.5" hidden="1">
      <c r="B94" s="39">
        <v>102</v>
      </c>
      <c r="C94" s="67" t="s">
        <v>215</v>
      </c>
      <c r="D94" s="215" t="s">
        <v>216</v>
      </c>
      <c r="E94" s="68" t="s">
        <v>137</v>
      </c>
      <c r="F94" s="141">
        <f t="shared" si="12"/>
        <v>6837</v>
      </c>
      <c r="G94" s="142">
        <f t="shared" si="13"/>
        <v>6382</v>
      </c>
      <c r="H94" s="142">
        <f t="shared" si="14"/>
        <v>7135</v>
      </c>
      <c r="I94" s="142">
        <f t="shared" si="15"/>
        <v>7081</v>
      </c>
      <c r="K94" s="98">
        <v>6744</v>
      </c>
      <c r="M94" s="98">
        <v>3858</v>
      </c>
      <c r="N94" s="98">
        <v>4013.7860400000004</v>
      </c>
    </row>
    <row r="95" spans="2:14" ht="16.5" hidden="1">
      <c r="B95" s="39">
        <v>103</v>
      </c>
      <c r="C95" s="67" t="s">
        <v>217</v>
      </c>
      <c r="D95" s="215" t="s">
        <v>218</v>
      </c>
      <c r="E95" s="68" t="s">
        <v>137</v>
      </c>
      <c r="F95" s="141">
        <f t="shared" si="12"/>
        <v>6837</v>
      </c>
      <c r="G95" s="142">
        <f t="shared" si="13"/>
        <v>6382</v>
      </c>
      <c r="H95" s="142">
        <f t="shared" si="14"/>
        <v>7135</v>
      </c>
      <c r="I95" s="142">
        <f t="shared" si="15"/>
        <v>7081</v>
      </c>
      <c r="K95" s="98">
        <v>6744</v>
      </c>
      <c r="M95" s="98">
        <v>3858</v>
      </c>
      <c r="N95" s="98">
        <v>4013.7860400000004</v>
      </c>
    </row>
    <row r="96" spans="2:14" ht="16.5" hidden="1">
      <c r="B96" s="39">
        <v>104</v>
      </c>
      <c r="C96" s="67" t="s">
        <v>219</v>
      </c>
      <c r="D96" s="55" t="s">
        <v>220</v>
      </c>
      <c r="E96" s="68" t="s">
        <v>137</v>
      </c>
      <c r="F96" s="141">
        <f t="shared" si="12"/>
        <v>152</v>
      </c>
      <c r="G96" s="142">
        <f t="shared" si="13"/>
        <v>142</v>
      </c>
      <c r="H96" s="142">
        <f t="shared" si="14"/>
        <v>159</v>
      </c>
      <c r="I96" s="142">
        <f t="shared" si="15"/>
        <v>157</v>
      </c>
      <c r="K96" s="98">
        <v>149.81472000000002</v>
      </c>
      <c r="M96" s="98">
        <v>144</v>
      </c>
      <c r="N96" s="98">
        <v>149.81472000000002</v>
      </c>
    </row>
    <row r="97" spans="2:14" ht="16.5" hidden="1">
      <c r="B97" s="39">
        <v>105</v>
      </c>
      <c r="C97" s="67" t="s">
        <v>221</v>
      </c>
      <c r="D97" s="55" t="s">
        <v>222</v>
      </c>
      <c r="E97" s="68" t="s">
        <v>41</v>
      </c>
      <c r="F97" s="141">
        <f t="shared" si="12"/>
        <v>638680</v>
      </c>
      <c r="G97" s="142">
        <f t="shared" si="13"/>
        <v>596156</v>
      </c>
      <c r="H97" s="142">
        <f t="shared" si="14"/>
        <v>666526</v>
      </c>
      <c r="I97" s="142">
        <f t="shared" si="15"/>
        <v>661486</v>
      </c>
      <c r="K97" s="98">
        <v>629986.5033000001</v>
      </c>
      <c r="M97" s="98">
        <v>605535</v>
      </c>
      <c r="N97" s="98">
        <v>629986.5033000001</v>
      </c>
    </row>
    <row r="98" spans="2:14" ht="16.5" hidden="1">
      <c r="B98" s="39">
        <v>106</v>
      </c>
      <c r="C98" s="70" t="s">
        <v>223</v>
      </c>
      <c r="D98" s="58" t="s">
        <v>224</v>
      </c>
      <c r="E98" s="71"/>
      <c r="F98" s="141"/>
      <c r="G98" s="142"/>
      <c r="H98" s="142"/>
      <c r="I98" s="142"/>
      <c r="K98" s="98">
        <v>0</v>
      </c>
      <c r="M98" s="98">
        <v>0</v>
      </c>
      <c r="N98" s="98">
        <v>0</v>
      </c>
    </row>
    <row r="99" spans="2:14" ht="16.5" hidden="1">
      <c r="B99" s="39">
        <v>107</v>
      </c>
      <c r="C99" s="67" t="s">
        <v>225</v>
      </c>
      <c r="D99" s="55" t="s">
        <v>226</v>
      </c>
      <c r="E99" s="68" t="s">
        <v>41</v>
      </c>
      <c r="F99" s="141">
        <f t="shared" ref="F99:F109" si="16">+ROUND($F$7*K99,0)</f>
        <v>280108</v>
      </c>
      <c r="G99" s="142">
        <f t="shared" ref="G99:G109" si="17">+ROUND(K99*$G$7,0)</f>
        <v>261458</v>
      </c>
      <c r="H99" s="142">
        <f t="shared" ref="H99:H109" si="18">+ROUND(K99*$H$7,0)</f>
        <v>292320</v>
      </c>
      <c r="I99" s="142">
        <f t="shared" ref="I99:I109" si="19">+ROUND(K99*$I$7,0)</f>
        <v>290109</v>
      </c>
      <c r="K99" s="98">
        <v>276294.75698000001</v>
      </c>
      <c r="M99" s="98">
        <v>265571</v>
      </c>
      <c r="N99" s="98">
        <v>276294.75698000001</v>
      </c>
    </row>
    <row r="100" spans="2:14" ht="16.5" hidden="1">
      <c r="B100" s="39">
        <v>108</v>
      </c>
      <c r="C100" s="67" t="s">
        <v>227</v>
      </c>
      <c r="D100" s="55" t="s">
        <v>228</v>
      </c>
      <c r="E100" s="68" t="s">
        <v>9</v>
      </c>
      <c r="F100" s="141">
        <f t="shared" si="16"/>
        <v>23209</v>
      </c>
      <c r="G100" s="142">
        <f t="shared" si="17"/>
        <v>21664</v>
      </c>
      <c r="H100" s="142">
        <f t="shared" si="18"/>
        <v>24221</v>
      </c>
      <c r="I100" s="142">
        <f t="shared" si="19"/>
        <v>24038</v>
      </c>
      <c r="K100" s="98">
        <v>22893.561900000001</v>
      </c>
      <c r="M100" s="98">
        <v>22005</v>
      </c>
      <c r="N100" s="98">
        <v>22893.561900000001</v>
      </c>
    </row>
    <row r="101" spans="2:14" ht="22.5" hidden="1">
      <c r="B101" s="39">
        <v>109</v>
      </c>
      <c r="C101" s="67" t="s">
        <v>229</v>
      </c>
      <c r="D101" s="96" t="s">
        <v>230</v>
      </c>
      <c r="E101" s="68" t="s">
        <v>86</v>
      </c>
      <c r="F101" s="141">
        <f t="shared" si="16"/>
        <v>136203</v>
      </c>
      <c r="G101" s="142">
        <f t="shared" si="17"/>
        <v>127135</v>
      </c>
      <c r="H101" s="142">
        <f t="shared" si="18"/>
        <v>142142</v>
      </c>
      <c r="I101" s="142">
        <f t="shared" si="19"/>
        <v>141067</v>
      </c>
      <c r="K101" s="98">
        <v>134349.4713</v>
      </c>
      <c r="L101" s="98"/>
      <c r="M101" s="98">
        <v>129135</v>
      </c>
      <c r="N101" s="98">
        <v>134349.4713</v>
      </c>
    </row>
    <row r="102" spans="2:14" ht="22.5" hidden="1">
      <c r="B102" s="39">
        <v>110</v>
      </c>
      <c r="C102" s="67" t="s">
        <v>231</v>
      </c>
      <c r="D102" s="96" t="s">
        <v>232</v>
      </c>
      <c r="E102" s="68" t="s">
        <v>86</v>
      </c>
      <c r="F102" s="141">
        <f t="shared" si="16"/>
        <v>237320</v>
      </c>
      <c r="G102" s="142">
        <f t="shared" si="17"/>
        <v>221519</v>
      </c>
      <c r="H102" s="142">
        <f t="shared" si="18"/>
        <v>247667</v>
      </c>
      <c r="I102" s="142">
        <f t="shared" si="19"/>
        <v>245794</v>
      </c>
      <c r="K102" s="98">
        <v>234089.66152000002</v>
      </c>
      <c r="L102" s="98"/>
      <c r="M102" s="98">
        <v>225004</v>
      </c>
      <c r="N102" s="98">
        <v>234089.66152000002</v>
      </c>
    </row>
    <row r="103" spans="2:14" ht="22.5" hidden="1">
      <c r="B103" s="39">
        <v>111</v>
      </c>
      <c r="C103" s="67" t="s">
        <v>233</v>
      </c>
      <c r="D103" s="96" t="s">
        <v>234</v>
      </c>
      <c r="E103" s="68" t="s">
        <v>86</v>
      </c>
      <c r="F103" s="141">
        <f t="shared" si="16"/>
        <v>364693</v>
      </c>
      <c r="G103" s="142">
        <f t="shared" si="17"/>
        <v>340412</v>
      </c>
      <c r="H103" s="142">
        <f t="shared" si="18"/>
        <v>380593</v>
      </c>
      <c r="I103" s="142">
        <f t="shared" si="19"/>
        <v>377716</v>
      </c>
      <c r="K103" s="98">
        <v>359729.07146000001</v>
      </c>
      <c r="L103" s="98"/>
      <c r="M103" s="98">
        <v>345767</v>
      </c>
      <c r="N103" s="98">
        <v>359729.07146000001</v>
      </c>
    </row>
    <row r="104" spans="2:14" ht="22.5" hidden="1">
      <c r="B104" s="39">
        <v>112</v>
      </c>
      <c r="C104" s="67" t="s">
        <v>235</v>
      </c>
      <c r="D104" s="97" t="s">
        <v>236</v>
      </c>
      <c r="E104" s="68" t="s">
        <v>86</v>
      </c>
      <c r="F104" s="141">
        <f t="shared" si="16"/>
        <v>406095</v>
      </c>
      <c r="G104" s="142">
        <f t="shared" si="17"/>
        <v>379057</v>
      </c>
      <c r="H104" s="142">
        <f t="shared" si="18"/>
        <v>423800</v>
      </c>
      <c r="I104" s="142">
        <f t="shared" si="19"/>
        <v>420595</v>
      </c>
      <c r="K104" s="98">
        <v>400567.10760000005</v>
      </c>
      <c r="L104" s="98"/>
      <c r="M104" s="98">
        <v>385020</v>
      </c>
      <c r="N104" s="98">
        <v>400567.10760000005</v>
      </c>
    </row>
    <row r="105" spans="2:14" ht="16.5" hidden="1">
      <c r="B105" s="39">
        <v>113</v>
      </c>
      <c r="C105" s="67" t="s">
        <v>237</v>
      </c>
      <c r="D105" s="55" t="s">
        <v>238</v>
      </c>
      <c r="E105" s="68" t="s">
        <v>41</v>
      </c>
      <c r="F105" s="141">
        <f t="shared" si="16"/>
        <v>627016</v>
      </c>
      <c r="G105" s="142">
        <f t="shared" si="17"/>
        <v>585269</v>
      </c>
      <c r="H105" s="142">
        <f t="shared" si="18"/>
        <v>654353</v>
      </c>
      <c r="I105" s="142">
        <f t="shared" si="19"/>
        <v>649405</v>
      </c>
      <c r="K105" s="98">
        <v>618480.94088000001</v>
      </c>
      <c r="M105" s="98">
        <v>594476</v>
      </c>
      <c r="N105" s="98">
        <v>618480.94088000001</v>
      </c>
    </row>
    <row r="106" spans="2:14" ht="16.5" hidden="1">
      <c r="B106" s="39">
        <v>114</v>
      </c>
      <c r="C106" s="67" t="s">
        <v>239</v>
      </c>
      <c r="D106" s="55" t="s">
        <v>240</v>
      </c>
      <c r="E106" s="68" t="s">
        <v>41</v>
      </c>
      <c r="F106" s="141">
        <f t="shared" si="16"/>
        <v>103435</v>
      </c>
      <c r="G106" s="142">
        <f t="shared" si="17"/>
        <v>96548</v>
      </c>
      <c r="H106" s="142">
        <f t="shared" si="18"/>
        <v>107945</v>
      </c>
      <c r="I106" s="142">
        <f t="shared" si="19"/>
        <v>107128</v>
      </c>
      <c r="K106" s="98">
        <v>102026.94546</v>
      </c>
      <c r="M106" s="98">
        <v>98067</v>
      </c>
      <c r="N106" s="98">
        <v>102026.94546</v>
      </c>
    </row>
    <row r="107" spans="2:14" ht="16.5" hidden="1">
      <c r="B107" s="39">
        <v>115</v>
      </c>
      <c r="C107" s="67" t="s">
        <v>241</v>
      </c>
      <c r="D107" s="55" t="s">
        <v>242</v>
      </c>
      <c r="E107" s="68" t="s">
        <v>41</v>
      </c>
      <c r="F107" s="141">
        <f t="shared" si="16"/>
        <v>804949</v>
      </c>
      <c r="G107" s="142">
        <f t="shared" si="17"/>
        <v>751355</v>
      </c>
      <c r="H107" s="142">
        <f t="shared" si="18"/>
        <v>840044</v>
      </c>
      <c r="I107" s="142">
        <f t="shared" si="19"/>
        <v>833692</v>
      </c>
      <c r="K107" s="98">
        <v>793992.00650000002</v>
      </c>
      <c r="M107" s="98">
        <v>763175</v>
      </c>
      <c r="N107" s="98">
        <v>793992.00650000002</v>
      </c>
    </row>
    <row r="108" spans="2:14" ht="22.5" hidden="1">
      <c r="B108" s="39">
        <v>116</v>
      </c>
      <c r="C108" s="67" t="s">
        <v>243</v>
      </c>
      <c r="D108" s="55" t="s">
        <v>244</v>
      </c>
      <c r="E108" s="68" t="s">
        <v>41</v>
      </c>
      <c r="F108" s="141">
        <f t="shared" si="16"/>
        <v>213609</v>
      </c>
      <c r="G108" s="142">
        <f t="shared" si="17"/>
        <v>199386</v>
      </c>
      <c r="H108" s="142">
        <f t="shared" si="18"/>
        <v>222922</v>
      </c>
      <c r="I108" s="142">
        <f t="shared" si="19"/>
        <v>221236</v>
      </c>
      <c r="K108" s="98">
        <v>210700.87874000001</v>
      </c>
      <c r="M108" s="98">
        <v>202523</v>
      </c>
      <c r="N108" s="98">
        <v>210700.87874000001</v>
      </c>
    </row>
    <row r="109" spans="2:14" ht="16.5" hidden="1">
      <c r="B109" s="39">
        <v>117</v>
      </c>
      <c r="C109" s="67" t="s">
        <v>245</v>
      </c>
      <c r="D109" s="55" t="s">
        <v>246</v>
      </c>
      <c r="E109" s="68" t="s">
        <v>38</v>
      </c>
      <c r="F109" s="141">
        <f t="shared" si="16"/>
        <v>4383</v>
      </c>
      <c r="G109" s="142">
        <f t="shared" si="17"/>
        <v>4092</v>
      </c>
      <c r="H109" s="142">
        <f t="shared" si="18"/>
        <v>4575</v>
      </c>
      <c r="I109" s="142">
        <f t="shared" si="19"/>
        <v>4540</v>
      </c>
      <c r="K109" s="98">
        <v>4323.8192800000006</v>
      </c>
      <c r="M109" s="98">
        <v>4156</v>
      </c>
      <c r="N109" s="98">
        <v>4323.8192800000006</v>
      </c>
    </row>
    <row r="110" spans="2:14" ht="16.5" hidden="1">
      <c r="B110" s="39">
        <v>118</v>
      </c>
      <c r="C110" s="70" t="s">
        <v>247</v>
      </c>
      <c r="D110" s="58" t="s">
        <v>248</v>
      </c>
      <c r="E110" s="71"/>
      <c r="F110" s="141"/>
      <c r="G110" s="142"/>
      <c r="H110" s="142"/>
      <c r="I110" s="142"/>
      <c r="K110" s="98">
        <v>0</v>
      </c>
      <c r="M110" s="98">
        <v>0</v>
      </c>
      <c r="N110" s="98">
        <v>0</v>
      </c>
    </row>
    <row r="111" spans="2:14" ht="16.5" hidden="1">
      <c r="B111" s="39">
        <v>119</v>
      </c>
      <c r="C111" s="67" t="s">
        <v>249</v>
      </c>
      <c r="D111" s="55" t="s">
        <v>250</v>
      </c>
      <c r="E111" s="68" t="s">
        <v>41</v>
      </c>
      <c r="F111" s="141">
        <f t="shared" ref="F111:F147" si="20">+ROUND($F$7*K111,0)</f>
        <v>168945</v>
      </c>
      <c r="G111" s="142">
        <f t="shared" ref="G111:G147" si="21">+ROUND(K111*$G$7,0)</f>
        <v>157696</v>
      </c>
      <c r="H111" s="142">
        <f t="shared" ref="H111:H147" si="22">+ROUND(K111*$H$7,0)</f>
        <v>176310</v>
      </c>
      <c r="I111" s="142">
        <f t="shared" ref="I111:I147" si="23">+ROUND(K111*$I$7,0)</f>
        <v>174977</v>
      </c>
      <c r="K111" s="98">
        <v>166644.94726000002</v>
      </c>
      <c r="M111" s="98">
        <v>160177</v>
      </c>
      <c r="N111" s="98">
        <v>166644.94726000002</v>
      </c>
    </row>
    <row r="112" spans="2:14" ht="16.5" hidden="1">
      <c r="B112" s="39">
        <v>120</v>
      </c>
      <c r="C112" s="67" t="s">
        <v>251</v>
      </c>
      <c r="D112" s="55" t="s">
        <v>252</v>
      </c>
      <c r="E112" s="56" t="s">
        <v>86</v>
      </c>
      <c r="F112" s="141">
        <f t="shared" si="20"/>
        <v>99324</v>
      </c>
      <c r="G112" s="142">
        <f t="shared" si="21"/>
        <v>92710</v>
      </c>
      <c r="H112" s="142">
        <f t="shared" si="22"/>
        <v>103654</v>
      </c>
      <c r="I112" s="142">
        <f t="shared" si="23"/>
        <v>102870</v>
      </c>
      <c r="K112" s="98">
        <v>97971.544220000011</v>
      </c>
      <c r="M112" s="98">
        <v>94169</v>
      </c>
      <c r="N112" s="98">
        <v>97971.544220000011</v>
      </c>
    </row>
    <row r="113" spans="2:14" ht="16.5" hidden="1">
      <c r="B113" s="39">
        <v>121</v>
      </c>
      <c r="C113" s="67" t="s">
        <v>253</v>
      </c>
      <c r="D113" s="55" t="s">
        <v>254</v>
      </c>
      <c r="E113" s="56" t="s">
        <v>86</v>
      </c>
      <c r="F113" s="141">
        <f t="shared" si="20"/>
        <v>51780</v>
      </c>
      <c r="G113" s="142">
        <f t="shared" si="21"/>
        <v>48333</v>
      </c>
      <c r="H113" s="142">
        <f t="shared" si="22"/>
        <v>54038</v>
      </c>
      <c r="I113" s="142">
        <f t="shared" si="23"/>
        <v>53629</v>
      </c>
      <c r="K113" s="98">
        <v>51075.375340000006</v>
      </c>
      <c r="M113" s="98">
        <v>49093</v>
      </c>
      <c r="N113" s="98">
        <v>51075.375340000006</v>
      </c>
    </row>
    <row r="114" spans="2:14" ht="16.5" hidden="1">
      <c r="B114" s="39">
        <v>122</v>
      </c>
      <c r="C114" s="67" t="s">
        <v>255</v>
      </c>
      <c r="D114" s="55" t="s">
        <v>256</v>
      </c>
      <c r="E114" s="68" t="s">
        <v>38</v>
      </c>
      <c r="F114" s="141">
        <f t="shared" si="20"/>
        <v>54015</v>
      </c>
      <c r="G114" s="142">
        <f t="shared" si="21"/>
        <v>50419</v>
      </c>
      <c r="H114" s="142">
        <f t="shared" si="22"/>
        <v>56370</v>
      </c>
      <c r="I114" s="142">
        <f t="shared" si="23"/>
        <v>55944</v>
      </c>
      <c r="K114" s="98">
        <v>53279.940560000003</v>
      </c>
      <c r="M114" s="98">
        <v>51212</v>
      </c>
      <c r="N114" s="98">
        <v>53279.940560000003</v>
      </c>
    </row>
    <row r="115" spans="2:14" ht="16.5" hidden="1">
      <c r="B115" s="39">
        <v>123</v>
      </c>
      <c r="C115" s="67" t="s">
        <v>257</v>
      </c>
      <c r="D115" s="55" t="s">
        <v>258</v>
      </c>
      <c r="E115" s="68" t="s">
        <v>38</v>
      </c>
      <c r="F115" s="141">
        <f t="shared" si="20"/>
        <v>46097</v>
      </c>
      <c r="G115" s="142">
        <f t="shared" si="21"/>
        <v>43028</v>
      </c>
      <c r="H115" s="142">
        <f t="shared" si="22"/>
        <v>48107</v>
      </c>
      <c r="I115" s="142">
        <f t="shared" si="23"/>
        <v>47743</v>
      </c>
      <c r="K115" s="98">
        <v>45469.807900000007</v>
      </c>
      <c r="M115" s="98">
        <v>43705</v>
      </c>
      <c r="N115" s="98">
        <v>45469.807900000007</v>
      </c>
    </row>
    <row r="116" spans="2:14" ht="16.5" hidden="1">
      <c r="B116" s="39">
        <v>124</v>
      </c>
      <c r="C116" s="67" t="s">
        <v>259</v>
      </c>
      <c r="D116" s="55" t="s">
        <v>260</v>
      </c>
      <c r="E116" s="56" t="s">
        <v>86</v>
      </c>
      <c r="F116" s="141">
        <f t="shared" si="20"/>
        <v>34582</v>
      </c>
      <c r="G116" s="142">
        <f t="shared" si="21"/>
        <v>32279</v>
      </c>
      <c r="H116" s="142">
        <f t="shared" si="22"/>
        <v>36089</v>
      </c>
      <c r="I116" s="142">
        <f t="shared" si="23"/>
        <v>35816</v>
      </c>
      <c r="K116" s="98">
        <v>34110.939060000004</v>
      </c>
      <c r="M116" s="98">
        <v>32787</v>
      </c>
      <c r="N116" s="98">
        <v>34110.939060000004</v>
      </c>
    </row>
    <row r="117" spans="2:14" ht="22.5" hidden="1">
      <c r="B117" s="39">
        <v>125</v>
      </c>
      <c r="C117" s="67" t="s">
        <v>261</v>
      </c>
      <c r="D117" s="55" t="s">
        <v>262</v>
      </c>
      <c r="E117" s="68" t="s">
        <v>41</v>
      </c>
      <c r="F117" s="141">
        <f t="shared" si="20"/>
        <v>121849</v>
      </c>
      <c r="G117" s="142">
        <f t="shared" si="21"/>
        <v>113736</v>
      </c>
      <c r="H117" s="142">
        <f t="shared" si="22"/>
        <v>127161</v>
      </c>
      <c r="I117" s="142">
        <f t="shared" si="23"/>
        <v>126199</v>
      </c>
      <c r="K117" s="98">
        <v>120189.89950000001</v>
      </c>
      <c r="M117" s="98">
        <v>115525</v>
      </c>
      <c r="N117" s="98">
        <v>120189.89950000001</v>
      </c>
    </row>
    <row r="118" spans="2:14" ht="16.5" hidden="1">
      <c r="B118" s="39">
        <v>126</v>
      </c>
      <c r="C118" s="67" t="s">
        <v>263</v>
      </c>
      <c r="D118" s="55" t="s">
        <v>264</v>
      </c>
      <c r="E118" s="56" t="s">
        <v>86</v>
      </c>
      <c r="F118" s="141">
        <f t="shared" si="20"/>
        <v>142630</v>
      </c>
      <c r="G118" s="142">
        <f t="shared" si="21"/>
        <v>133134</v>
      </c>
      <c r="H118" s="142">
        <f t="shared" si="22"/>
        <v>148848</v>
      </c>
      <c r="I118" s="142">
        <f t="shared" si="23"/>
        <v>147723</v>
      </c>
      <c r="K118" s="98">
        <v>140688.50664000001</v>
      </c>
      <c r="M118" s="98">
        <v>135228</v>
      </c>
      <c r="N118" s="98">
        <v>140688.50664000001</v>
      </c>
    </row>
    <row r="119" spans="2:14" ht="16.5" hidden="1">
      <c r="B119" s="39">
        <v>127</v>
      </c>
      <c r="C119" s="67" t="s">
        <v>265</v>
      </c>
      <c r="D119" s="55" t="s">
        <v>260</v>
      </c>
      <c r="E119" s="56" t="s">
        <v>86</v>
      </c>
      <c r="F119" s="141">
        <f t="shared" si="20"/>
        <v>34754</v>
      </c>
      <c r="G119" s="142">
        <f t="shared" si="21"/>
        <v>32440</v>
      </c>
      <c r="H119" s="142">
        <f t="shared" si="22"/>
        <v>36269</v>
      </c>
      <c r="I119" s="142">
        <f t="shared" si="23"/>
        <v>35995</v>
      </c>
      <c r="K119" s="98">
        <v>34280.521000000001</v>
      </c>
      <c r="M119" s="98">
        <v>32950</v>
      </c>
      <c r="N119" s="98">
        <v>34280.521000000001</v>
      </c>
    </row>
    <row r="120" spans="2:14" ht="16.5" hidden="1">
      <c r="B120" s="39">
        <v>128</v>
      </c>
      <c r="C120" s="67" t="s">
        <v>266</v>
      </c>
      <c r="D120" s="55" t="s">
        <v>267</v>
      </c>
      <c r="E120" s="68" t="s">
        <v>38</v>
      </c>
      <c r="F120" s="141">
        <f t="shared" si="20"/>
        <v>20420</v>
      </c>
      <c r="G120" s="142">
        <f t="shared" si="21"/>
        <v>19060</v>
      </c>
      <c r="H120" s="142">
        <f t="shared" si="22"/>
        <v>21310</v>
      </c>
      <c r="I120" s="142">
        <f t="shared" si="23"/>
        <v>21149</v>
      </c>
      <c r="K120" s="98">
        <v>20141.756800000003</v>
      </c>
      <c r="M120" s="98">
        <v>19360</v>
      </c>
      <c r="N120" s="98">
        <v>20141.756800000003</v>
      </c>
    </row>
    <row r="121" spans="2:14" ht="16.5" hidden="1">
      <c r="C121" s="185" t="s">
        <v>268</v>
      </c>
      <c r="D121" s="186" t="s">
        <v>269</v>
      </c>
      <c r="E121" s="187" t="s">
        <v>41</v>
      </c>
      <c r="F121" s="141">
        <f t="shared" si="20"/>
        <v>736596</v>
      </c>
      <c r="G121" s="142">
        <f t="shared" si="21"/>
        <v>687552</v>
      </c>
      <c r="H121" s="142">
        <f t="shared" si="22"/>
        <v>768710</v>
      </c>
      <c r="I121" s="142">
        <f t="shared" si="23"/>
        <v>762897</v>
      </c>
      <c r="K121" s="154">
        <v>726569</v>
      </c>
      <c r="M121" s="98"/>
      <c r="N121" s="98"/>
    </row>
    <row r="122" spans="2:14" ht="16.5" hidden="1">
      <c r="C122" s="185" t="s">
        <v>270</v>
      </c>
      <c r="D122" s="186" t="s">
        <v>271</v>
      </c>
      <c r="E122" s="187" t="s">
        <v>41</v>
      </c>
      <c r="F122" s="141">
        <f t="shared" si="20"/>
        <v>750567</v>
      </c>
      <c r="G122" s="142">
        <f t="shared" si="21"/>
        <v>700593</v>
      </c>
      <c r="H122" s="142">
        <f t="shared" si="22"/>
        <v>783290</v>
      </c>
      <c r="I122" s="142">
        <f t="shared" si="23"/>
        <v>777368</v>
      </c>
      <c r="K122" s="154">
        <v>740350</v>
      </c>
      <c r="M122" s="98"/>
      <c r="N122" s="98"/>
    </row>
    <row r="123" spans="2:14" ht="16.5" hidden="1">
      <c r="C123" s="185" t="s">
        <v>272</v>
      </c>
      <c r="D123" s="186" t="s">
        <v>273</v>
      </c>
      <c r="E123" s="187" t="s">
        <v>41</v>
      </c>
      <c r="F123" s="141">
        <f t="shared" si="20"/>
        <v>714855</v>
      </c>
      <c r="G123" s="142">
        <f t="shared" si="21"/>
        <v>667259</v>
      </c>
      <c r="H123" s="142">
        <f t="shared" si="22"/>
        <v>746021</v>
      </c>
      <c r="I123" s="142">
        <f t="shared" si="23"/>
        <v>740380</v>
      </c>
      <c r="K123" s="154">
        <v>705124</v>
      </c>
      <c r="M123" s="98"/>
      <c r="N123" s="98"/>
    </row>
    <row r="124" spans="2:14" ht="16.5" hidden="1">
      <c r="C124" s="185" t="s">
        <v>274</v>
      </c>
      <c r="D124" s="186" t="s">
        <v>275</v>
      </c>
      <c r="E124" s="187" t="s">
        <v>41</v>
      </c>
      <c r="F124" s="141">
        <f t="shared" si="20"/>
        <v>728826</v>
      </c>
      <c r="G124" s="142">
        <f t="shared" si="21"/>
        <v>680300</v>
      </c>
      <c r="H124" s="142">
        <f t="shared" si="22"/>
        <v>760601</v>
      </c>
      <c r="I124" s="142">
        <f t="shared" si="23"/>
        <v>754850</v>
      </c>
      <c r="K124" s="154">
        <v>718905</v>
      </c>
      <c r="M124" s="98"/>
      <c r="N124" s="98"/>
    </row>
    <row r="125" spans="2:14" ht="38.25" hidden="1">
      <c r="C125" s="185" t="s">
        <v>276</v>
      </c>
      <c r="D125" s="188" t="s">
        <v>277</v>
      </c>
      <c r="E125" s="189" t="s">
        <v>41</v>
      </c>
      <c r="F125" s="141">
        <f t="shared" si="20"/>
        <v>815363</v>
      </c>
      <c r="G125" s="142">
        <f t="shared" si="21"/>
        <v>761075</v>
      </c>
      <c r="H125" s="142">
        <f t="shared" si="22"/>
        <v>850911</v>
      </c>
      <c r="I125" s="142">
        <f t="shared" si="23"/>
        <v>844477</v>
      </c>
      <c r="K125" s="155">
        <v>804264</v>
      </c>
      <c r="M125" s="98"/>
      <c r="N125" s="98"/>
    </row>
    <row r="126" spans="2:14" ht="16.5" hidden="1">
      <c r="C126" s="185" t="s">
        <v>278</v>
      </c>
      <c r="D126" s="186" t="s">
        <v>279</v>
      </c>
      <c r="E126" s="187" t="s">
        <v>41</v>
      </c>
      <c r="F126" s="141">
        <f t="shared" si="20"/>
        <v>867228</v>
      </c>
      <c r="G126" s="142">
        <f t="shared" si="21"/>
        <v>809487</v>
      </c>
      <c r="H126" s="142">
        <f t="shared" si="22"/>
        <v>905038</v>
      </c>
      <c r="I126" s="142">
        <f t="shared" si="23"/>
        <v>898194</v>
      </c>
      <c r="K126" s="154">
        <v>855423</v>
      </c>
      <c r="M126" s="98"/>
      <c r="N126" s="98"/>
    </row>
    <row r="127" spans="2:14" ht="25.5" hidden="1">
      <c r="C127" s="185" t="s">
        <v>280</v>
      </c>
      <c r="D127" s="216" t="s">
        <v>281</v>
      </c>
      <c r="E127" s="187" t="s">
        <v>38</v>
      </c>
      <c r="F127" s="141">
        <f t="shared" si="20"/>
        <v>60017</v>
      </c>
      <c r="G127" s="142">
        <f t="shared" si="21"/>
        <v>56021</v>
      </c>
      <c r="H127" s="142">
        <f t="shared" si="22"/>
        <v>62633</v>
      </c>
      <c r="I127" s="142">
        <f t="shared" si="23"/>
        <v>62160</v>
      </c>
      <c r="K127" s="154">
        <v>59199.72</v>
      </c>
      <c r="M127" s="98"/>
      <c r="N127" s="98"/>
    </row>
    <row r="128" spans="2:14" ht="25.5" hidden="1">
      <c r="C128" s="185" t="s">
        <v>282</v>
      </c>
      <c r="D128" s="216" t="s">
        <v>283</v>
      </c>
      <c r="E128" s="187" t="s">
        <v>38</v>
      </c>
      <c r="F128" s="141">
        <f t="shared" si="20"/>
        <v>61134</v>
      </c>
      <c r="G128" s="142">
        <f t="shared" si="21"/>
        <v>57064</v>
      </c>
      <c r="H128" s="142">
        <f t="shared" si="22"/>
        <v>63800</v>
      </c>
      <c r="I128" s="142">
        <f t="shared" si="23"/>
        <v>63317</v>
      </c>
      <c r="K128" s="154">
        <v>60302.2</v>
      </c>
      <c r="M128" s="98"/>
      <c r="N128" s="98"/>
    </row>
    <row r="129" spans="3:14" ht="25.5" hidden="1">
      <c r="C129" s="185" t="s">
        <v>284</v>
      </c>
      <c r="D129" s="216" t="s">
        <v>285</v>
      </c>
      <c r="E129" s="187" t="s">
        <v>38</v>
      </c>
      <c r="F129" s="141">
        <f t="shared" si="20"/>
        <v>75317</v>
      </c>
      <c r="G129" s="142">
        <f t="shared" si="21"/>
        <v>70302</v>
      </c>
      <c r="H129" s="142">
        <f t="shared" si="22"/>
        <v>78600</v>
      </c>
      <c r="I129" s="142">
        <f t="shared" si="23"/>
        <v>78006</v>
      </c>
      <c r="K129" s="154">
        <v>74291.399999999994</v>
      </c>
      <c r="M129" s="98"/>
      <c r="N129" s="98"/>
    </row>
    <row r="130" spans="3:14" ht="25.5" hidden="1">
      <c r="C130" s="185" t="s">
        <v>286</v>
      </c>
      <c r="D130" s="216" t="s">
        <v>287</v>
      </c>
      <c r="E130" s="187" t="s">
        <v>38</v>
      </c>
      <c r="F130" s="141">
        <f t="shared" si="20"/>
        <v>76714</v>
      </c>
      <c r="G130" s="142">
        <f t="shared" si="21"/>
        <v>71606</v>
      </c>
      <c r="H130" s="142">
        <f t="shared" si="22"/>
        <v>80058</v>
      </c>
      <c r="I130" s="142">
        <f t="shared" si="23"/>
        <v>79453</v>
      </c>
      <c r="K130" s="154">
        <v>75669.5</v>
      </c>
      <c r="M130" s="98"/>
      <c r="N130" s="98"/>
    </row>
    <row r="131" spans="3:14" ht="25.5" hidden="1">
      <c r="C131" s="185" t="s">
        <v>288</v>
      </c>
      <c r="D131" s="188" t="s">
        <v>289</v>
      </c>
      <c r="E131" s="189" t="s">
        <v>38</v>
      </c>
      <c r="F131" s="141">
        <f t="shared" si="20"/>
        <v>93191</v>
      </c>
      <c r="G131" s="142">
        <f t="shared" si="21"/>
        <v>86986</v>
      </c>
      <c r="H131" s="142">
        <f t="shared" si="22"/>
        <v>97254</v>
      </c>
      <c r="I131" s="142">
        <f t="shared" si="23"/>
        <v>96519</v>
      </c>
      <c r="K131" s="155">
        <v>91922.422399999996</v>
      </c>
      <c r="M131" s="98"/>
      <c r="N131" s="98"/>
    </row>
    <row r="132" spans="3:14" ht="25.5" hidden="1">
      <c r="C132" s="185" t="s">
        <v>290</v>
      </c>
      <c r="D132" s="216" t="s">
        <v>291</v>
      </c>
      <c r="E132" s="187" t="s">
        <v>38</v>
      </c>
      <c r="F132" s="141">
        <f t="shared" si="20"/>
        <v>112635</v>
      </c>
      <c r="G132" s="142">
        <f t="shared" si="21"/>
        <v>105135</v>
      </c>
      <c r="H132" s="142">
        <f t="shared" si="22"/>
        <v>117545</v>
      </c>
      <c r="I132" s="142">
        <f t="shared" si="23"/>
        <v>116657</v>
      </c>
      <c r="K132" s="154">
        <v>111101.6</v>
      </c>
      <c r="M132" s="98"/>
      <c r="N132" s="98"/>
    </row>
    <row r="133" spans="3:14" ht="25.5" hidden="1">
      <c r="C133" s="185" t="s">
        <v>292</v>
      </c>
      <c r="D133" s="216" t="s">
        <v>293</v>
      </c>
      <c r="E133" s="187" t="s">
        <v>38</v>
      </c>
      <c r="F133" s="141">
        <f t="shared" si="20"/>
        <v>114730</v>
      </c>
      <c r="G133" s="142">
        <f t="shared" si="21"/>
        <v>107092</v>
      </c>
      <c r="H133" s="142">
        <f t="shared" si="22"/>
        <v>119733</v>
      </c>
      <c r="I133" s="142">
        <f t="shared" si="23"/>
        <v>118827</v>
      </c>
      <c r="K133" s="154">
        <v>113168.75</v>
      </c>
      <c r="M133" s="98"/>
      <c r="N133" s="98"/>
    </row>
    <row r="134" spans="3:14" ht="25.5" hidden="1">
      <c r="C134" s="185" t="s">
        <v>294</v>
      </c>
      <c r="D134" s="186" t="s">
        <v>295</v>
      </c>
      <c r="E134" s="187" t="s">
        <v>38</v>
      </c>
      <c r="F134" s="141">
        <f t="shared" si="20"/>
        <v>189512</v>
      </c>
      <c r="G134" s="142">
        <f t="shared" si="21"/>
        <v>176894</v>
      </c>
      <c r="H134" s="142">
        <f t="shared" si="22"/>
        <v>197774</v>
      </c>
      <c r="I134" s="142">
        <f t="shared" si="23"/>
        <v>196279</v>
      </c>
      <c r="K134" s="154">
        <v>186932</v>
      </c>
      <c r="M134" s="98"/>
      <c r="N134" s="98"/>
    </row>
    <row r="135" spans="3:14" ht="25.5" hidden="1">
      <c r="C135" s="185" t="s">
        <v>296</v>
      </c>
      <c r="D135" s="186" t="s">
        <v>297</v>
      </c>
      <c r="E135" s="187" t="s">
        <v>38</v>
      </c>
      <c r="F135" s="141">
        <f t="shared" si="20"/>
        <v>209449</v>
      </c>
      <c r="G135" s="142">
        <f t="shared" si="21"/>
        <v>195504</v>
      </c>
      <c r="H135" s="142">
        <f t="shared" si="22"/>
        <v>218581</v>
      </c>
      <c r="I135" s="142">
        <f t="shared" si="23"/>
        <v>216928</v>
      </c>
      <c r="K135" s="154">
        <v>206598</v>
      </c>
      <c r="M135" s="98"/>
      <c r="N135" s="98"/>
    </row>
    <row r="136" spans="3:14" ht="25.5" hidden="1">
      <c r="C136" s="185" t="s">
        <v>298</v>
      </c>
      <c r="D136" s="186" t="s">
        <v>299</v>
      </c>
      <c r="E136" s="187" t="s">
        <v>38</v>
      </c>
      <c r="F136" s="141">
        <f t="shared" si="20"/>
        <v>211405</v>
      </c>
      <c r="G136" s="142">
        <f t="shared" si="21"/>
        <v>197329</v>
      </c>
      <c r="H136" s="142">
        <f t="shared" si="22"/>
        <v>220621</v>
      </c>
      <c r="I136" s="142">
        <f t="shared" si="23"/>
        <v>218953</v>
      </c>
      <c r="K136" s="154">
        <v>208526.91</v>
      </c>
      <c r="M136" s="98"/>
      <c r="N136" s="98"/>
    </row>
    <row r="137" spans="3:14" ht="25.5" hidden="1">
      <c r="C137" s="185" t="s">
        <v>300</v>
      </c>
      <c r="D137" s="186" t="s">
        <v>301</v>
      </c>
      <c r="E137" s="187" t="s">
        <v>38</v>
      </c>
      <c r="F137" s="141">
        <f t="shared" si="20"/>
        <v>214523</v>
      </c>
      <c r="G137" s="142">
        <f t="shared" si="21"/>
        <v>200240</v>
      </c>
      <c r="H137" s="142">
        <f t="shared" si="22"/>
        <v>223876</v>
      </c>
      <c r="I137" s="142">
        <f t="shared" si="23"/>
        <v>222183</v>
      </c>
      <c r="K137" s="154">
        <v>211603</v>
      </c>
      <c r="M137" s="98"/>
      <c r="N137" s="98"/>
    </row>
    <row r="138" spans="3:14" ht="25.5" hidden="1">
      <c r="C138" s="185" t="s">
        <v>302</v>
      </c>
      <c r="D138" s="186" t="s">
        <v>303</v>
      </c>
      <c r="E138" s="187" t="s">
        <v>38</v>
      </c>
      <c r="F138" s="141">
        <f t="shared" si="20"/>
        <v>216618</v>
      </c>
      <c r="G138" s="142">
        <f t="shared" si="21"/>
        <v>202196</v>
      </c>
      <c r="H138" s="142">
        <f t="shared" si="22"/>
        <v>226063</v>
      </c>
      <c r="I138" s="142">
        <f t="shared" si="23"/>
        <v>224353</v>
      </c>
      <c r="K138" s="154">
        <v>213669.70065000007</v>
      </c>
      <c r="M138" s="98"/>
      <c r="N138" s="98"/>
    </row>
    <row r="139" spans="3:14" ht="16.5" hidden="1">
      <c r="C139" s="185" t="s">
        <v>304</v>
      </c>
      <c r="D139" s="186" t="s">
        <v>305</v>
      </c>
      <c r="E139" s="187" t="s">
        <v>41</v>
      </c>
      <c r="F139" s="141">
        <f t="shared" si="20"/>
        <v>591151</v>
      </c>
      <c r="G139" s="142">
        <f t="shared" si="21"/>
        <v>551792</v>
      </c>
      <c r="H139" s="142">
        <f t="shared" si="22"/>
        <v>616925</v>
      </c>
      <c r="I139" s="142">
        <f t="shared" si="23"/>
        <v>612260</v>
      </c>
      <c r="K139" s="154">
        <v>583104.5</v>
      </c>
      <c r="M139" s="98"/>
      <c r="N139" s="98"/>
    </row>
    <row r="140" spans="3:14" ht="16.5" hidden="1">
      <c r="C140" s="185" t="s">
        <v>306</v>
      </c>
      <c r="D140" s="186" t="s">
        <v>307</v>
      </c>
      <c r="E140" s="187" t="s">
        <v>41</v>
      </c>
      <c r="F140" s="141">
        <f t="shared" si="20"/>
        <v>628418</v>
      </c>
      <c r="G140" s="142">
        <f t="shared" si="21"/>
        <v>586577</v>
      </c>
      <c r="H140" s="142">
        <f t="shared" si="22"/>
        <v>655816</v>
      </c>
      <c r="I140" s="142">
        <f t="shared" si="23"/>
        <v>650857</v>
      </c>
      <c r="K140" s="154">
        <v>619864</v>
      </c>
      <c r="M140" s="98"/>
      <c r="N140" s="98"/>
    </row>
    <row r="141" spans="3:14" ht="16.5" hidden="1">
      <c r="C141" s="185" t="s">
        <v>308</v>
      </c>
      <c r="D141" s="186" t="s">
        <v>309</v>
      </c>
      <c r="E141" s="187" t="s">
        <v>41</v>
      </c>
      <c r="F141" s="141">
        <f t="shared" si="20"/>
        <v>642389</v>
      </c>
      <c r="G141" s="142">
        <f t="shared" si="21"/>
        <v>599618</v>
      </c>
      <c r="H141" s="142">
        <f t="shared" si="22"/>
        <v>670396</v>
      </c>
      <c r="I141" s="142">
        <f t="shared" si="23"/>
        <v>665327</v>
      </c>
      <c r="K141" s="154">
        <v>633645</v>
      </c>
      <c r="M141" s="98"/>
      <c r="N141" s="98"/>
    </row>
    <row r="142" spans="3:14" ht="16.5" hidden="1">
      <c r="C142" s="185" t="s">
        <v>310</v>
      </c>
      <c r="D142" s="186" t="s">
        <v>311</v>
      </c>
      <c r="E142" s="187" t="s">
        <v>41</v>
      </c>
      <c r="F142" s="141">
        <f t="shared" si="20"/>
        <v>764539</v>
      </c>
      <c r="G142" s="142">
        <f t="shared" si="21"/>
        <v>713635</v>
      </c>
      <c r="H142" s="142">
        <f t="shared" si="22"/>
        <v>797871</v>
      </c>
      <c r="I142" s="142">
        <f t="shared" si="23"/>
        <v>791838</v>
      </c>
      <c r="K142" s="154">
        <v>754131.5</v>
      </c>
      <c r="M142" s="98"/>
      <c r="N142" s="98"/>
    </row>
    <row r="143" spans="3:14" ht="25.5" hidden="1">
      <c r="C143" s="185" t="s">
        <v>312</v>
      </c>
      <c r="D143" s="188" t="s">
        <v>313</v>
      </c>
      <c r="E143" s="189" t="s">
        <v>86</v>
      </c>
      <c r="F143" s="141">
        <f t="shared" si="20"/>
        <v>195768</v>
      </c>
      <c r="G143" s="142">
        <f t="shared" si="21"/>
        <v>182733</v>
      </c>
      <c r="H143" s="142">
        <f t="shared" si="22"/>
        <v>204303</v>
      </c>
      <c r="I143" s="142">
        <f t="shared" si="23"/>
        <v>202758</v>
      </c>
      <c r="K143" s="155">
        <v>193102.94</v>
      </c>
      <c r="M143" s="98"/>
      <c r="N143" s="98"/>
    </row>
    <row r="144" spans="3:14" ht="38.25" hidden="1">
      <c r="C144" s="185" t="s">
        <v>314</v>
      </c>
      <c r="D144" s="188" t="s">
        <v>315</v>
      </c>
      <c r="E144" s="189" t="s">
        <v>316</v>
      </c>
      <c r="F144" s="141">
        <f t="shared" si="20"/>
        <v>753</v>
      </c>
      <c r="G144" s="142">
        <f t="shared" si="21"/>
        <v>702</v>
      </c>
      <c r="H144" s="142">
        <f t="shared" si="22"/>
        <v>785</v>
      </c>
      <c r="I144" s="142">
        <f t="shared" si="23"/>
        <v>779</v>
      </c>
      <c r="K144" s="155">
        <v>742.26049999999998</v>
      </c>
      <c r="M144" s="98"/>
      <c r="N144" s="98"/>
    </row>
    <row r="145" spans="2:14" ht="102" hidden="1">
      <c r="C145" s="185" t="s">
        <v>317</v>
      </c>
      <c r="D145" s="188" t="s">
        <v>318</v>
      </c>
      <c r="E145" s="189" t="s">
        <v>316</v>
      </c>
      <c r="F145" s="141">
        <f t="shared" si="20"/>
        <v>863</v>
      </c>
      <c r="G145" s="142">
        <f t="shared" si="21"/>
        <v>806</v>
      </c>
      <c r="H145" s="142">
        <f t="shared" si="22"/>
        <v>901</v>
      </c>
      <c r="I145" s="142">
        <f t="shared" si="23"/>
        <v>894</v>
      </c>
      <c r="K145" s="155">
        <v>851.37732879999999</v>
      </c>
      <c r="M145" s="98"/>
      <c r="N145" s="98"/>
    </row>
    <row r="146" spans="2:14" ht="16.5" hidden="1">
      <c r="C146" s="185" t="s">
        <v>319</v>
      </c>
      <c r="D146" s="188" t="s">
        <v>320</v>
      </c>
      <c r="E146" s="189" t="s">
        <v>38</v>
      </c>
      <c r="F146" s="141">
        <f t="shared" si="20"/>
        <v>10993</v>
      </c>
      <c r="G146" s="142">
        <f t="shared" si="21"/>
        <v>10261</v>
      </c>
      <c r="H146" s="142">
        <f t="shared" si="22"/>
        <v>11472</v>
      </c>
      <c r="I146" s="142">
        <f t="shared" si="23"/>
        <v>11385</v>
      </c>
      <c r="K146" s="155">
        <v>10843</v>
      </c>
      <c r="M146" s="98"/>
      <c r="N146" s="98"/>
    </row>
    <row r="147" spans="2:14" ht="89.25" hidden="1">
      <c r="C147" s="185" t="s">
        <v>321</v>
      </c>
      <c r="D147" s="190" t="s">
        <v>322</v>
      </c>
      <c r="E147" s="191" t="s">
        <v>41</v>
      </c>
      <c r="F147" s="141">
        <f t="shared" si="20"/>
        <v>163191</v>
      </c>
      <c r="G147" s="142">
        <f t="shared" si="21"/>
        <v>152326</v>
      </c>
      <c r="H147" s="142">
        <f t="shared" si="22"/>
        <v>170306</v>
      </c>
      <c r="I147" s="142">
        <f t="shared" si="23"/>
        <v>169018</v>
      </c>
      <c r="K147" s="156">
        <v>160969.79999999999</v>
      </c>
      <c r="M147" s="98"/>
      <c r="N147" s="98"/>
    </row>
    <row r="148" spans="2:14" ht="16.5" hidden="1">
      <c r="C148" s="63"/>
      <c r="D148" s="121"/>
      <c r="E148" s="153"/>
      <c r="F148" s="149"/>
      <c r="G148" s="150"/>
      <c r="H148" s="150"/>
      <c r="I148" s="150"/>
      <c r="K148" s="98"/>
      <c r="M148" s="98"/>
      <c r="N148" s="98"/>
    </row>
    <row r="149" spans="2:14" ht="16.5" hidden="1">
      <c r="C149" s="63"/>
      <c r="D149" s="121"/>
      <c r="E149" s="153"/>
      <c r="F149" s="149"/>
      <c r="G149" s="150"/>
      <c r="H149" s="150"/>
      <c r="I149" s="150"/>
      <c r="K149" s="98"/>
      <c r="M149" s="98"/>
      <c r="N149" s="98"/>
    </row>
    <row r="150" spans="2:14" ht="16.5" hidden="1">
      <c r="C150" s="63"/>
      <c r="D150" s="121"/>
      <c r="E150" s="153"/>
      <c r="F150" s="149"/>
      <c r="G150" s="150"/>
      <c r="H150" s="150"/>
      <c r="I150" s="150"/>
      <c r="K150" s="98"/>
      <c r="M150" s="98"/>
      <c r="N150" s="98"/>
    </row>
    <row r="151" spans="2:14" ht="16.5" hidden="1">
      <c r="C151" s="63"/>
      <c r="D151" s="121"/>
      <c r="E151" s="153"/>
      <c r="F151" s="149"/>
      <c r="G151" s="150"/>
      <c r="H151" s="150"/>
      <c r="I151" s="150"/>
      <c r="K151" s="98"/>
      <c r="M151" s="98"/>
      <c r="N151" s="98"/>
    </row>
    <row r="152" spans="2:14" ht="16.5" hidden="1">
      <c r="C152" s="63"/>
      <c r="D152" s="121"/>
      <c r="E152" s="153"/>
      <c r="F152" s="149"/>
      <c r="G152" s="150"/>
      <c r="H152" s="150"/>
      <c r="I152" s="150"/>
      <c r="K152" s="98"/>
      <c r="M152" s="98"/>
      <c r="N152" s="98"/>
    </row>
    <row r="153" spans="2:14" ht="16.5" hidden="1">
      <c r="C153" s="63"/>
      <c r="D153" s="121"/>
      <c r="E153" s="153"/>
      <c r="F153" s="149"/>
      <c r="G153" s="150"/>
      <c r="H153" s="150"/>
      <c r="I153" s="150"/>
      <c r="K153" s="98"/>
      <c r="M153" s="98"/>
      <c r="N153" s="98"/>
    </row>
    <row r="154" spans="2:14" ht="16.5" hidden="1">
      <c r="C154" s="63"/>
      <c r="D154" s="121"/>
      <c r="E154" s="153"/>
      <c r="F154" s="149"/>
      <c r="G154" s="150"/>
      <c r="H154" s="150"/>
      <c r="I154" s="150"/>
      <c r="K154" s="98"/>
      <c r="M154" s="98"/>
      <c r="N154" s="98"/>
    </row>
    <row r="155" spans="2:14" ht="25.5" hidden="1" customHeight="1">
      <c r="B155" s="39">
        <v>130</v>
      </c>
      <c r="C155" s="50">
        <v>3</v>
      </c>
      <c r="D155" s="119" t="s">
        <v>323</v>
      </c>
      <c r="E155" s="73"/>
      <c r="F155" s="144"/>
      <c r="G155" s="144"/>
      <c r="H155" s="144"/>
      <c r="I155" s="144"/>
      <c r="K155" s="98">
        <v>0</v>
      </c>
      <c r="M155" s="98">
        <v>0</v>
      </c>
      <c r="N155" s="98">
        <v>0</v>
      </c>
    </row>
    <row r="156" spans="2:14" ht="16.5" hidden="1">
      <c r="B156" s="39">
        <v>131</v>
      </c>
      <c r="C156" s="52" t="s">
        <v>324</v>
      </c>
      <c r="D156" s="120" t="s">
        <v>325</v>
      </c>
      <c r="E156" s="72"/>
      <c r="F156" s="141"/>
      <c r="G156" s="142"/>
      <c r="H156" s="142"/>
      <c r="I156" s="142"/>
      <c r="K156" s="98">
        <v>0</v>
      </c>
      <c r="M156" s="98">
        <v>0</v>
      </c>
      <c r="N156" s="98">
        <v>0</v>
      </c>
    </row>
    <row r="157" spans="2:14" ht="16.5" hidden="1">
      <c r="B157" s="39">
        <v>132</v>
      </c>
      <c r="C157" s="67" t="s">
        <v>326</v>
      </c>
      <c r="D157" s="60" t="s">
        <v>327</v>
      </c>
      <c r="E157" s="56" t="s">
        <v>86</v>
      </c>
      <c r="F157" s="141">
        <f>+ROUND($F$7*K157,0)</f>
        <v>12519</v>
      </c>
      <c r="G157" s="142">
        <f>+ROUND(K157*$G$7,0)</f>
        <v>11685</v>
      </c>
      <c r="H157" s="142">
        <f>+ROUND(K157*$H$7,0)</f>
        <v>13064</v>
      </c>
      <c r="I157" s="142">
        <f>+ROUND(K157*$I$7,0)</f>
        <v>12966</v>
      </c>
      <c r="K157" s="98">
        <v>12348.27022</v>
      </c>
      <c r="M157" s="98">
        <v>11869</v>
      </c>
      <c r="N157" s="98">
        <v>12348.27022</v>
      </c>
    </row>
    <row r="158" spans="2:14" ht="16.5" hidden="1">
      <c r="B158" s="39">
        <v>133</v>
      </c>
      <c r="C158" s="67" t="s">
        <v>328</v>
      </c>
      <c r="D158" s="60" t="s">
        <v>329</v>
      </c>
      <c r="E158" s="56" t="s">
        <v>86</v>
      </c>
      <c r="F158" s="141">
        <f>+ROUND($F$7*K158,0)</f>
        <v>45516</v>
      </c>
      <c r="G158" s="142">
        <f>+ROUND(K158*$G$7,0)</f>
        <v>42486</v>
      </c>
      <c r="H158" s="142">
        <f>+ROUND(K158*$H$7,0)</f>
        <v>47501</v>
      </c>
      <c r="I158" s="142">
        <f>+ROUND(K158*$I$7,0)</f>
        <v>47141</v>
      </c>
      <c r="K158" s="98">
        <v>44896.558520000006</v>
      </c>
      <c r="M158" s="98">
        <v>43154</v>
      </c>
      <c r="N158" s="98">
        <v>44896.558520000006</v>
      </c>
    </row>
    <row r="159" spans="2:14" ht="16.5" hidden="1">
      <c r="B159" s="39">
        <v>134</v>
      </c>
      <c r="C159" s="67" t="s">
        <v>330</v>
      </c>
      <c r="D159" s="74" t="s">
        <v>331</v>
      </c>
      <c r="E159" s="56" t="s">
        <v>86</v>
      </c>
      <c r="F159" s="141">
        <f>+ROUND($F$7*K159,0)</f>
        <v>19241</v>
      </c>
      <c r="G159" s="142">
        <f>+ROUND(K159*$G$7,0)</f>
        <v>17959</v>
      </c>
      <c r="H159" s="142">
        <f>+ROUND(K159*$H$7,0)</f>
        <v>20079</v>
      </c>
      <c r="I159" s="142">
        <f>+ROUND(K159*$I$7,0)</f>
        <v>19928</v>
      </c>
      <c r="K159" s="98">
        <v>18978.611960000002</v>
      </c>
      <c r="M159" s="98">
        <v>18242</v>
      </c>
      <c r="N159" s="98">
        <v>18978.611960000002</v>
      </c>
    </row>
    <row r="160" spans="2:14" ht="16.5" hidden="1">
      <c r="B160" s="39">
        <v>135</v>
      </c>
      <c r="C160" s="67" t="s">
        <v>332</v>
      </c>
      <c r="D160" s="74" t="s">
        <v>333</v>
      </c>
      <c r="E160" s="56" t="s">
        <v>86</v>
      </c>
      <c r="F160" s="141">
        <f>+ROUND($F$7*K160,0)</f>
        <v>27529</v>
      </c>
      <c r="G160" s="142">
        <f>+ROUND(K160*$G$7,0)</f>
        <v>25696</v>
      </c>
      <c r="H160" s="142">
        <f>+ROUND(K160*$H$7,0)</f>
        <v>28729</v>
      </c>
      <c r="I160" s="142">
        <f>+ROUND(K160*$I$7,0)</f>
        <v>28512</v>
      </c>
      <c r="K160" s="98">
        <v>27153.918000000001</v>
      </c>
      <c r="M160" s="98">
        <v>26100</v>
      </c>
      <c r="N160" s="98">
        <v>27153.918000000001</v>
      </c>
    </row>
    <row r="161" spans="2:14" ht="16.5" hidden="1">
      <c r="B161" s="39">
        <v>136</v>
      </c>
      <c r="C161" s="70" t="s">
        <v>334</v>
      </c>
      <c r="D161" s="58" t="s">
        <v>335</v>
      </c>
      <c r="E161" s="71"/>
      <c r="F161" s="141"/>
      <c r="G161" s="142"/>
      <c r="H161" s="142"/>
      <c r="I161" s="142"/>
      <c r="K161" s="98">
        <v>0</v>
      </c>
      <c r="M161" s="98">
        <v>0</v>
      </c>
      <c r="N161" s="98">
        <v>0</v>
      </c>
    </row>
    <row r="162" spans="2:14" ht="16.5" hidden="1">
      <c r="B162" s="39">
        <v>137</v>
      </c>
      <c r="C162" s="67" t="s">
        <v>336</v>
      </c>
      <c r="D162" s="55" t="s">
        <v>337</v>
      </c>
      <c r="E162" s="68" t="s">
        <v>9</v>
      </c>
      <c r="F162" s="141">
        <f t="shared" ref="F162:F178" si="24">+ROUND($F$7*K162,0)</f>
        <v>13432</v>
      </c>
      <c r="G162" s="142">
        <f t="shared" ref="G162:G178" si="25">+ROUND(K162*$G$7,0)</f>
        <v>12538</v>
      </c>
      <c r="H162" s="142">
        <f t="shared" ref="H162:H178" si="26">+ROUND(K162*$H$7,0)</f>
        <v>14018</v>
      </c>
      <c r="I162" s="142">
        <f t="shared" ref="I162:I178" si="27">+ROUND(K162*$I$7,0)</f>
        <v>13912</v>
      </c>
      <c r="K162" s="98">
        <v>13249.239300000001</v>
      </c>
      <c r="M162" s="98">
        <v>12735</v>
      </c>
      <c r="N162" s="98">
        <v>13249.239300000001</v>
      </c>
    </row>
    <row r="163" spans="2:14" ht="16.5" hidden="1">
      <c r="B163" s="39">
        <v>138</v>
      </c>
      <c r="C163" s="67" t="s">
        <v>338</v>
      </c>
      <c r="D163" s="55" t="s">
        <v>339</v>
      </c>
      <c r="E163" s="68" t="s">
        <v>9</v>
      </c>
      <c r="F163" s="141">
        <f t="shared" si="24"/>
        <v>38482</v>
      </c>
      <c r="G163" s="142">
        <f t="shared" si="25"/>
        <v>35920</v>
      </c>
      <c r="H163" s="142">
        <f t="shared" si="26"/>
        <v>40160</v>
      </c>
      <c r="I163" s="142">
        <f t="shared" si="27"/>
        <v>39856</v>
      </c>
      <c r="K163" s="98">
        <v>37958.264300000003</v>
      </c>
      <c r="M163" s="98">
        <v>36485</v>
      </c>
      <c r="N163" s="98">
        <v>37958.264300000003</v>
      </c>
    </row>
    <row r="164" spans="2:14" ht="16.5" hidden="1">
      <c r="B164" s="39">
        <v>139</v>
      </c>
      <c r="C164" s="67" t="s">
        <v>340</v>
      </c>
      <c r="D164" s="55" t="s">
        <v>341</v>
      </c>
      <c r="E164" s="68" t="s">
        <v>9</v>
      </c>
      <c r="F164" s="141">
        <f t="shared" si="24"/>
        <v>68577</v>
      </c>
      <c r="G164" s="142">
        <f t="shared" si="25"/>
        <v>64011</v>
      </c>
      <c r="H164" s="142">
        <f t="shared" si="26"/>
        <v>71567</v>
      </c>
      <c r="I164" s="142">
        <f t="shared" si="27"/>
        <v>71026</v>
      </c>
      <c r="K164" s="98">
        <v>67643.42684</v>
      </c>
      <c r="M164" s="98">
        <v>65018</v>
      </c>
      <c r="N164" s="98">
        <v>67643.42684</v>
      </c>
    </row>
    <row r="165" spans="2:14" ht="16.5" hidden="1">
      <c r="B165" s="39">
        <v>140</v>
      </c>
      <c r="C165" s="67" t="s">
        <v>342</v>
      </c>
      <c r="D165" s="55" t="s">
        <v>343</v>
      </c>
      <c r="E165" s="68" t="s">
        <v>9</v>
      </c>
      <c r="F165" s="141">
        <f t="shared" si="24"/>
        <v>99996</v>
      </c>
      <c r="G165" s="142">
        <f t="shared" si="25"/>
        <v>93339</v>
      </c>
      <c r="H165" s="142">
        <f t="shared" si="26"/>
        <v>104356</v>
      </c>
      <c r="I165" s="142">
        <f t="shared" si="27"/>
        <v>103567</v>
      </c>
      <c r="K165" s="98">
        <v>98635.306660000002</v>
      </c>
      <c r="M165" s="98">
        <v>94807</v>
      </c>
      <c r="N165" s="98">
        <v>98635.306660000002</v>
      </c>
    </row>
    <row r="166" spans="2:14" ht="16.5" hidden="1">
      <c r="B166" s="39">
        <v>141</v>
      </c>
      <c r="C166" s="67" t="s">
        <v>344</v>
      </c>
      <c r="D166" s="55" t="s">
        <v>345</v>
      </c>
      <c r="E166" s="56" t="s">
        <v>86</v>
      </c>
      <c r="F166" s="141">
        <f t="shared" si="24"/>
        <v>27101</v>
      </c>
      <c r="G166" s="142">
        <f t="shared" si="25"/>
        <v>25297</v>
      </c>
      <c r="H166" s="142">
        <f t="shared" si="26"/>
        <v>28283</v>
      </c>
      <c r="I166" s="142">
        <f t="shared" si="27"/>
        <v>28069</v>
      </c>
      <c r="K166" s="98">
        <v>26732.564100000003</v>
      </c>
      <c r="M166" s="98">
        <v>25695</v>
      </c>
      <c r="N166" s="98">
        <v>26732.564100000003</v>
      </c>
    </row>
    <row r="167" spans="2:14" ht="16.5" hidden="1">
      <c r="B167" s="39">
        <v>142</v>
      </c>
      <c r="C167" s="67" t="s">
        <v>346</v>
      </c>
      <c r="D167" s="60" t="s">
        <v>347</v>
      </c>
      <c r="E167" s="56" t="s">
        <v>86</v>
      </c>
      <c r="F167" s="141">
        <f t="shared" si="24"/>
        <v>35911</v>
      </c>
      <c r="G167" s="142">
        <f t="shared" si="25"/>
        <v>33520</v>
      </c>
      <c r="H167" s="142">
        <f t="shared" si="26"/>
        <v>37476</v>
      </c>
      <c r="I167" s="142">
        <f t="shared" si="27"/>
        <v>37193</v>
      </c>
      <c r="K167" s="98">
        <v>35421.817860000003</v>
      </c>
      <c r="M167" s="98">
        <v>34047</v>
      </c>
      <c r="N167" s="98">
        <v>35421.817860000003</v>
      </c>
    </row>
    <row r="168" spans="2:14" ht="16.5" hidden="1">
      <c r="B168" s="39">
        <v>143</v>
      </c>
      <c r="C168" s="67" t="s">
        <v>348</v>
      </c>
      <c r="D168" s="60" t="s">
        <v>349</v>
      </c>
      <c r="E168" s="56" t="s">
        <v>86</v>
      </c>
      <c r="F168" s="141">
        <f t="shared" si="24"/>
        <v>49193</v>
      </c>
      <c r="G168" s="142">
        <f t="shared" si="25"/>
        <v>45918</v>
      </c>
      <c r="H168" s="142">
        <f t="shared" si="26"/>
        <v>51338</v>
      </c>
      <c r="I168" s="142">
        <f t="shared" si="27"/>
        <v>50949</v>
      </c>
      <c r="K168" s="98">
        <v>48523.323200000006</v>
      </c>
      <c r="M168" s="98">
        <v>46640</v>
      </c>
      <c r="N168" s="98">
        <v>48523.323200000006</v>
      </c>
    </row>
    <row r="169" spans="2:14" ht="16.5" hidden="1">
      <c r="B169" s="39">
        <v>144</v>
      </c>
      <c r="C169" s="67" t="s">
        <v>350</v>
      </c>
      <c r="D169" s="60" t="s">
        <v>351</v>
      </c>
      <c r="E169" s="56" t="s">
        <v>86</v>
      </c>
      <c r="F169" s="141">
        <f t="shared" si="24"/>
        <v>131132</v>
      </c>
      <c r="G169" s="142">
        <f t="shared" si="25"/>
        <v>122401</v>
      </c>
      <c r="H169" s="142">
        <f t="shared" si="26"/>
        <v>136849</v>
      </c>
      <c r="I169" s="142">
        <f t="shared" si="27"/>
        <v>135815</v>
      </c>
      <c r="K169" s="98">
        <v>129347.32426000001</v>
      </c>
      <c r="M169" s="98">
        <v>124327</v>
      </c>
      <c r="N169" s="98">
        <v>129347.32426000001</v>
      </c>
    </row>
    <row r="170" spans="2:14" ht="16.5" hidden="1">
      <c r="B170" s="39">
        <v>145</v>
      </c>
      <c r="C170" s="67" t="s">
        <v>352</v>
      </c>
      <c r="D170" s="55" t="s">
        <v>353</v>
      </c>
      <c r="E170" s="68" t="s">
        <v>9</v>
      </c>
      <c r="F170" s="141">
        <f t="shared" si="24"/>
        <v>65642</v>
      </c>
      <c r="G170" s="142">
        <f t="shared" si="25"/>
        <v>61271</v>
      </c>
      <c r="H170" s="142">
        <f t="shared" si="26"/>
        <v>68503</v>
      </c>
      <c r="I170" s="142">
        <f t="shared" si="27"/>
        <v>67985</v>
      </c>
      <c r="K170" s="98">
        <v>64748.049300000006</v>
      </c>
      <c r="M170" s="98">
        <v>62235</v>
      </c>
      <c r="N170" s="98">
        <v>64748.049300000006</v>
      </c>
    </row>
    <row r="171" spans="2:14" ht="22.5" hidden="1">
      <c r="B171" s="39">
        <v>146</v>
      </c>
      <c r="C171" s="67" t="s">
        <v>354</v>
      </c>
      <c r="D171" s="55" t="s">
        <v>355</v>
      </c>
      <c r="E171" s="68" t="s">
        <v>9</v>
      </c>
      <c r="F171" s="141">
        <f t="shared" si="24"/>
        <v>90523</v>
      </c>
      <c r="G171" s="142">
        <f t="shared" si="25"/>
        <v>84496</v>
      </c>
      <c r="H171" s="142">
        <f t="shared" si="26"/>
        <v>94469</v>
      </c>
      <c r="I171" s="142">
        <f t="shared" si="27"/>
        <v>93755</v>
      </c>
      <c r="K171" s="98">
        <v>89290.613500000007</v>
      </c>
      <c r="M171" s="98">
        <v>85825</v>
      </c>
      <c r="N171" s="98">
        <v>89290.613500000007</v>
      </c>
    </row>
    <row r="172" spans="2:14" ht="16.5" hidden="1">
      <c r="B172" s="39">
        <v>147</v>
      </c>
      <c r="C172" s="67" t="s">
        <v>356</v>
      </c>
      <c r="D172" s="60" t="s">
        <v>357</v>
      </c>
      <c r="E172" s="56" t="s">
        <v>86</v>
      </c>
      <c r="F172" s="141">
        <f t="shared" si="24"/>
        <v>26191</v>
      </c>
      <c r="G172" s="142">
        <f t="shared" si="25"/>
        <v>24447</v>
      </c>
      <c r="H172" s="142">
        <f t="shared" si="26"/>
        <v>27333</v>
      </c>
      <c r="I172" s="142">
        <f t="shared" si="27"/>
        <v>27126</v>
      </c>
      <c r="K172" s="98">
        <v>25834.716160000004</v>
      </c>
      <c r="M172" s="98">
        <v>24832</v>
      </c>
      <c r="N172" s="98">
        <v>25834.716160000004</v>
      </c>
    </row>
    <row r="173" spans="2:14" ht="16.5" hidden="1">
      <c r="B173" s="39">
        <v>148</v>
      </c>
      <c r="C173" s="67" t="s">
        <v>358</v>
      </c>
      <c r="D173" s="60" t="s">
        <v>359</v>
      </c>
      <c r="E173" s="56" t="s">
        <v>86</v>
      </c>
      <c r="F173" s="141">
        <f t="shared" si="24"/>
        <v>59100</v>
      </c>
      <c r="G173" s="142">
        <f t="shared" si="25"/>
        <v>55165</v>
      </c>
      <c r="H173" s="142">
        <f t="shared" si="26"/>
        <v>61677</v>
      </c>
      <c r="I173" s="142">
        <f t="shared" si="27"/>
        <v>61210</v>
      </c>
      <c r="K173" s="98">
        <v>58295.612540000002</v>
      </c>
      <c r="M173" s="98">
        <v>56033</v>
      </c>
      <c r="N173" s="98">
        <v>58295.612540000002</v>
      </c>
    </row>
    <row r="174" spans="2:14" ht="16.5" hidden="1">
      <c r="B174" s="39">
        <v>149</v>
      </c>
      <c r="C174" s="67" t="s">
        <v>360</v>
      </c>
      <c r="D174" s="60" t="s">
        <v>361</v>
      </c>
      <c r="E174" s="56" t="s">
        <v>86</v>
      </c>
      <c r="F174" s="141">
        <f t="shared" si="24"/>
        <v>69539</v>
      </c>
      <c r="G174" s="142">
        <f t="shared" si="25"/>
        <v>64909</v>
      </c>
      <c r="H174" s="142">
        <f t="shared" si="26"/>
        <v>72571</v>
      </c>
      <c r="I174" s="142">
        <f t="shared" si="27"/>
        <v>72022</v>
      </c>
      <c r="K174" s="98">
        <v>68592.253400000001</v>
      </c>
      <c r="M174" s="98">
        <v>65930</v>
      </c>
      <c r="N174" s="98">
        <v>68592.253400000001</v>
      </c>
    </row>
    <row r="175" spans="2:14" ht="16.5" hidden="1">
      <c r="B175" s="39">
        <v>150</v>
      </c>
      <c r="C175" s="67" t="s">
        <v>362</v>
      </c>
      <c r="D175" s="60" t="s">
        <v>363</v>
      </c>
      <c r="E175" s="56" t="s">
        <v>86</v>
      </c>
      <c r="F175" s="141">
        <f t="shared" si="24"/>
        <v>106742</v>
      </c>
      <c r="G175" s="142">
        <f t="shared" si="25"/>
        <v>99635</v>
      </c>
      <c r="H175" s="142">
        <f t="shared" si="26"/>
        <v>111395</v>
      </c>
      <c r="I175" s="142">
        <f t="shared" si="27"/>
        <v>110553</v>
      </c>
      <c r="K175" s="98">
        <v>105288.53676</v>
      </c>
      <c r="M175" s="98">
        <v>101202</v>
      </c>
      <c r="N175" s="98">
        <v>105288.53676</v>
      </c>
    </row>
    <row r="176" spans="2:14" ht="16.5" hidden="1">
      <c r="B176" s="39">
        <v>151</v>
      </c>
      <c r="C176" s="67" t="s">
        <v>364</v>
      </c>
      <c r="D176" s="60" t="s">
        <v>365</v>
      </c>
      <c r="E176" s="56" t="s">
        <v>86</v>
      </c>
      <c r="F176" s="141">
        <f t="shared" si="24"/>
        <v>163595</v>
      </c>
      <c r="G176" s="142">
        <f t="shared" si="25"/>
        <v>152703</v>
      </c>
      <c r="H176" s="142">
        <f t="shared" si="26"/>
        <v>170727</v>
      </c>
      <c r="I176" s="142">
        <f t="shared" si="27"/>
        <v>169437</v>
      </c>
      <c r="K176" s="98">
        <v>161368.13990000001</v>
      </c>
      <c r="M176" s="98">
        <v>155105</v>
      </c>
      <c r="N176" s="98">
        <v>161368.13990000001</v>
      </c>
    </row>
    <row r="177" spans="2:14" ht="16.5" hidden="1">
      <c r="B177" s="39">
        <v>152</v>
      </c>
      <c r="C177" s="67" t="s">
        <v>366</v>
      </c>
      <c r="D177" s="60" t="s">
        <v>367</v>
      </c>
      <c r="E177" s="56" t="s">
        <v>86</v>
      </c>
      <c r="F177" s="141">
        <f t="shared" si="24"/>
        <v>193501</v>
      </c>
      <c r="G177" s="142">
        <f t="shared" si="25"/>
        <v>180618</v>
      </c>
      <c r="H177" s="142">
        <f t="shared" si="26"/>
        <v>201937</v>
      </c>
      <c r="I177" s="142">
        <f t="shared" si="27"/>
        <v>200410</v>
      </c>
      <c r="K177" s="98">
        <v>190867.07442000002</v>
      </c>
      <c r="M177" s="98">
        <v>183459</v>
      </c>
      <c r="N177" s="98">
        <v>190867.07442000002</v>
      </c>
    </row>
    <row r="178" spans="2:14" ht="16.5" hidden="1">
      <c r="B178" s="39">
        <v>153</v>
      </c>
      <c r="C178" s="67" t="s">
        <v>368</v>
      </c>
      <c r="D178" s="60" t="s">
        <v>369</v>
      </c>
      <c r="E178" s="56" t="s">
        <v>86</v>
      </c>
      <c r="F178" s="141">
        <f t="shared" si="24"/>
        <v>303194</v>
      </c>
      <c r="G178" s="142">
        <f t="shared" si="25"/>
        <v>283007</v>
      </c>
      <c r="H178" s="142">
        <f t="shared" si="26"/>
        <v>316412</v>
      </c>
      <c r="I178" s="142">
        <f t="shared" si="27"/>
        <v>314020</v>
      </c>
      <c r="K178" s="98">
        <v>299066.59442000004</v>
      </c>
      <c r="M178" s="98">
        <v>287459</v>
      </c>
      <c r="N178" s="98">
        <v>299066.59442000004</v>
      </c>
    </row>
    <row r="179" spans="2:14" ht="16.5" hidden="1">
      <c r="B179" s="39">
        <v>154</v>
      </c>
      <c r="C179" s="70" t="s">
        <v>370</v>
      </c>
      <c r="D179" s="58" t="s">
        <v>371</v>
      </c>
      <c r="E179" s="71"/>
      <c r="F179" s="141"/>
      <c r="G179" s="142"/>
      <c r="H179" s="142"/>
      <c r="I179" s="142"/>
      <c r="K179" s="98">
        <v>0</v>
      </c>
      <c r="M179" s="98">
        <v>0</v>
      </c>
      <c r="N179" s="98">
        <v>0</v>
      </c>
    </row>
    <row r="180" spans="2:14" ht="16.5" hidden="1">
      <c r="B180" s="39">
        <v>155</v>
      </c>
      <c r="C180" s="67" t="s">
        <v>372</v>
      </c>
      <c r="D180" s="55" t="s">
        <v>373</v>
      </c>
      <c r="E180" s="68" t="s">
        <v>41</v>
      </c>
      <c r="F180" s="141">
        <f>+ROUND($F$7*K180,0)</f>
        <v>128031</v>
      </c>
      <c r="G180" s="142">
        <f>+ROUND(K180*$G$7,0)</f>
        <v>119507</v>
      </c>
      <c r="H180" s="142">
        <f>+ROUND(K180*$H$7,0)</f>
        <v>133613</v>
      </c>
      <c r="I180" s="142">
        <f>+ROUND(K180*$I$7,0)</f>
        <v>132603</v>
      </c>
      <c r="K180" s="98">
        <v>126288.60706000001</v>
      </c>
      <c r="M180" s="98">
        <v>121387</v>
      </c>
      <c r="N180" s="98">
        <v>126288.60706000001</v>
      </c>
    </row>
    <row r="181" spans="2:14" ht="16.5" hidden="1">
      <c r="B181" s="39">
        <v>156</v>
      </c>
      <c r="C181" s="67" t="s">
        <v>374</v>
      </c>
      <c r="D181" s="69" t="s">
        <v>375</v>
      </c>
      <c r="E181" s="56" t="s">
        <v>86</v>
      </c>
      <c r="F181" s="141">
        <f>+ROUND($F$7*K181,0)</f>
        <v>74894</v>
      </c>
      <c r="G181" s="142">
        <f>+ROUND(K181*$G$7,0)</f>
        <v>69907</v>
      </c>
      <c r="H181" s="142">
        <f>+ROUND(K181*$H$7,0)</f>
        <v>78159</v>
      </c>
      <c r="I181" s="142">
        <f>+ROUND(K181*$I$7,0)</f>
        <v>77568</v>
      </c>
      <c r="K181" s="98">
        <v>73874.262660000008</v>
      </c>
      <c r="M181" s="98">
        <v>71007</v>
      </c>
      <c r="N181" s="98">
        <v>73874.262660000008</v>
      </c>
    </row>
    <row r="182" spans="2:14" ht="16.5" hidden="1">
      <c r="B182" s="39">
        <v>157</v>
      </c>
      <c r="C182" s="67" t="s">
        <v>376</v>
      </c>
      <c r="D182" s="69" t="s">
        <v>377</v>
      </c>
      <c r="E182" s="68" t="s">
        <v>38</v>
      </c>
      <c r="F182" s="141">
        <f>+ROUND($F$7*K182,0)</f>
        <v>3795</v>
      </c>
      <c r="G182" s="142">
        <f>+ROUND(K182*$G$7,0)</f>
        <v>3542</v>
      </c>
      <c r="H182" s="142">
        <f>+ROUND(K182*$H$7,0)</f>
        <v>3960</v>
      </c>
      <c r="I182" s="142">
        <f>+ROUND(K182*$I$7,0)</f>
        <v>3930</v>
      </c>
      <c r="K182" s="98">
        <v>3743.2872400000001</v>
      </c>
      <c r="M182" s="98">
        <v>3598</v>
      </c>
      <c r="N182" s="98">
        <v>3743.2872400000001</v>
      </c>
    </row>
    <row r="183" spans="2:14" ht="16.5" hidden="1">
      <c r="B183" s="39">
        <v>158</v>
      </c>
      <c r="C183" s="67" t="s">
        <v>378</v>
      </c>
      <c r="D183" s="69" t="s">
        <v>379</v>
      </c>
      <c r="E183" s="68" t="s">
        <v>38</v>
      </c>
      <c r="F183" s="141">
        <f>+ROUND($F$7*K183,0)</f>
        <v>9814</v>
      </c>
      <c r="G183" s="142">
        <f>+ROUND(K183*$G$7,0)</f>
        <v>9161</v>
      </c>
      <c r="H183" s="142">
        <f>+ROUND(K183*$H$7,0)</f>
        <v>10242</v>
      </c>
      <c r="I183" s="142">
        <f>+ROUND(K183*$I$7,0)</f>
        <v>10165</v>
      </c>
      <c r="K183" s="98">
        <v>9680.7359000000015</v>
      </c>
      <c r="M183" s="98">
        <v>9305</v>
      </c>
      <c r="N183" s="98">
        <v>9680.7359000000015</v>
      </c>
    </row>
    <row r="184" spans="2:14" ht="16.5" hidden="1">
      <c r="B184" s="39">
        <v>159</v>
      </c>
      <c r="C184" s="70" t="s">
        <v>380</v>
      </c>
      <c r="D184" s="58" t="s">
        <v>381</v>
      </c>
      <c r="E184" s="71"/>
      <c r="F184" s="141"/>
      <c r="G184" s="142"/>
      <c r="H184" s="142"/>
      <c r="I184" s="142"/>
      <c r="K184" s="98">
        <v>0</v>
      </c>
      <c r="M184" s="98">
        <v>0</v>
      </c>
      <c r="N184" s="98">
        <v>0</v>
      </c>
    </row>
    <row r="185" spans="2:14" ht="22.5" hidden="1">
      <c r="B185" s="39">
        <v>160</v>
      </c>
      <c r="C185" s="67" t="s">
        <v>382</v>
      </c>
      <c r="D185" s="55" t="s">
        <v>383</v>
      </c>
      <c r="E185" s="68" t="s">
        <v>9</v>
      </c>
      <c r="F185" s="141">
        <f t="shared" ref="F185:F198" si="28">+ROUND($F$7*K185,0)</f>
        <v>325383</v>
      </c>
      <c r="G185" s="142">
        <f t="shared" ref="G185:G198" si="29">+ROUND(K185*$G$7,0)</f>
        <v>303719</v>
      </c>
      <c r="H185" s="142">
        <f t="shared" ref="H185:H198" si="30">+ROUND(K185*$H$7,0)</f>
        <v>339569</v>
      </c>
      <c r="I185" s="142">
        <f t="shared" ref="I185:I198" si="31">+ROUND(K185*$I$7,0)</f>
        <v>337002</v>
      </c>
      <c r="K185" s="98">
        <v>320954.10886000004</v>
      </c>
      <c r="M185" s="98">
        <v>308497</v>
      </c>
      <c r="N185" s="98">
        <v>320954.10886000004</v>
      </c>
    </row>
    <row r="186" spans="2:14" ht="22.5" hidden="1">
      <c r="B186" s="39">
        <v>161</v>
      </c>
      <c r="C186" s="67" t="s">
        <v>384</v>
      </c>
      <c r="D186" s="55" t="s">
        <v>385</v>
      </c>
      <c r="E186" s="68" t="s">
        <v>9</v>
      </c>
      <c r="F186" s="141">
        <f t="shared" si="28"/>
        <v>446448</v>
      </c>
      <c r="G186" s="142">
        <f t="shared" si="29"/>
        <v>416723</v>
      </c>
      <c r="H186" s="142">
        <f t="shared" si="30"/>
        <v>465913</v>
      </c>
      <c r="I186" s="142">
        <f t="shared" si="31"/>
        <v>462390</v>
      </c>
      <c r="K186" s="98">
        <v>440371.00602000003</v>
      </c>
      <c r="M186" s="98">
        <v>423279</v>
      </c>
      <c r="N186" s="98">
        <v>440371.00602000003</v>
      </c>
    </row>
    <row r="187" spans="2:14" ht="22.5" hidden="1">
      <c r="B187" s="39">
        <v>162</v>
      </c>
      <c r="C187" s="67" t="s">
        <v>386</v>
      </c>
      <c r="D187" s="55" t="s">
        <v>387</v>
      </c>
      <c r="E187" s="68" t="s">
        <v>9</v>
      </c>
      <c r="F187" s="141">
        <f t="shared" si="28"/>
        <v>581502</v>
      </c>
      <c r="G187" s="142">
        <f t="shared" si="29"/>
        <v>542785</v>
      </c>
      <c r="H187" s="142">
        <f t="shared" si="30"/>
        <v>606854</v>
      </c>
      <c r="I187" s="142">
        <f t="shared" si="31"/>
        <v>602266</v>
      </c>
      <c r="K187" s="98">
        <v>573586.46312000009</v>
      </c>
      <c r="M187" s="98">
        <v>551324</v>
      </c>
      <c r="N187" s="98">
        <v>573586.46312000009</v>
      </c>
    </row>
    <row r="188" spans="2:14" ht="22.5" hidden="1">
      <c r="B188" s="39">
        <v>163</v>
      </c>
      <c r="C188" s="67" t="s">
        <v>388</v>
      </c>
      <c r="D188" s="55" t="s">
        <v>389</v>
      </c>
      <c r="E188" s="68" t="s">
        <v>9</v>
      </c>
      <c r="F188" s="141">
        <f t="shared" si="28"/>
        <v>823962</v>
      </c>
      <c r="G188" s="142">
        <f t="shared" si="29"/>
        <v>769101</v>
      </c>
      <c r="H188" s="142">
        <f t="shared" si="30"/>
        <v>859885</v>
      </c>
      <c r="I188" s="142">
        <f t="shared" si="31"/>
        <v>853383</v>
      </c>
      <c r="K188" s="98">
        <v>812745.89638000005</v>
      </c>
      <c r="M188" s="98">
        <v>781201</v>
      </c>
      <c r="N188" s="98">
        <v>812745.89638000005</v>
      </c>
    </row>
    <row r="189" spans="2:14" ht="22.5" hidden="1">
      <c r="B189" s="39">
        <v>164</v>
      </c>
      <c r="C189" s="67" t="s">
        <v>390</v>
      </c>
      <c r="D189" s="55" t="s">
        <v>391</v>
      </c>
      <c r="E189" s="68" t="s">
        <v>9</v>
      </c>
      <c r="F189" s="141">
        <f t="shared" si="28"/>
        <v>55807</v>
      </c>
      <c r="G189" s="142">
        <f t="shared" si="29"/>
        <v>52091</v>
      </c>
      <c r="H189" s="142">
        <f t="shared" si="30"/>
        <v>58240</v>
      </c>
      <c r="I189" s="142">
        <f t="shared" si="31"/>
        <v>57800</v>
      </c>
      <c r="K189" s="98">
        <v>55047.546180000005</v>
      </c>
      <c r="M189" s="98">
        <v>52911</v>
      </c>
      <c r="N189" s="98">
        <v>55047.546180000005</v>
      </c>
    </row>
    <row r="190" spans="2:14" ht="16.5" hidden="1">
      <c r="B190" s="39">
        <v>165</v>
      </c>
      <c r="C190" s="67" t="s">
        <v>392</v>
      </c>
      <c r="D190" s="55" t="s">
        <v>393</v>
      </c>
      <c r="E190" s="68" t="s">
        <v>9</v>
      </c>
      <c r="F190" s="141">
        <f t="shared" si="28"/>
        <v>623765</v>
      </c>
      <c r="G190" s="142">
        <f t="shared" si="29"/>
        <v>582234</v>
      </c>
      <c r="H190" s="142">
        <f t="shared" si="30"/>
        <v>650960</v>
      </c>
      <c r="I190" s="142">
        <f t="shared" si="31"/>
        <v>646038</v>
      </c>
      <c r="K190" s="98">
        <v>615274.48972000007</v>
      </c>
      <c r="M190" s="98">
        <v>591394</v>
      </c>
      <c r="N190" s="98">
        <v>615274.48972000007</v>
      </c>
    </row>
    <row r="191" spans="2:14" ht="16.5" hidden="1">
      <c r="B191" s="39">
        <v>166</v>
      </c>
      <c r="C191" s="67" t="s">
        <v>394</v>
      </c>
      <c r="D191" s="55" t="s">
        <v>395</v>
      </c>
      <c r="E191" s="68" t="s">
        <v>9</v>
      </c>
      <c r="F191" s="141">
        <f t="shared" si="28"/>
        <v>587014</v>
      </c>
      <c r="G191" s="142">
        <f t="shared" si="29"/>
        <v>547930</v>
      </c>
      <c r="H191" s="142">
        <f t="shared" si="30"/>
        <v>612607</v>
      </c>
      <c r="I191" s="142">
        <f t="shared" si="31"/>
        <v>607975</v>
      </c>
      <c r="K191" s="98">
        <v>579023.48900000006</v>
      </c>
      <c r="M191" s="98">
        <v>556550</v>
      </c>
      <c r="N191" s="98">
        <v>579023.48900000006</v>
      </c>
    </row>
    <row r="192" spans="2:14" ht="22.5" hidden="1">
      <c r="B192" s="39">
        <v>167</v>
      </c>
      <c r="C192" s="67" t="s">
        <v>396</v>
      </c>
      <c r="D192" s="55" t="s">
        <v>397</v>
      </c>
      <c r="E192" s="56" t="s">
        <v>86</v>
      </c>
      <c r="F192" s="141">
        <f t="shared" si="28"/>
        <v>572015</v>
      </c>
      <c r="G192" s="142">
        <f t="shared" si="29"/>
        <v>533929</v>
      </c>
      <c r="H192" s="142">
        <f t="shared" si="30"/>
        <v>596953</v>
      </c>
      <c r="I192" s="142">
        <f t="shared" si="31"/>
        <v>592440</v>
      </c>
      <c r="K192" s="98">
        <v>564228.24502000003</v>
      </c>
      <c r="M192" s="98">
        <v>542329</v>
      </c>
      <c r="N192" s="98">
        <v>564228.24502000003</v>
      </c>
    </row>
    <row r="193" spans="2:14" ht="22.5" hidden="1">
      <c r="B193" s="39">
        <v>168</v>
      </c>
      <c r="C193" s="67" t="s">
        <v>398</v>
      </c>
      <c r="D193" s="55" t="s">
        <v>399</v>
      </c>
      <c r="E193" s="56" t="s">
        <v>86</v>
      </c>
      <c r="F193" s="141">
        <f t="shared" si="28"/>
        <v>775676</v>
      </c>
      <c r="G193" s="142">
        <f t="shared" si="29"/>
        <v>724031</v>
      </c>
      <c r="H193" s="142">
        <f t="shared" si="30"/>
        <v>809494</v>
      </c>
      <c r="I193" s="142">
        <f t="shared" si="31"/>
        <v>803373</v>
      </c>
      <c r="K193" s="98">
        <v>765117.29998000001</v>
      </c>
      <c r="M193" s="98">
        <v>735421</v>
      </c>
      <c r="N193" s="98">
        <v>765117.29998000001</v>
      </c>
    </row>
    <row r="194" spans="2:14" ht="22.5" hidden="1">
      <c r="B194" s="39">
        <v>169</v>
      </c>
      <c r="C194" s="67" t="s">
        <v>400</v>
      </c>
      <c r="D194" s="55" t="s">
        <v>401</v>
      </c>
      <c r="E194" s="68" t="s">
        <v>9</v>
      </c>
      <c r="F194" s="141">
        <f t="shared" si="28"/>
        <v>781721</v>
      </c>
      <c r="G194" s="142">
        <f t="shared" si="29"/>
        <v>729673</v>
      </c>
      <c r="H194" s="142">
        <f t="shared" si="30"/>
        <v>815802</v>
      </c>
      <c r="I194" s="142">
        <f t="shared" si="31"/>
        <v>809634</v>
      </c>
      <c r="K194" s="98">
        <v>771079.71776000003</v>
      </c>
      <c r="M194" s="98">
        <v>741152</v>
      </c>
      <c r="N194" s="98">
        <v>771079.71776000003</v>
      </c>
    </row>
    <row r="195" spans="2:14" ht="22.5" hidden="1">
      <c r="B195" s="39">
        <v>170</v>
      </c>
      <c r="C195" s="67" t="s">
        <v>402</v>
      </c>
      <c r="D195" s="55" t="s">
        <v>403</v>
      </c>
      <c r="E195" s="68" t="s">
        <v>9</v>
      </c>
      <c r="F195" s="141">
        <f t="shared" si="28"/>
        <v>2138843</v>
      </c>
      <c r="G195" s="142">
        <f t="shared" si="29"/>
        <v>1996436</v>
      </c>
      <c r="H195" s="142">
        <f t="shared" si="30"/>
        <v>2232093</v>
      </c>
      <c r="I195" s="142">
        <f t="shared" si="31"/>
        <v>2215215</v>
      </c>
      <c r="K195" s="98">
        <v>2109728.3407200002</v>
      </c>
      <c r="M195" s="98">
        <v>2027844</v>
      </c>
      <c r="N195" s="98">
        <v>2109728.3407200002</v>
      </c>
    </row>
    <row r="196" spans="2:14" ht="16.5" hidden="1">
      <c r="B196" s="39">
        <v>171</v>
      </c>
      <c r="C196" s="67" t="s">
        <v>3066</v>
      </c>
      <c r="D196" s="55" t="s">
        <v>3067</v>
      </c>
      <c r="E196" s="68" t="s">
        <v>9</v>
      </c>
      <c r="F196" s="141">
        <f t="shared" si="28"/>
        <v>802412</v>
      </c>
      <c r="G196" s="142">
        <f t="shared" si="29"/>
        <v>748987</v>
      </c>
      <c r="H196" s="142">
        <f t="shared" si="30"/>
        <v>837396</v>
      </c>
      <c r="I196" s="142">
        <f t="shared" si="31"/>
        <v>831064</v>
      </c>
      <c r="K196" s="98">
        <v>791489.89260000002</v>
      </c>
      <c r="M196" s="98">
        <v>760770</v>
      </c>
      <c r="N196" s="98">
        <v>791489.89260000002</v>
      </c>
    </row>
    <row r="197" spans="2:14" ht="16.5" hidden="1">
      <c r="B197" s="39">
        <v>172</v>
      </c>
      <c r="C197" s="67" t="s">
        <v>3068</v>
      </c>
      <c r="D197" s="55" t="s">
        <v>3069</v>
      </c>
      <c r="E197" s="68" t="s">
        <v>9</v>
      </c>
      <c r="F197" s="141">
        <f t="shared" si="28"/>
        <v>1109263</v>
      </c>
      <c r="G197" s="142">
        <f t="shared" si="29"/>
        <v>1035407</v>
      </c>
      <c r="H197" s="142">
        <f t="shared" si="30"/>
        <v>1157625</v>
      </c>
      <c r="I197" s="142">
        <f t="shared" si="31"/>
        <v>1148872</v>
      </c>
      <c r="K197" s="98">
        <v>1094163.4844800001</v>
      </c>
      <c r="M197" s="98">
        <v>1051696</v>
      </c>
      <c r="N197" s="98">
        <v>1094163.4844800001</v>
      </c>
    </row>
    <row r="198" spans="2:14" ht="16.5" hidden="1">
      <c r="B198" s="39">
        <v>173</v>
      </c>
      <c r="C198" s="67" t="s">
        <v>3070</v>
      </c>
      <c r="D198" s="55" t="s">
        <v>3071</v>
      </c>
      <c r="E198" s="68" t="s">
        <v>9</v>
      </c>
      <c r="F198" s="141">
        <f t="shared" si="28"/>
        <v>1483065</v>
      </c>
      <c r="G198" s="142">
        <f t="shared" si="29"/>
        <v>1384321</v>
      </c>
      <c r="H198" s="142">
        <f t="shared" si="30"/>
        <v>1547724</v>
      </c>
      <c r="I198" s="142">
        <f t="shared" si="31"/>
        <v>1536021</v>
      </c>
      <c r="K198" s="98">
        <v>1462877.2776200001</v>
      </c>
      <c r="M198" s="98">
        <v>1406099</v>
      </c>
      <c r="N198" s="98">
        <v>1462877.2776200001</v>
      </c>
    </row>
    <row r="199" spans="2:14" ht="16.5" hidden="1">
      <c r="B199" s="39">
        <v>174</v>
      </c>
      <c r="C199" s="70" t="s">
        <v>404</v>
      </c>
      <c r="D199" s="58" t="s">
        <v>405</v>
      </c>
      <c r="E199" s="71"/>
      <c r="F199" s="141"/>
      <c r="G199" s="142"/>
      <c r="H199" s="142"/>
      <c r="I199" s="142"/>
      <c r="K199" s="98">
        <v>0</v>
      </c>
      <c r="M199" s="98">
        <v>0</v>
      </c>
      <c r="N199" s="98">
        <v>0</v>
      </c>
    </row>
    <row r="200" spans="2:14" ht="16.5" hidden="1">
      <c r="B200" s="39">
        <v>175</v>
      </c>
      <c r="C200" s="67" t="s">
        <v>3072</v>
      </c>
      <c r="D200" s="55" t="s">
        <v>3073</v>
      </c>
      <c r="E200" s="68" t="s">
        <v>9</v>
      </c>
      <c r="F200" s="141">
        <f t="shared" ref="F200:F205" si="32">+ROUND($F$7*K200,0)</f>
        <v>242835</v>
      </c>
      <c r="G200" s="142">
        <f t="shared" ref="G200:G205" si="33">+ROUND(K200*$G$7,0)</f>
        <v>226667</v>
      </c>
      <c r="H200" s="142">
        <f t="shared" ref="H200:H205" si="34">+ROUND(K200*$H$7,0)</f>
        <v>253423</v>
      </c>
      <c r="I200" s="142">
        <f t="shared" ref="I200:I205" si="35">+ROUND(K200*$I$7,0)</f>
        <v>251506</v>
      </c>
      <c r="K200" s="98">
        <v>239529.80854000003</v>
      </c>
      <c r="M200" s="98">
        <v>230233</v>
      </c>
      <c r="N200" s="98">
        <v>239529.80854000003</v>
      </c>
    </row>
    <row r="201" spans="2:14" ht="16.5" hidden="1">
      <c r="B201" s="39">
        <v>176</v>
      </c>
      <c r="C201" s="67" t="s">
        <v>406</v>
      </c>
      <c r="D201" s="55" t="s">
        <v>407</v>
      </c>
      <c r="E201" s="68" t="s">
        <v>9</v>
      </c>
      <c r="F201" s="141">
        <f t="shared" si="32"/>
        <v>36770</v>
      </c>
      <c r="G201" s="142">
        <f t="shared" si="33"/>
        <v>34322</v>
      </c>
      <c r="H201" s="142">
        <f t="shared" si="34"/>
        <v>38373</v>
      </c>
      <c r="I201" s="142">
        <f t="shared" si="35"/>
        <v>38083</v>
      </c>
      <c r="K201" s="98">
        <v>36269.727559999999</v>
      </c>
      <c r="M201" s="98">
        <v>34862</v>
      </c>
      <c r="N201" s="98">
        <v>36269.727559999999</v>
      </c>
    </row>
    <row r="202" spans="2:14" ht="22.5" hidden="1">
      <c r="B202" s="39">
        <v>177</v>
      </c>
      <c r="C202" s="67" t="s">
        <v>408</v>
      </c>
      <c r="D202" s="215" t="s">
        <v>409</v>
      </c>
      <c r="E202" s="56" t="s">
        <v>86</v>
      </c>
      <c r="F202" s="141">
        <f t="shared" si="32"/>
        <v>23670</v>
      </c>
      <c r="G202" s="142">
        <f t="shared" si="33"/>
        <v>22094</v>
      </c>
      <c r="H202" s="142">
        <f t="shared" si="34"/>
        <v>24702</v>
      </c>
      <c r="I202" s="142">
        <f t="shared" si="35"/>
        <v>24516</v>
      </c>
      <c r="K202" s="98">
        <v>23348.207960000003</v>
      </c>
      <c r="L202" s="99">
        <f>+F202</f>
        <v>23670</v>
      </c>
      <c r="M202" s="98">
        <v>25503</v>
      </c>
      <c r="N202" s="98">
        <v>23348.207960000003</v>
      </c>
    </row>
    <row r="203" spans="2:14" ht="22.5" hidden="1">
      <c r="B203" s="39">
        <v>178</v>
      </c>
      <c r="C203" s="67" t="s">
        <v>410</v>
      </c>
      <c r="D203" s="215" t="s">
        <v>411</v>
      </c>
      <c r="E203" s="56" t="s">
        <v>86</v>
      </c>
      <c r="F203" s="141">
        <f t="shared" si="32"/>
        <v>36736</v>
      </c>
      <c r="G203" s="142">
        <f t="shared" si="33"/>
        <v>34291</v>
      </c>
      <c r="H203" s="142">
        <f t="shared" si="34"/>
        <v>38338</v>
      </c>
      <c r="I203" s="142">
        <f t="shared" si="35"/>
        <v>38048</v>
      </c>
      <c r="K203" s="98">
        <v>36236.435400000002</v>
      </c>
      <c r="L203" s="99">
        <f>+F203</f>
        <v>36736</v>
      </c>
      <c r="M203" s="98">
        <v>22745</v>
      </c>
      <c r="N203" s="98">
        <v>36236.435400000002</v>
      </c>
    </row>
    <row r="204" spans="2:14" ht="22.5" hidden="1">
      <c r="B204" s="39">
        <v>179</v>
      </c>
      <c r="C204" s="67" t="s">
        <v>412</v>
      </c>
      <c r="D204" s="215" t="s">
        <v>413</v>
      </c>
      <c r="E204" s="56" t="s">
        <v>86</v>
      </c>
      <c r="F204" s="141">
        <f t="shared" si="32"/>
        <v>72296</v>
      </c>
      <c r="G204" s="142">
        <f t="shared" si="33"/>
        <v>67482</v>
      </c>
      <c r="H204" s="142">
        <f t="shared" si="34"/>
        <v>75448</v>
      </c>
      <c r="I204" s="142">
        <f t="shared" si="35"/>
        <v>74877</v>
      </c>
      <c r="K204" s="98">
        <v>71311.806720000008</v>
      </c>
      <c r="L204" s="99">
        <f>+F204</f>
        <v>72296</v>
      </c>
      <c r="M204" s="98">
        <v>34955</v>
      </c>
      <c r="N204" s="98">
        <v>71311.806720000008</v>
      </c>
    </row>
    <row r="205" spans="2:14" ht="16.5" hidden="1">
      <c r="B205" s="39">
        <v>180</v>
      </c>
      <c r="C205" s="67" t="s">
        <v>414</v>
      </c>
      <c r="D205" s="60" t="s">
        <v>415</v>
      </c>
      <c r="E205" s="56" t="s">
        <v>86</v>
      </c>
      <c r="F205" s="141">
        <f t="shared" si="32"/>
        <v>49998</v>
      </c>
      <c r="G205" s="142">
        <f t="shared" si="33"/>
        <v>46669</v>
      </c>
      <c r="H205" s="142">
        <f t="shared" si="34"/>
        <v>52178</v>
      </c>
      <c r="I205" s="142">
        <f t="shared" si="35"/>
        <v>51783</v>
      </c>
      <c r="K205" s="98">
        <v>49317.133140000005</v>
      </c>
      <c r="M205" s="98">
        <v>47403</v>
      </c>
      <c r="N205" s="98">
        <v>49317.133140000005</v>
      </c>
    </row>
    <row r="206" spans="2:14" ht="16.5" hidden="1">
      <c r="C206" s="158"/>
      <c r="D206" s="79"/>
      <c r="E206" s="159"/>
      <c r="F206" s="149"/>
      <c r="G206" s="150"/>
      <c r="H206" s="150"/>
      <c r="I206" s="150"/>
      <c r="K206" s="98"/>
      <c r="M206" s="98"/>
      <c r="N206" s="98"/>
    </row>
    <row r="207" spans="2:14" ht="16.5" hidden="1">
      <c r="C207" s="63"/>
      <c r="D207" s="123"/>
      <c r="E207" s="157"/>
      <c r="F207" s="149"/>
      <c r="G207" s="150"/>
      <c r="H207" s="150"/>
      <c r="I207" s="150"/>
      <c r="K207" s="98"/>
      <c r="M207" s="98"/>
      <c r="N207" s="98"/>
    </row>
    <row r="208" spans="2:14" ht="16.5" hidden="1">
      <c r="C208" s="63"/>
      <c r="D208" s="123"/>
      <c r="E208" s="157"/>
      <c r="F208" s="149"/>
      <c r="G208" s="150"/>
      <c r="H208" s="150"/>
      <c r="I208" s="150"/>
      <c r="K208" s="98"/>
      <c r="M208" s="98"/>
      <c r="N208" s="98"/>
    </row>
    <row r="209" spans="2:14" ht="16.5" hidden="1">
      <c r="C209" s="63"/>
      <c r="D209" s="123"/>
      <c r="E209" s="157"/>
      <c r="F209" s="149"/>
      <c r="G209" s="150"/>
      <c r="H209" s="150"/>
      <c r="I209" s="150"/>
      <c r="K209" s="98"/>
      <c r="M209" s="98"/>
      <c r="N209" s="98"/>
    </row>
    <row r="210" spans="2:14" ht="16.5" hidden="1">
      <c r="C210" s="63"/>
      <c r="D210" s="123"/>
      <c r="E210" s="157"/>
      <c r="F210" s="149"/>
      <c r="G210" s="150"/>
      <c r="H210" s="150"/>
      <c r="I210" s="150"/>
      <c r="K210" s="98"/>
      <c r="M210" s="98"/>
      <c r="N210" s="98"/>
    </row>
    <row r="211" spans="2:14" ht="16.5" hidden="1" customHeight="1">
      <c r="B211" s="39">
        <v>182</v>
      </c>
      <c r="C211" s="50">
        <v>4</v>
      </c>
      <c r="D211" s="122" t="s">
        <v>416</v>
      </c>
      <c r="E211" s="65"/>
      <c r="F211" s="143"/>
      <c r="G211" s="143"/>
      <c r="H211" s="143"/>
      <c r="I211" s="143"/>
      <c r="K211" s="98">
        <v>0</v>
      </c>
      <c r="M211" s="98">
        <v>0</v>
      </c>
      <c r="N211" s="98">
        <v>0</v>
      </c>
    </row>
    <row r="212" spans="2:14" ht="22.5" hidden="1">
      <c r="B212" s="39">
        <v>183</v>
      </c>
      <c r="C212" s="52" t="s">
        <v>417</v>
      </c>
      <c r="D212" s="120" t="s">
        <v>418</v>
      </c>
      <c r="E212" s="53"/>
      <c r="F212" s="141"/>
      <c r="G212" s="142"/>
      <c r="H212" s="142"/>
      <c r="I212" s="142"/>
      <c r="K212" s="98">
        <v>0</v>
      </c>
      <c r="M212" s="98">
        <v>0</v>
      </c>
      <c r="N212" s="98">
        <v>0</v>
      </c>
    </row>
    <row r="213" spans="2:14" ht="16.5" hidden="1">
      <c r="B213" s="39">
        <v>184</v>
      </c>
      <c r="C213" s="67" t="s">
        <v>419</v>
      </c>
      <c r="D213" s="55" t="s">
        <v>420</v>
      </c>
      <c r="E213" s="68" t="s">
        <v>41</v>
      </c>
      <c r="F213" s="141">
        <f>+ROUND($F$7*K213,0)</f>
        <v>804316</v>
      </c>
      <c r="G213" s="142">
        <f>+ROUND(K213*$G$7,0)</f>
        <v>750764</v>
      </c>
      <c r="H213" s="142">
        <f>+ROUND(K213*$H$7,0)</f>
        <v>839383</v>
      </c>
      <c r="I213" s="142">
        <f>+ROUND(K213*$I$7,0)</f>
        <v>833036</v>
      </c>
      <c r="K213" s="98">
        <v>793367.77850000001</v>
      </c>
      <c r="M213" s="98">
        <v>762575</v>
      </c>
      <c r="N213" s="98">
        <v>793367.77850000001</v>
      </c>
    </row>
    <row r="214" spans="2:14" ht="16.5" hidden="1">
      <c r="B214" s="39">
        <v>185</v>
      </c>
      <c r="C214" s="67" t="s">
        <v>421</v>
      </c>
      <c r="D214" s="55" t="s">
        <v>422</v>
      </c>
      <c r="E214" s="68" t="s">
        <v>41</v>
      </c>
      <c r="F214" s="141">
        <f>+ROUND($F$7*K214,0)</f>
        <v>810030</v>
      </c>
      <c r="G214" s="142">
        <f>+ROUND(K214*$G$7,0)</f>
        <v>756097</v>
      </c>
      <c r="H214" s="142">
        <f>+ROUND(K214*$H$7,0)</f>
        <v>845346</v>
      </c>
      <c r="I214" s="142">
        <f>+ROUND(K214*$I$7,0)</f>
        <v>838954</v>
      </c>
      <c r="K214" s="98">
        <v>799003.51696000004</v>
      </c>
      <c r="M214" s="98">
        <v>767992</v>
      </c>
      <c r="N214" s="98">
        <v>799003.51696000004</v>
      </c>
    </row>
    <row r="215" spans="2:14" ht="16.5" hidden="1">
      <c r="B215" s="39">
        <v>186</v>
      </c>
      <c r="C215" s="67" t="s">
        <v>423</v>
      </c>
      <c r="D215" s="55" t="s">
        <v>424</v>
      </c>
      <c r="E215" s="68" t="s">
        <v>41</v>
      </c>
      <c r="F215" s="141">
        <f>+ROUND($F$7*K215,0)</f>
        <v>808602</v>
      </c>
      <c r="G215" s="142">
        <f>+ROUND(K215*$G$7,0)</f>
        <v>754764</v>
      </c>
      <c r="H215" s="142">
        <f>+ROUND(K215*$H$7,0)</f>
        <v>843855</v>
      </c>
      <c r="I215" s="142">
        <f>+ROUND(K215*$I$7,0)</f>
        <v>837475</v>
      </c>
      <c r="K215" s="98">
        <v>797594.84244000004</v>
      </c>
      <c r="M215" s="98">
        <v>766638</v>
      </c>
      <c r="N215" s="98">
        <v>797594.84244000004</v>
      </c>
    </row>
    <row r="216" spans="2:14" ht="16.5" hidden="1">
      <c r="B216" s="39">
        <v>187</v>
      </c>
      <c r="C216" s="67" t="s">
        <v>425</v>
      </c>
      <c r="D216" s="55" t="s">
        <v>426</v>
      </c>
      <c r="E216" s="68" t="s">
        <v>41</v>
      </c>
      <c r="F216" s="141">
        <f>+ROUND($F$7*K216,0)</f>
        <v>838295</v>
      </c>
      <c r="G216" s="142">
        <f>+ROUND(K216*$G$7,0)</f>
        <v>782480</v>
      </c>
      <c r="H216" s="142">
        <f>+ROUND(K216*$H$7,0)</f>
        <v>874843</v>
      </c>
      <c r="I216" s="142">
        <f>+ROUND(K216*$I$7,0)</f>
        <v>868228</v>
      </c>
      <c r="K216" s="98">
        <v>826883.62020000012</v>
      </c>
      <c r="M216" s="98">
        <v>794790</v>
      </c>
      <c r="N216" s="98">
        <v>826883.62020000012</v>
      </c>
    </row>
    <row r="217" spans="2:14" ht="22.5" hidden="1">
      <c r="B217" s="39">
        <v>188</v>
      </c>
      <c r="C217" s="70" t="s">
        <v>427</v>
      </c>
      <c r="D217" s="58" t="s">
        <v>428</v>
      </c>
      <c r="E217" s="71"/>
      <c r="F217" s="141"/>
      <c r="G217" s="142"/>
      <c r="H217" s="142"/>
      <c r="I217" s="142"/>
      <c r="K217" s="98">
        <v>0</v>
      </c>
      <c r="M217" s="98">
        <v>0</v>
      </c>
      <c r="N217" s="98">
        <v>0</v>
      </c>
    </row>
    <row r="218" spans="2:14" ht="16.5" hidden="1">
      <c r="B218" s="39">
        <v>189</v>
      </c>
      <c r="C218" s="67" t="s">
        <v>429</v>
      </c>
      <c r="D218" s="55" t="s">
        <v>430</v>
      </c>
      <c r="E218" s="68" t="s">
        <v>41</v>
      </c>
      <c r="F218" s="141">
        <f>+ROUND($F$7*K218,0)</f>
        <v>812348</v>
      </c>
      <c r="G218" s="142">
        <f>+ROUND(K218*$G$7,0)</f>
        <v>758261</v>
      </c>
      <c r="H218" s="142">
        <f>+ROUND(K218*$H$7,0)</f>
        <v>847765</v>
      </c>
      <c r="I218" s="142">
        <f>+ROUND(K218*$I$7,0)</f>
        <v>841355</v>
      </c>
      <c r="K218" s="98">
        <v>801290.27220000001</v>
      </c>
      <c r="M218" s="98">
        <v>770190</v>
      </c>
      <c r="N218" s="98">
        <v>801290.27220000001</v>
      </c>
    </row>
    <row r="219" spans="2:14" ht="16.5" hidden="1">
      <c r="B219" s="39">
        <v>190</v>
      </c>
      <c r="C219" s="67" t="s">
        <v>431</v>
      </c>
      <c r="D219" s="55" t="s">
        <v>432</v>
      </c>
      <c r="E219" s="68" t="s">
        <v>41</v>
      </c>
      <c r="F219" s="141">
        <f>+ROUND($F$7*K219,0)</f>
        <v>810786</v>
      </c>
      <c r="G219" s="142">
        <f>+ROUND(K219*$G$7,0)</f>
        <v>756803</v>
      </c>
      <c r="H219" s="142">
        <f>+ROUND(K219*$H$7,0)</f>
        <v>846135</v>
      </c>
      <c r="I219" s="142">
        <f>+ROUND(K219*$I$7,0)</f>
        <v>839737</v>
      </c>
      <c r="K219" s="98">
        <v>799749.4694200001</v>
      </c>
      <c r="M219" s="98">
        <v>768709</v>
      </c>
      <c r="N219" s="98">
        <v>799749.4694200001</v>
      </c>
    </row>
    <row r="220" spans="2:14" ht="16.5" hidden="1">
      <c r="B220" s="39">
        <v>191</v>
      </c>
      <c r="C220" s="67" t="s">
        <v>433</v>
      </c>
      <c r="D220" s="55" t="s">
        <v>434</v>
      </c>
      <c r="E220" s="68" t="s">
        <v>41</v>
      </c>
      <c r="F220" s="141">
        <f>+ROUND($F$7*K220,0)</f>
        <v>876129</v>
      </c>
      <c r="G220" s="142">
        <f>+ROUND(K220*$G$7,0)</f>
        <v>817795</v>
      </c>
      <c r="H220" s="142">
        <f>+ROUND(K220*$H$7,0)</f>
        <v>914327</v>
      </c>
      <c r="I220" s="142">
        <f>+ROUND(K220*$I$7,0)</f>
        <v>907413</v>
      </c>
      <c r="K220" s="98">
        <v>864203.0911800001</v>
      </c>
      <c r="M220" s="98">
        <v>830661</v>
      </c>
      <c r="N220" s="98">
        <v>864203.0911800001</v>
      </c>
    </row>
    <row r="221" spans="2:14" ht="22.5" hidden="1">
      <c r="B221" s="39">
        <v>192</v>
      </c>
      <c r="C221" s="70" t="s">
        <v>435</v>
      </c>
      <c r="D221" s="58" t="s">
        <v>436</v>
      </c>
      <c r="E221" s="71"/>
      <c r="F221" s="141"/>
      <c r="G221" s="142"/>
      <c r="H221" s="142"/>
      <c r="I221" s="142"/>
      <c r="K221" s="98">
        <v>0</v>
      </c>
      <c r="M221" s="98">
        <v>0</v>
      </c>
      <c r="N221" s="98">
        <v>0</v>
      </c>
    </row>
    <row r="222" spans="2:14" ht="16.5" hidden="1">
      <c r="B222" s="39">
        <v>193</v>
      </c>
      <c r="C222" s="67" t="s">
        <v>437</v>
      </c>
      <c r="D222" s="55" t="s">
        <v>438</v>
      </c>
      <c r="E222" s="68" t="s">
        <v>38</v>
      </c>
      <c r="F222" s="141">
        <f t="shared" ref="F222:F233" si="36">+ROUND($F$7*K222,0)</f>
        <v>166449</v>
      </c>
      <c r="G222" s="142">
        <f t="shared" ref="G222:G233" si="37">+ROUND(K222*$G$7,0)</f>
        <v>155367</v>
      </c>
      <c r="H222" s="142">
        <f t="shared" ref="H222:H233" si="38">+ROUND(K222*$H$7,0)</f>
        <v>173706</v>
      </c>
      <c r="I222" s="142">
        <f t="shared" ref="I222:I233" si="39">+ROUND(K222*$I$7,0)</f>
        <v>172393</v>
      </c>
      <c r="K222" s="98">
        <v>164183.40818</v>
      </c>
      <c r="M222" s="98">
        <v>157811</v>
      </c>
      <c r="N222" s="98">
        <v>164183.40818</v>
      </c>
    </row>
    <row r="223" spans="2:14" ht="16.5" hidden="1">
      <c r="B223" s="39">
        <v>194</v>
      </c>
      <c r="C223" s="67" t="s">
        <v>439</v>
      </c>
      <c r="D223" s="55" t="s">
        <v>440</v>
      </c>
      <c r="E223" s="68" t="s">
        <v>38</v>
      </c>
      <c r="F223" s="141">
        <f t="shared" si="36"/>
        <v>181440</v>
      </c>
      <c r="G223" s="142">
        <f t="shared" si="37"/>
        <v>169360</v>
      </c>
      <c r="H223" s="142">
        <f t="shared" si="38"/>
        <v>189351</v>
      </c>
      <c r="I223" s="142">
        <f t="shared" si="39"/>
        <v>187919</v>
      </c>
      <c r="K223" s="98">
        <v>178970.32912000001</v>
      </c>
      <c r="M223" s="98">
        <v>172024</v>
      </c>
      <c r="N223" s="98">
        <v>178970.32912000001</v>
      </c>
    </row>
    <row r="224" spans="2:14" ht="16.5" hidden="1">
      <c r="B224" s="39">
        <v>195</v>
      </c>
      <c r="C224" s="67" t="s">
        <v>441</v>
      </c>
      <c r="D224" s="55" t="s">
        <v>442</v>
      </c>
      <c r="E224" s="68" t="s">
        <v>38</v>
      </c>
      <c r="F224" s="141">
        <f t="shared" si="36"/>
        <v>201692</v>
      </c>
      <c r="G224" s="142">
        <f t="shared" si="37"/>
        <v>188263</v>
      </c>
      <c r="H224" s="142">
        <f t="shared" si="38"/>
        <v>210486</v>
      </c>
      <c r="I224" s="142">
        <f t="shared" si="39"/>
        <v>208894</v>
      </c>
      <c r="K224" s="98">
        <v>198946.6655</v>
      </c>
      <c r="M224" s="98">
        <v>191225</v>
      </c>
      <c r="N224" s="98">
        <v>198946.6655</v>
      </c>
    </row>
    <row r="225" spans="1:14" ht="16.5" hidden="1">
      <c r="B225" s="39">
        <v>196</v>
      </c>
      <c r="C225" s="67" t="s">
        <v>443</v>
      </c>
      <c r="D225" s="55" t="s">
        <v>444</v>
      </c>
      <c r="E225" s="68" t="s">
        <v>38</v>
      </c>
      <c r="F225" s="141">
        <f t="shared" si="36"/>
        <v>211385</v>
      </c>
      <c r="G225" s="142">
        <f t="shared" si="37"/>
        <v>197311</v>
      </c>
      <c r="H225" s="142">
        <f t="shared" si="38"/>
        <v>220601</v>
      </c>
      <c r="I225" s="142">
        <f t="shared" si="39"/>
        <v>218933</v>
      </c>
      <c r="K225" s="98">
        <v>208507.75770000002</v>
      </c>
      <c r="M225" s="98">
        <v>200415</v>
      </c>
      <c r="N225" s="98">
        <v>208507.75770000002</v>
      </c>
    </row>
    <row r="226" spans="1:14" s="47" customFormat="1" ht="16.5" hidden="1">
      <c r="A226" s="48"/>
      <c r="B226" s="39">
        <v>197</v>
      </c>
      <c r="C226" s="67" t="s">
        <v>445</v>
      </c>
      <c r="D226" s="55" t="s">
        <v>446</v>
      </c>
      <c r="E226" s="68" t="s">
        <v>38</v>
      </c>
      <c r="F226" s="141">
        <f t="shared" si="36"/>
        <v>236939</v>
      </c>
      <c r="G226" s="142">
        <f t="shared" si="37"/>
        <v>221164</v>
      </c>
      <c r="H226" s="142">
        <f t="shared" si="38"/>
        <v>247270</v>
      </c>
      <c r="I226" s="142">
        <f t="shared" si="39"/>
        <v>245400</v>
      </c>
      <c r="J226" s="39"/>
      <c r="K226" s="98">
        <v>233714.08434000003</v>
      </c>
      <c r="M226" s="98">
        <v>224643</v>
      </c>
      <c r="N226" s="98">
        <v>233714.08434000003</v>
      </c>
    </row>
    <row r="227" spans="1:14" ht="16.5" hidden="1">
      <c r="B227" s="39">
        <v>198</v>
      </c>
      <c r="C227" s="67" t="s">
        <v>447</v>
      </c>
      <c r="D227" s="55" t="s">
        <v>448</v>
      </c>
      <c r="E227" s="68" t="s">
        <v>38</v>
      </c>
      <c r="F227" s="141">
        <f t="shared" si="36"/>
        <v>242934</v>
      </c>
      <c r="G227" s="142">
        <f t="shared" si="37"/>
        <v>226760</v>
      </c>
      <c r="H227" s="142">
        <f t="shared" si="38"/>
        <v>253526</v>
      </c>
      <c r="I227" s="142">
        <f t="shared" si="39"/>
        <v>251609</v>
      </c>
      <c r="K227" s="98">
        <v>239627.60426000002</v>
      </c>
      <c r="M227" s="98">
        <v>230327</v>
      </c>
      <c r="N227" s="98">
        <v>239627.60426000002</v>
      </c>
    </row>
    <row r="228" spans="1:14" ht="16.5" hidden="1">
      <c r="B228" s="39">
        <v>199</v>
      </c>
      <c r="C228" s="67" t="s">
        <v>449</v>
      </c>
      <c r="D228" s="55" t="s">
        <v>450</v>
      </c>
      <c r="E228" s="68" t="s">
        <v>38</v>
      </c>
      <c r="F228" s="141">
        <f t="shared" si="36"/>
        <v>74459</v>
      </c>
      <c r="G228" s="142">
        <f t="shared" si="37"/>
        <v>69502</v>
      </c>
      <c r="H228" s="142">
        <f t="shared" si="38"/>
        <v>77705</v>
      </c>
      <c r="I228" s="142">
        <f t="shared" si="39"/>
        <v>77118</v>
      </c>
      <c r="K228" s="98">
        <v>73445.626100000009</v>
      </c>
      <c r="M228" s="98">
        <v>70595</v>
      </c>
      <c r="N228" s="98">
        <v>73445.626100000009</v>
      </c>
    </row>
    <row r="229" spans="1:14" ht="16.5" hidden="1">
      <c r="B229" s="39">
        <v>200</v>
      </c>
      <c r="C229" s="67" t="s">
        <v>451</v>
      </c>
      <c r="D229" s="55" t="s">
        <v>452</v>
      </c>
      <c r="E229" s="68" t="s">
        <v>38</v>
      </c>
      <c r="F229" s="141">
        <f t="shared" si="36"/>
        <v>89796</v>
      </c>
      <c r="G229" s="142">
        <f t="shared" si="37"/>
        <v>83817</v>
      </c>
      <c r="H229" s="142">
        <f t="shared" si="38"/>
        <v>93711</v>
      </c>
      <c r="I229" s="142">
        <f t="shared" si="39"/>
        <v>93002</v>
      </c>
      <c r="K229" s="98">
        <v>88573.791680000009</v>
      </c>
      <c r="M229" s="98">
        <v>85136</v>
      </c>
      <c r="N229" s="98">
        <v>88573.791680000009</v>
      </c>
    </row>
    <row r="230" spans="1:14" ht="16.5" hidden="1">
      <c r="B230" s="39">
        <v>201</v>
      </c>
      <c r="C230" s="67" t="s">
        <v>453</v>
      </c>
      <c r="D230" s="55" t="s">
        <v>454</v>
      </c>
      <c r="E230" s="68" t="s">
        <v>38</v>
      </c>
      <c r="F230" s="141">
        <f t="shared" si="36"/>
        <v>111136</v>
      </c>
      <c r="G230" s="142">
        <f t="shared" si="37"/>
        <v>103736</v>
      </c>
      <c r="H230" s="142">
        <f t="shared" si="38"/>
        <v>115981</v>
      </c>
      <c r="I230" s="142">
        <f t="shared" si="39"/>
        <v>115104</v>
      </c>
      <c r="K230" s="98">
        <v>109622.75984000001</v>
      </c>
      <c r="M230" s="98">
        <v>105368</v>
      </c>
      <c r="N230" s="98">
        <v>109622.75984000001</v>
      </c>
    </row>
    <row r="231" spans="1:14" ht="22.5" hidden="1">
      <c r="B231" s="39">
        <v>202</v>
      </c>
      <c r="C231" s="67" t="s">
        <v>455</v>
      </c>
      <c r="D231" s="75" t="s">
        <v>456</v>
      </c>
      <c r="E231" s="68" t="s">
        <v>38</v>
      </c>
      <c r="F231" s="141">
        <f t="shared" si="36"/>
        <v>145355</v>
      </c>
      <c r="G231" s="142">
        <f t="shared" si="37"/>
        <v>135678</v>
      </c>
      <c r="H231" s="142">
        <f t="shared" si="38"/>
        <v>151693</v>
      </c>
      <c r="I231" s="142">
        <f t="shared" si="39"/>
        <v>150546</v>
      </c>
      <c r="K231" s="98">
        <v>143376.84856000001</v>
      </c>
      <c r="M231" s="98">
        <v>137812</v>
      </c>
      <c r="N231" s="98">
        <v>143376.84856000001</v>
      </c>
    </row>
    <row r="232" spans="1:14" ht="22.5" hidden="1">
      <c r="B232" s="39">
        <v>203</v>
      </c>
      <c r="C232" s="67" t="s">
        <v>457</v>
      </c>
      <c r="D232" s="75" t="s">
        <v>458</v>
      </c>
      <c r="E232" s="68" t="s">
        <v>38</v>
      </c>
      <c r="F232" s="141">
        <f t="shared" si="36"/>
        <v>155731</v>
      </c>
      <c r="G232" s="142">
        <f t="shared" si="37"/>
        <v>145362</v>
      </c>
      <c r="H232" s="142">
        <f t="shared" si="38"/>
        <v>162521</v>
      </c>
      <c r="I232" s="142">
        <f t="shared" si="39"/>
        <v>161292</v>
      </c>
      <c r="K232" s="98">
        <v>153611.06662</v>
      </c>
      <c r="M232" s="98">
        <v>147649</v>
      </c>
      <c r="N232" s="98">
        <v>153611.06662</v>
      </c>
    </row>
    <row r="233" spans="1:14" ht="16.5" hidden="1">
      <c r="B233" s="39">
        <v>204</v>
      </c>
      <c r="C233" s="67" t="s">
        <v>459</v>
      </c>
      <c r="D233" s="75" t="s">
        <v>460</v>
      </c>
      <c r="E233" s="68" t="s">
        <v>41</v>
      </c>
      <c r="F233" s="141">
        <f t="shared" si="36"/>
        <v>784656</v>
      </c>
      <c r="G233" s="142">
        <f t="shared" si="37"/>
        <v>732413</v>
      </c>
      <c r="H233" s="142">
        <f t="shared" si="38"/>
        <v>818866</v>
      </c>
      <c r="I233" s="142">
        <f t="shared" si="39"/>
        <v>812674</v>
      </c>
      <c r="K233" s="98">
        <v>773975.09530000004</v>
      </c>
      <c r="M233" s="98">
        <v>743935</v>
      </c>
      <c r="N233" s="98">
        <v>773975.09530000004</v>
      </c>
    </row>
    <row r="234" spans="1:14" ht="22.5" hidden="1">
      <c r="B234" s="39">
        <v>205</v>
      </c>
      <c r="C234" s="70" t="s">
        <v>461</v>
      </c>
      <c r="D234" s="58" t="s">
        <v>462</v>
      </c>
      <c r="E234" s="71"/>
      <c r="F234" s="141"/>
      <c r="G234" s="142"/>
      <c r="H234" s="142"/>
      <c r="I234" s="142"/>
      <c r="K234" s="98">
        <v>0</v>
      </c>
      <c r="M234" s="98">
        <v>0</v>
      </c>
      <c r="N234" s="98">
        <v>0</v>
      </c>
    </row>
    <row r="235" spans="1:14" ht="16.5" hidden="1">
      <c r="B235" s="39">
        <v>206</v>
      </c>
      <c r="C235" s="67" t="s">
        <v>463</v>
      </c>
      <c r="D235" s="55" t="s">
        <v>464</v>
      </c>
      <c r="E235" s="68" t="s">
        <v>41</v>
      </c>
      <c r="F235" s="141">
        <f t="shared" ref="F235:F292" si="40">+ROUND($F$7*K235,0)</f>
        <v>848850</v>
      </c>
      <c r="G235" s="142">
        <f t="shared" ref="G235:G292" si="41">+ROUND(K235*$G$7,0)</f>
        <v>792333</v>
      </c>
      <c r="H235" s="142">
        <f t="shared" ref="H235:H292" si="42">+ROUND(K235*$H$7,0)</f>
        <v>885859</v>
      </c>
      <c r="I235" s="142">
        <f t="shared" ref="I235:I292" si="43">+ROUND(K235*$I$7,0)</f>
        <v>879161</v>
      </c>
      <c r="K235" s="98">
        <v>837295.7432400001</v>
      </c>
      <c r="M235" s="98">
        <v>804798</v>
      </c>
      <c r="N235" s="98">
        <v>837295.7432400001</v>
      </c>
    </row>
    <row r="236" spans="1:14" ht="16.5" hidden="1">
      <c r="B236" s="39">
        <v>207</v>
      </c>
      <c r="C236" s="67" t="s">
        <v>465</v>
      </c>
      <c r="D236" s="55" t="s">
        <v>466</v>
      </c>
      <c r="E236" s="68" t="s">
        <v>41</v>
      </c>
      <c r="F236" s="141">
        <f t="shared" si="40"/>
        <v>836141</v>
      </c>
      <c r="G236" s="142">
        <f t="shared" si="41"/>
        <v>780470</v>
      </c>
      <c r="H236" s="142">
        <f t="shared" si="42"/>
        <v>872595</v>
      </c>
      <c r="I236" s="142">
        <f t="shared" si="43"/>
        <v>865997</v>
      </c>
      <c r="K236" s="98">
        <v>824759.16424000007</v>
      </c>
      <c r="M236" s="98">
        <v>792748</v>
      </c>
      <c r="N236" s="98">
        <v>824759.16424000007</v>
      </c>
    </row>
    <row r="237" spans="1:14" ht="16.5" hidden="1">
      <c r="B237" s="39">
        <v>208</v>
      </c>
      <c r="C237" s="67" t="s">
        <v>467</v>
      </c>
      <c r="D237" s="55" t="s">
        <v>468</v>
      </c>
      <c r="E237" s="68" t="s">
        <v>38</v>
      </c>
      <c r="F237" s="141">
        <f t="shared" si="40"/>
        <v>190795</v>
      </c>
      <c r="G237" s="142">
        <f t="shared" si="41"/>
        <v>178091</v>
      </c>
      <c r="H237" s="142">
        <f t="shared" si="42"/>
        <v>199113</v>
      </c>
      <c r="I237" s="142">
        <f t="shared" si="43"/>
        <v>197607</v>
      </c>
      <c r="K237" s="98">
        <v>188197.45934</v>
      </c>
      <c r="M237" s="98">
        <v>180893</v>
      </c>
      <c r="N237" s="98">
        <v>188197.45934</v>
      </c>
    </row>
    <row r="238" spans="1:14" ht="16.5" hidden="1">
      <c r="C238" s="185" t="s">
        <v>469</v>
      </c>
      <c r="D238" s="186" t="s">
        <v>470</v>
      </c>
      <c r="E238" s="187" t="s">
        <v>41</v>
      </c>
      <c r="F238" s="141">
        <f t="shared" si="40"/>
        <v>801189</v>
      </c>
      <c r="G238" s="142">
        <f t="shared" si="41"/>
        <v>747845</v>
      </c>
      <c r="H238" s="142">
        <f t="shared" si="42"/>
        <v>836119</v>
      </c>
      <c r="I238" s="142">
        <f t="shared" si="43"/>
        <v>829797</v>
      </c>
      <c r="K238" s="154">
        <v>790283</v>
      </c>
      <c r="M238" s="98"/>
      <c r="N238" s="98"/>
    </row>
    <row r="239" spans="1:14" ht="16.5" hidden="1">
      <c r="C239" s="185" t="s">
        <v>471</v>
      </c>
      <c r="D239" s="186" t="s">
        <v>472</v>
      </c>
      <c r="E239" s="187" t="s">
        <v>41</v>
      </c>
      <c r="F239" s="141">
        <f t="shared" si="40"/>
        <v>815160</v>
      </c>
      <c r="G239" s="142">
        <f t="shared" si="41"/>
        <v>760886</v>
      </c>
      <c r="H239" s="142">
        <f t="shared" si="42"/>
        <v>850700</v>
      </c>
      <c r="I239" s="142">
        <f t="shared" si="43"/>
        <v>844267</v>
      </c>
      <c r="K239" s="154">
        <v>804064</v>
      </c>
      <c r="M239" s="98"/>
      <c r="N239" s="98"/>
    </row>
    <row r="240" spans="1:14" ht="16.5" hidden="1">
      <c r="C240" s="185" t="s">
        <v>473</v>
      </c>
      <c r="D240" s="186" t="s">
        <v>474</v>
      </c>
      <c r="E240" s="187" t="s">
        <v>41</v>
      </c>
      <c r="F240" s="141">
        <f t="shared" si="40"/>
        <v>818793</v>
      </c>
      <c r="G240" s="142">
        <f t="shared" si="41"/>
        <v>764276</v>
      </c>
      <c r="H240" s="142">
        <f t="shared" si="42"/>
        <v>854491</v>
      </c>
      <c r="I240" s="142">
        <f t="shared" si="43"/>
        <v>848029</v>
      </c>
      <c r="K240" s="154">
        <v>807647</v>
      </c>
      <c r="M240" s="98"/>
      <c r="N240" s="98"/>
    </row>
    <row r="241" spans="3:14" ht="16.5" hidden="1">
      <c r="C241" s="185" t="s">
        <v>475</v>
      </c>
      <c r="D241" s="186" t="s">
        <v>476</v>
      </c>
      <c r="E241" s="187" t="s">
        <v>41</v>
      </c>
      <c r="F241" s="141">
        <f t="shared" si="40"/>
        <v>806756</v>
      </c>
      <c r="G241" s="142">
        <f t="shared" si="41"/>
        <v>753041</v>
      </c>
      <c r="H241" s="142">
        <f t="shared" si="42"/>
        <v>841929</v>
      </c>
      <c r="I241" s="142">
        <f t="shared" si="43"/>
        <v>835563</v>
      </c>
      <c r="K241" s="154">
        <v>795774</v>
      </c>
      <c r="M241" s="98"/>
      <c r="N241" s="98"/>
    </row>
    <row r="242" spans="3:14" ht="16.5" hidden="1">
      <c r="C242" s="185" t="s">
        <v>477</v>
      </c>
      <c r="D242" s="186" t="s">
        <v>279</v>
      </c>
      <c r="E242" s="187" t="s">
        <v>41</v>
      </c>
      <c r="F242" s="141">
        <f t="shared" si="40"/>
        <v>820727</v>
      </c>
      <c r="G242" s="142">
        <f t="shared" si="41"/>
        <v>766082</v>
      </c>
      <c r="H242" s="142">
        <f t="shared" si="42"/>
        <v>856509</v>
      </c>
      <c r="I242" s="142">
        <f t="shared" si="43"/>
        <v>850033</v>
      </c>
      <c r="K242" s="154">
        <v>809555</v>
      </c>
      <c r="M242" s="98"/>
      <c r="N242" s="98"/>
    </row>
    <row r="243" spans="3:14" ht="16.5" hidden="1">
      <c r="C243" s="185" t="s">
        <v>478</v>
      </c>
      <c r="D243" s="186" t="s">
        <v>479</v>
      </c>
      <c r="E243" s="187" t="s">
        <v>41</v>
      </c>
      <c r="F243" s="141">
        <f t="shared" si="40"/>
        <v>805365</v>
      </c>
      <c r="G243" s="142">
        <f t="shared" si="41"/>
        <v>751743</v>
      </c>
      <c r="H243" s="142">
        <f t="shared" si="42"/>
        <v>840477</v>
      </c>
      <c r="I243" s="142">
        <f t="shared" si="43"/>
        <v>834122</v>
      </c>
      <c r="K243" s="154">
        <v>794402</v>
      </c>
      <c r="M243" s="98"/>
      <c r="N243" s="98"/>
    </row>
    <row r="244" spans="3:14" ht="16.5" hidden="1">
      <c r="C244" s="185" t="s">
        <v>480</v>
      </c>
      <c r="D244" s="186" t="s">
        <v>481</v>
      </c>
      <c r="E244" s="187" t="s">
        <v>41</v>
      </c>
      <c r="F244" s="141">
        <f t="shared" si="40"/>
        <v>819336</v>
      </c>
      <c r="G244" s="142">
        <f t="shared" si="41"/>
        <v>764784</v>
      </c>
      <c r="H244" s="142">
        <f t="shared" si="42"/>
        <v>855058</v>
      </c>
      <c r="I244" s="142">
        <f t="shared" si="43"/>
        <v>848592</v>
      </c>
      <c r="K244" s="154">
        <v>808183</v>
      </c>
      <c r="M244" s="98"/>
      <c r="N244" s="98"/>
    </row>
    <row r="245" spans="3:14" ht="16.5" hidden="1">
      <c r="C245" s="185" t="s">
        <v>482</v>
      </c>
      <c r="D245" s="186" t="s">
        <v>483</v>
      </c>
      <c r="E245" s="187" t="s">
        <v>41</v>
      </c>
      <c r="F245" s="141">
        <f t="shared" si="40"/>
        <v>834299</v>
      </c>
      <c r="G245" s="142">
        <f t="shared" si="41"/>
        <v>778750</v>
      </c>
      <c r="H245" s="142">
        <f t="shared" si="42"/>
        <v>870673</v>
      </c>
      <c r="I245" s="142">
        <f t="shared" si="43"/>
        <v>864089</v>
      </c>
      <c r="K245" s="154">
        <v>822942</v>
      </c>
      <c r="M245" s="98"/>
      <c r="N245" s="98"/>
    </row>
    <row r="246" spans="3:14" ht="16.5" hidden="1">
      <c r="C246" s="185" t="s">
        <v>484</v>
      </c>
      <c r="D246" s="186" t="s">
        <v>485</v>
      </c>
      <c r="E246" s="187" t="s">
        <v>41</v>
      </c>
      <c r="F246" s="141">
        <f t="shared" si="40"/>
        <v>848270</v>
      </c>
      <c r="G246" s="142">
        <f t="shared" si="41"/>
        <v>791791</v>
      </c>
      <c r="H246" s="142">
        <f t="shared" si="42"/>
        <v>885253</v>
      </c>
      <c r="I246" s="142">
        <f t="shared" si="43"/>
        <v>878559</v>
      </c>
      <c r="K246" s="154">
        <v>836723</v>
      </c>
      <c r="M246" s="98"/>
      <c r="N246" s="98"/>
    </row>
    <row r="247" spans="3:14" ht="16.5" hidden="1">
      <c r="C247" s="185" t="s">
        <v>486</v>
      </c>
      <c r="D247" s="186" t="s">
        <v>487</v>
      </c>
      <c r="E247" s="187" t="s">
        <v>41</v>
      </c>
      <c r="F247" s="141">
        <f t="shared" si="40"/>
        <v>809015</v>
      </c>
      <c r="G247" s="142">
        <f t="shared" si="41"/>
        <v>755150</v>
      </c>
      <c r="H247" s="142">
        <f t="shared" si="42"/>
        <v>844287</v>
      </c>
      <c r="I247" s="142">
        <f t="shared" si="43"/>
        <v>837903</v>
      </c>
      <c r="K247" s="154">
        <v>798003</v>
      </c>
      <c r="M247" s="98"/>
      <c r="N247" s="98"/>
    </row>
    <row r="248" spans="3:14" ht="16.5" hidden="1">
      <c r="C248" s="185" t="s">
        <v>488</v>
      </c>
      <c r="D248" s="186" t="s">
        <v>489</v>
      </c>
      <c r="E248" s="187" t="s">
        <v>41</v>
      </c>
      <c r="F248" s="141">
        <f t="shared" si="40"/>
        <v>822987</v>
      </c>
      <c r="G248" s="142">
        <f t="shared" si="41"/>
        <v>768191</v>
      </c>
      <c r="H248" s="142">
        <f t="shared" si="42"/>
        <v>858867</v>
      </c>
      <c r="I248" s="142">
        <f t="shared" si="43"/>
        <v>852373</v>
      </c>
      <c r="K248" s="154">
        <v>811784</v>
      </c>
      <c r="M248" s="98"/>
      <c r="N248" s="98"/>
    </row>
    <row r="249" spans="3:14" ht="16.5" hidden="1">
      <c r="C249" s="185" t="s">
        <v>490</v>
      </c>
      <c r="D249" s="186" t="s">
        <v>491</v>
      </c>
      <c r="E249" s="187" t="s">
        <v>41</v>
      </c>
      <c r="F249" s="141">
        <f t="shared" si="40"/>
        <v>807493</v>
      </c>
      <c r="G249" s="142">
        <f t="shared" si="41"/>
        <v>753729</v>
      </c>
      <c r="H249" s="142">
        <f t="shared" si="42"/>
        <v>842698</v>
      </c>
      <c r="I249" s="142">
        <f t="shared" si="43"/>
        <v>836326</v>
      </c>
      <c r="K249" s="154">
        <v>796501</v>
      </c>
      <c r="M249" s="98"/>
      <c r="N249" s="98"/>
    </row>
    <row r="250" spans="3:14" ht="16.5" hidden="1">
      <c r="C250" s="185" t="s">
        <v>492</v>
      </c>
      <c r="D250" s="186" t="s">
        <v>493</v>
      </c>
      <c r="E250" s="187" t="s">
        <v>41</v>
      </c>
      <c r="F250" s="141">
        <f t="shared" si="40"/>
        <v>821464</v>
      </c>
      <c r="G250" s="142">
        <f t="shared" si="41"/>
        <v>766770</v>
      </c>
      <c r="H250" s="142">
        <f t="shared" si="42"/>
        <v>857278</v>
      </c>
      <c r="I250" s="142">
        <f t="shared" si="43"/>
        <v>850796</v>
      </c>
      <c r="K250" s="154">
        <v>810282</v>
      </c>
      <c r="M250" s="98"/>
      <c r="N250" s="98"/>
    </row>
    <row r="251" spans="3:14" ht="16.5" hidden="1">
      <c r="C251" s="185" t="s">
        <v>494</v>
      </c>
      <c r="D251" s="186" t="s">
        <v>495</v>
      </c>
      <c r="E251" s="187" t="s">
        <v>41</v>
      </c>
      <c r="F251" s="141">
        <f t="shared" si="40"/>
        <v>871166</v>
      </c>
      <c r="G251" s="142">
        <f t="shared" si="41"/>
        <v>813163</v>
      </c>
      <c r="H251" s="142">
        <f t="shared" si="42"/>
        <v>909148</v>
      </c>
      <c r="I251" s="142">
        <f t="shared" si="43"/>
        <v>902273</v>
      </c>
      <c r="K251" s="154">
        <v>859308</v>
      </c>
      <c r="M251" s="98"/>
      <c r="N251" s="98"/>
    </row>
    <row r="252" spans="3:14" ht="16.5" hidden="1">
      <c r="C252" s="185" t="s">
        <v>496</v>
      </c>
      <c r="D252" s="186" t="s">
        <v>497</v>
      </c>
      <c r="E252" s="187" t="s">
        <v>41</v>
      </c>
      <c r="F252" s="141">
        <f t="shared" si="40"/>
        <v>885138</v>
      </c>
      <c r="G252" s="142">
        <f t="shared" si="41"/>
        <v>826204</v>
      </c>
      <c r="H252" s="142">
        <f t="shared" si="42"/>
        <v>923728</v>
      </c>
      <c r="I252" s="142">
        <f t="shared" si="43"/>
        <v>916743</v>
      </c>
      <c r="K252" s="154">
        <v>873089</v>
      </c>
      <c r="M252" s="98"/>
      <c r="N252" s="98"/>
    </row>
    <row r="253" spans="3:14" ht="16.5" hidden="1">
      <c r="C253" s="185" t="s">
        <v>498</v>
      </c>
      <c r="D253" s="186" t="s">
        <v>499</v>
      </c>
      <c r="E253" s="187" t="s">
        <v>38</v>
      </c>
      <c r="F253" s="141">
        <f t="shared" si="40"/>
        <v>164810</v>
      </c>
      <c r="G253" s="142">
        <f t="shared" si="41"/>
        <v>153837</v>
      </c>
      <c r="H253" s="142">
        <f t="shared" si="42"/>
        <v>171996</v>
      </c>
      <c r="I253" s="142">
        <f t="shared" si="43"/>
        <v>170695</v>
      </c>
      <c r="K253" s="154">
        <v>162567</v>
      </c>
      <c r="M253" s="98"/>
      <c r="N253" s="98"/>
    </row>
    <row r="254" spans="3:14" ht="16.5" hidden="1">
      <c r="C254" s="185" t="s">
        <v>500</v>
      </c>
      <c r="D254" s="186" t="s">
        <v>501</v>
      </c>
      <c r="E254" s="187" t="s">
        <v>38</v>
      </c>
      <c r="F254" s="141">
        <f t="shared" si="40"/>
        <v>166906</v>
      </c>
      <c r="G254" s="142">
        <f t="shared" si="41"/>
        <v>155793</v>
      </c>
      <c r="H254" s="142">
        <f t="shared" si="42"/>
        <v>174183</v>
      </c>
      <c r="I254" s="142">
        <f t="shared" si="43"/>
        <v>172866</v>
      </c>
      <c r="K254" s="154">
        <v>164634</v>
      </c>
      <c r="M254" s="98"/>
      <c r="N254" s="98"/>
    </row>
    <row r="255" spans="3:14" ht="16.5" hidden="1">
      <c r="C255" s="185" t="s">
        <v>502</v>
      </c>
      <c r="D255" s="186" t="s">
        <v>503</v>
      </c>
      <c r="E255" s="187" t="s">
        <v>38</v>
      </c>
      <c r="F255" s="141">
        <f t="shared" si="40"/>
        <v>179940</v>
      </c>
      <c r="G255" s="142">
        <f t="shared" si="41"/>
        <v>167960</v>
      </c>
      <c r="H255" s="142">
        <f t="shared" si="42"/>
        <v>187785</v>
      </c>
      <c r="I255" s="142">
        <f t="shared" si="43"/>
        <v>186366</v>
      </c>
      <c r="K255" s="154">
        <v>177491</v>
      </c>
      <c r="M255" s="98"/>
      <c r="N255" s="98"/>
    </row>
    <row r="256" spans="3:14" ht="16.5" hidden="1">
      <c r="C256" s="185" t="s">
        <v>504</v>
      </c>
      <c r="D256" s="186" t="s">
        <v>505</v>
      </c>
      <c r="E256" s="187" t="s">
        <v>38</v>
      </c>
      <c r="F256" s="141">
        <f t="shared" si="40"/>
        <v>182456</v>
      </c>
      <c r="G256" s="142">
        <f t="shared" si="41"/>
        <v>170308</v>
      </c>
      <c r="H256" s="142">
        <f t="shared" si="42"/>
        <v>190410</v>
      </c>
      <c r="I256" s="142">
        <f t="shared" si="43"/>
        <v>188971</v>
      </c>
      <c r="K256" s="154">
        <v>179972</v>
      </c>
      <c r="M256" s="98"/>
      <c r="N256" s="98"/>
    </row>
    <row r="257" spans="3:14" ht="16.5" hidden="1">
      <c r="C257" s="185" t="s">
        <v>506</v>
      </c>
      <c r="D257" s="186" t="s">
        <v>507</v>
      </c>
      <c r="E257" s="187" t="s">
        <v>38</v>
      </c>
      <c r="F257" s="141">
        <f t="shared" si="40"/>
        <v>200198</v>
      </c>
      <c r="G257" s="142">
        <f t="shared" si="41"/>
        <v>186869</v>
      </c>
      <c r="H257" s="142">
        <f t="shared" si="42"/>
        <v>208926</v>
      </c>
      <c r="I257" s="142">
        <f t="shared" si="43"/>
        <v>207347</v>
      </c>
      <c r="K257" s="154">
        <v>197473</v>
      </c>
      <c r="M257" s="98"/>
      <c r="N257" s="98"/>
    </row>
    <row r="258" spans="3:14" ht="16.5" hidden="1">
      <c r="C258" s="185" t="s">
        <v>508</v>
      </c>
      <c r="D258" s="186" t="s">
        <v>509</v>
      </c>
      <c r="E258" s="187" t="s">
        <v>38</v>
      </c>
      <c r="F258" s="141">
        <f t="shared" si="40"/>
        <v>203132</v>
      </c>
      <c r="G258" s="142">
        <f t="shared" si="41"/>
        <v>189607</v>
      </c>
      <c r="H258" s="142">
        <f t="shared" si="42"/>
        <v>211988</v>
      </c>
      <c r="I258" s="142">
        <f t="shared" si="43"/>
        <v>210385</v>
      </c>
      <c r="K258" s="154">
        <v>200367</v>
      </c>
      <c r="M258" s="98"/>
      <c r="N258" s="98"/>
    </row>
    <row r="259" spans="3:14" ht="16.5" hidden="1">
      <c r="C259" s="185" t="s">
        <v>510</v>
      </c>
      <c r="D259" s="186" t="s">
        <v>511</v>
      </c>
      <c r="E259" s="187" t="s">
        <v>38</v>
      </c>
      <c r="F259" s="141">
        <f t="shared" si="40"/>
        <v>210166</v>
      </c>
      <c r="G259" s="142">
        <f t="shared" si="41"/>
        <v>196173</v>
      </c>
      <c r="H259" s="142">
        <f t="shared" si="42"/>
        <v>219329</v>
      </c>
      <c r="I259" s="142">
        <f t="shared" si="43"/>
        <v>217670</v>
      </c>
      <c r="K259" s="154">
        <v>207305</v>
      </c>
      <c r="M259" s="98"/>
      <c r="N259" s="98"/>
    </row>
    <row r="260" spans="3:14" ht="16.5" hidden="1">
      <c r="C260" s="185" t="s">
        <v>512</v>
      </c>
      <c r="D260" s="186" t="s">
        <v>513</v>
      </c>
      <c r="E260" s="187" t="s">
        <v>38</v>
      </c>
      <c r="F260" s="141">
        <f t="shared" si="40"/>
        <v>213519</v>
      </c>
      <c r="G260" s="142">
        <f t="shared" si="41"/>
        <v>199303</v>
      </c>
      <c r="H260" s="142">
        <f t="shared" si="42"/>
        <v>222829</v>
      </c>
      <c r="I260" s="142">
        <f t="shared" si="43"/>
        <v>221144</v>
      </c>
      <c r="K260" s="154">
        <v>210613</v>
      </c>
      <c r="M260" s="98"/>
      <c r="N260" s="98"/>
    </row>
    <row r="261" spans="3:14" ht="16.5" hidden="1">
      <c r="C261" s="185" t="s">
        <v>514</v>
      </c>
      <c r="D261" s="186" t="s">
        <v>515</v>
      </c>
      <c r="E261" s="187" t="s">
        <v>38</v>
      </c>
      <c r="F261" s="141">
        <f t="shared" si="40"/>
        <v>235590</v>
      </c>
      <c r="G261" s="142">
        <f t="shared" si="41"/>
        <v>219904</v>
      </c>
      <c r="H261" s="142">
        <f t="shared" si="42"/>
        <v>245861</v>
      </c>
      <c r="I261" s="142">
        <f t="shared" si="43"/>
        <v>244002</v>
      </c>
      <c r="K261" s="154">
        <v>232383</v>
      </c>
      <c r="M261" s="98"/>
      <c r="N261" s="98"/>
    </row>
    <row r="262" spans="3:14" ht="16.5" hidden="1">
      <c r="C262" s="185" t="s">
        <v>516</v>
      </c>
      <c r="D262" s="186" t="s">
        <v>517</v>
      </c>
      <c r="E262" s="187" t="s">
        <v>38</v>
      </c>
      <c r="F262" s="141">
        <f t="shared" si="40"/>
        <v>239362</v>
      </c>
      <c r="G262" s="142">
        <f t="shared" si="41"/>
        <v>223425</v>
      </c>
      <c r="H262" s="142">
        <f t="shared" si="42"/>
        <v>249798</v>
      </c>
      <c r="I262" s="142">
        <f t="shared" si="43"/>
        <v>247909</v>
      </c>
      <c r="K262" s="154">
        <v>236104</v>
      </c>
      <c r="M262" s="98"/>
      <c r="N262" s="98"/>
    </row>
    <row r="263" spans="3:14" ht="16.5" hidden="1">
      <c r="C263" s="185" t="s">
        <v>518</v>
      </c>
      <c r="D263" s="186" t="s">
        <v>519</v>
      </c>
      <c r="E263" s="187" t="s">
        <v>38</v>
      </c>
      <c r="F263" s="141">
        <f t="shared" si="40"/>
        <v>241432</v>
      </c>
      <c r="G263" s="142">
        <f t="shared" si="41"/>
        <v>225358</v>
      </c>
      <c r="H263" s="142">
        <f t="shared" si="42"/>
        <v>251958</v>
      </c>
      <c r="I263" s="142">
        <f t="shared" si="43"/>
        <v>250053</v>
      </c>
      <c r="K263" s="154">
        <v>238146</v>
      </c>
      <c r="M263" s="98"/>
      <c r="N263" s="98"/>
    </row>
    <row r="264" spans="3:14" ht="16.5" hidden="1">
      <c r="C264" s="185" t="s">
        <v>520</v>
      </c>
      <c r="D264" s="186" t="s">
        <v>521</v>
      </c>
      <c r="E264" s="187" t="s">
        <v>38</v>
      </c>
      <c r="F264" s="141">
        <f t="shared" si="40"/>
        <v>245205</v>
      </c>
      <c r="G264" s="142">
        <f t="shared" si="41"/>
        <v>228879</v>
      </c>
      <c r="H264" s="142">
        <f t="shared" si="42"/>
        <v>255895</v>
      </c>
      <c r="I264" s="142">
        <f t="shared" si="43"/>
        <v>253960</v>
      </c>
      <c r="K264" s="154">
        <v>241867</v>
      </c>
      <c r="M264" s="98"/>
      <c r="N264" s="98"/>
    </row>
    <row r="265" spans="3:14" ht="25.5" hidden="1">
      <c r="C265" s="185" t="s">
        <v>522</v>
      </c>
      <c r="D265" s="186" t="s">
        <v>523</v>
      </c>
      <c r="E265" s="187" t="s">
        <v>38</v>
      </c>
      <c r="F265" s="141">
        <f t="shared" si="40"/>
        <v>261260</v>
      </c>
      <c r="G265" s="142">
        <f t="shared" si="41"/>
        <v>243865</v>
      </c>
      <c r="H265" s="142">
        <f t="shared" si="42"/>
        <v>272651</v>
      </c>
      <c r="I265" s="142">
        <f t="shared" si="43"/>
        <v>270589</v>
      </c>
      <c r="K265" s="154">
        <v>257704</v>
      </c>
      <c r="M265" s="98"/>
      <c r="N265" s="98"/>
    </row>
    <row r="266" spans="3:14" ht="25.5" hidden="1">
      <c r="C266" s="185" t="s">
        <v>524</v>
      </c>
      <c r="D266" s="186" t="s">
        <v>525</v>
      </c>
      <c r="E266" s="187" t="s">
        <v>38</v>
      </c>
      <c r="F266" s="141">
        <f t="shared" si="40"/>
        <v>265104</v>
      </c>
      <c r="G266" s="142">
        <f t="shared" si="41"/>
        <v>247453</v>
      </c>
      <c r="H266" s="142">
        <f t="shared" si="42"/>
        <v>276662</v>
      </c>
      <c r="I266" s="142">
        <f t="shared" si="43"/>
        <v>274570</v>
      </c>
      <c r="K266" s="154">
        <v>261495</v>
      </c>
      <c r="M266" s="98"/>
      <c r="N266" s="98"/>
    </row>
    <row r="267" spans="3:14" ht="16.5" hidden="1">
      <c r="C267" s="185" t="s">
        <v>526</v>
      </c>
      <c r="D267" s="186" t="s">
        <v>527</v>
      </c>
      <c r="E267" s="187" t="s">
        <v>38</v>
      </c>
      <c r="F267" s="141">
        <f t="shared" si="40"/>
        <v>74298</v>
      </c>
      <c r="G267" s="142">
        <f t="shared" si="41"/>
        <v>69351</v>
      </c>
      <c r="H267" s="142">
        <f t="shared" si="42"/>
        <v>77538</v>
      </c>
      <c r="I267" s="142">
        <f t="shared" si="43"/>
        <v>76951</v>
      </c>
      <c r="K267" s="154">
        <v>73287</v>
      </c>
      <c r="M267" s="98"/>
      <c r="N267" s="98"/>
    </row>
    <row r="268" spans="3:14" ht="16.5" hidden="1">
      <c r="C268" s="185" t="s">
        <v>528</v>
      </c>
      <c r="D268" s="186" t="s">
        <v>529</v>
      </c>
      <c r="E268" s="187" t="s">
        <v>38</v>
      </c>
      <c r="F268" s="141">
        <f t="shared" si="40"/>
        <v>75696</v>
      </c>
      <c r="G268" s="142">
        <f t="shared" si="41"/>
        <v>70656</v>
      </c>
      <c r="H268" s="142">
        <f t="shared" si="42"/>
        <v>78997</v>
      </c>
      <c r="I268" s="142">
        <f t="shared" si="43"/>
        <v>78399</v>
      </c>
      <c r="K268" s="154">
        <v>74666</v>
      </c>
      <c r="M268" s="98"/>
      <c r="N268" s="98"/>
    </row>
    <row r="269" spans="3:14" ht="16.5" hidden="1">
      <c r="C269" s="185" t="s">
        <v>530</v>
      </c>
      <c r="D269" s="186" t="s">
        <v>531</v>
      </c>
      <c r="E269" s="187" t="s">
        <v>38</v>
      </c>
      <c r="F269" s="141">
        <f t="shared" si="40"/>
        <v>89593</v>
      </c>
      <c r="G269" s="142">
        <f t="shared" si="41"/>
        <v>83627</v>
      </c>
      <c r="H269" s="142">
        <f t="shared" si="42"/>
        <v>93499</v>
      </c>
      <c r="I269" s="142">
        <f t="shared" si="43"/>
        <v>92792</v>
      </c>
      <c r="K269" s="154">
        <v>88373</v>
      </c>
      <c r="M269" s="98"/>
      <c r="N269" s="98"/>
    </row>
    <row r="270" spans="3:14" ht="16.5" hidden="1">
      <c r="C270" s="185" t="s">
        <v>532</v>
      </c>
      <c r="D270" s="188" t="s">
        <v>533</v>
      </c>
      <c r="E270" s="189" t="s">
        <v>38</v>
      </c>
      <c r="F270" s="141">
        <f t="shared" si="40"/>
        <v>91269</v>
      </c>
      <c r="G270" s="142">
        <f t="shared" si="41"/>
        <v>85193</v>
      </c>
      <c r="H270" s="142">
        <f t="shared" si="42"/>
        <v>95249</v>
      </c>
      <c r="I270" s="142">
        <f t="shared" si="43"/>
        <v>94528</v>
      </c>
      <c r="K270" s="155">
        <v>90027</v>
      </c>
      <c r="M270" s="98"/>
      <c r="N270" s="98"/>
    </row>
    <row r="271" spans="3:14" ht="16.5" hidden="1">
      <c r="C271" s="185" t="s">
        <v>534</v>
      </c>
      <c r="D271" s="186" t="s">
        <v>535</v>
      </c>
      <c r="E271" s="187" t="s">
        <v>38</v>
      </c>
      <c r="F271" s="141">
        <f t="shared" si="40"/>
        <v>110910</v>
      </c>
      <c r="G271" s="142">
        <f t="shared" si="41"/>
        <v>103525</v>
      </c>
      <c r="H271" s="142">
        <f t="shared" si="42"/>
        <v>115745</v>
      </c>
      <c r="I271" s="142">
        <f t="shared" si="43"/>
        <v>114870</v>
      </c>
      <c r="K271" s="154">
        <v>109400</v>
      </c>
      <c r="M271" s="98"/>
      <c r="N271" s="98"/>
    </row>
    <row r="272" spans="3:14" ht="16.5" hidden="1">
      <c r="C272" s="185" t="s">
        <v>536</v>
      </c>
      <c r="D272" s="186" t="s">
        <v>537</v>
      </c>
      <c r="E272" s="187" t="s">
        <v>38</v>
      </c>
      <c r="F272" s="141">
        <f t="shared" si="40"/>
        <v>113005</v>
      </c>
      <c r="G272" s="142">
        <f t="shared" si="41"/>
        <v>105481</v>
      </c>
      <c r="H272" s="142">
        <f t="shared" si="42"/>
        <v>117932</v>
      </c>
      <c r="I272" s="142">
        <f t="shared" si="43"/>
        <v>117040</v>
      </c>
      <c r="K272" s="154">
        <v>111467</v>
      </c>
      <c r="M272" s="98"/>
      <c r="N272" s="98"/>
    </row>
    <row r="273" spans="3:14" ht="25.5" hidden="1">
      <c r="C273" s="185" t="s">
        <v>538</v>
      </c>
      <c r="D273" s="186" t="s">
        <v>539</v>
      </c>
      <c r="E273" s="187" t="s">
        <v>38</v>
      </c>
      <c r="F273" s="141">
        <f t="shared" si="40"/>
        <v>143384</v>
      </c>
      <c r="G273" s="142">
        <f t="shared" si="41"/>
        <v>133837</v>
      </c>
      <c r="H273" s="142">
        <f t="shared" si="42"/>
        <v>149635</v>
      </c>
      <c r="I273" s="142">
        <f t="shared" si="43"/>
        <v>148504</v>
      </c>
      <c r="K273" s="154">
        <v>141432</v>
      </c>
      <c r="M273" s="98"/>
      <c r="N273" s="98"/>
    </row>
    <row r="274" spans="3:14" ht="25.5" hidden="1">
      <c r="C274" s="185" t="s">
        <v>540</v>
      </c>
      <c r="D274" s="186" t="s">
        <v>541</v>
      </c>
      <c r="E274" s="187" t="s">
        <v>38</v>
      </c>
      <c r="F274" s="141">
        <f t="shared" si="40"/>
        <v>144782</v>
      </c>
      <c r="G274" s="142">
        <f t="shared" si="41"/>
        <v>135142</v>
      </c>
      <c r="H274" s="142">
        <f t="shared" si="42"/>
        <v>151094</v>
      </c>
      <c r="I274" s="142">
        <f t="shared" si="43"/>
        <v>149952</v>
      </c>
      <c r="K274" s="154">
        <v>142811</v>
      </c>
      <c r="M274" s="98"/>
      <c r="N274" s="98"/>
    </row>
    <row r="275" spans="3:14" ht="25.5" hidden="1">
      <c r="C275" s="185" t="s">
        <v>542</v>
      </c>
      <c r="D275" s="186" t="s">
        <v>543</v>
      </c>
      <c r="E275" s="187" t="s">
        <v>38</v>
      </c>
      <c r="F275" s="141">
        <f t="shared" si="40"/>
        <v>153843</v>
      </c>
      <c r="G275" s="142">
        <f t="shared" si="41"/>
        <v>143600</v>
      </c>
      <c r="H275" s="142">
        <f t="shared" si="42"/>
        <v>160550</v>
      </c>
      <c r="I275" s="142">
        <f t="shared" si="43"/>
        <v>159336</v>
      </c>
      <c r="K275" s="154">
        <v>151749</v>
      </c>
      <c r="M275" s="98"/>
      <c r="N275" s="98"/>
    </row>
    <row r="276" spans="3:14" ht="25.5" hidden="1">
      <c r="C276" s="185" t="s">
        <v>544</v>
      </c>
      <c r="D276" s="186" t="s">
        <v>545</v>
      </c>
      <c r="E276" s="187" t="s">
        <v>38</v>
      </c>
      <c r="F276" s="141">
        <f t="shared" si="40"/>
        <v>155520</v>
      </c>
      <c r="G276" s="142">
        <f t="shared" si="41"/>
        <v>145165</v>
      </c>
      <c r="H276" s="142">
        <f t="shared" si="42"/>
        <v>162300</v>
      </c>
      <c r="I276" s="142">
        <f t="shared" si="43"/>
        <v>161073</v>
      </c>
      <c r="K276" s="154">
        <v>153403</v>
      </c>
      <c r="M276" s="98"/>
      <c r="N276" s="98"/>
    </row>
    <row r="277" spans="3:14" ht="16.5" hidden="1">
      <c r="C277" s="185" t="s">
        <v>546</v>
      </c>
      <c r="D277" s="186" t="s">
        <v>547</v>
      </c>
      <c r="E277" s="187" t="s">
        <v>41</v>
      </c>
      <c r="F277" s="141">
        <f t="shared" si="40"/>
        <v>782030</v>
      </c>
      <c r="G277" s="142">
        <f t="shared" si="41"/>
        <v>729962</v>
      </c>
      <c r="H277" s="142">
        <f t="shared" si="42"/>
        <v>816125</v>
      </c>
      <c r="I277" s="142">
        <f t="shared" si="43"/>
        <v>809954</v>
      </c>
      <c r="K277" s="154">
        <v>771385</v>
      </c>
      <c r="M277" s="98"/>
      <c r="N277" s="98"/>
    </row>
    <row r="278" spans="3:14" ht="16.5" hidden="1">
      <c r="C278" s="185" t="s">
        <v>548</v>
      </c>
      <c r="D278" s="186" t="s">
        <v>549</v>
      </c>
      <c r="E278" s="187" t="s">
        <v>41</v>
      </c>
      <c r="F278" s="141">
        <f t="shared" si="40"/>
        <v>796001</v>
      </c>
      <c r="G278" s="142">
        <f t="shared" si="41"/>
        <v>743003</v>
      </c>
      <c r="H278" s="142">
        <f t="shared" si="42"/>
        <v>830706</v>
      </c>
      <c r="I278" s="142">
        <f t="shared" si="43"/>
        <v>824424</v>
      </c>
      <c r="K278" s="154">
        <v>785166</v>
      </c>
      <c r="M278" s="98"/>
      <c r="N278" s="98"/>
    </row>
    <row r="279" spans="3:14" ht="16.5" hidden="1">
      <c r="C279" s="185" t="s">
        <v>550</v>
      </c>
      <c r="D279" s="186" t="s">
        <v>551</v>
      </c>
      <c r="E279" s="187" t="s">
        <v>41</v>
      </c>
      <c r="F279" s="141">
        <f t="shared" si="40"/>
        <v>844585</v>
      </c>
      <c r="G279" s="142">
        <f t="shared" si="41"/>
        <v>788351</v>
      </c>
      <c r="H279" s="142">
        <f t="shared" si="42"/>
        <v>881407</v>
      </c>
      <c r="I279" s="142">
        <f t="shared" si="43"/>
        <v>874742</v>
      </c>
      <c r="K279" s="154">
        <v>833088</v>
      </c>
      <c r="M279" s="98"/>
      <c r="N279" s="98"/>
    </row>
    <row r="280" spans="3:14" ht="16.5" hidden="1">
      <c r="C280" s="185" t="s">
        <v>552</v>
      </c>
      <c r="D280" s="186" t="s">
        <v>553</v>
      </c>
      <c r="E280" s="187" t="s">
        <v>41</v>
      </c>
      <c r="F280" s="141">
        <f t="shared" si="40"/>
        <v>858556</v>
      </c>
      <c r="G280" s="142">
        <f t="shared" si="41"/>
        <v>801392</v>
      </c>
      <c r="H280" s="142">
        <f t="shared" si="42"/>
        <v>895987</v>
      </c>
      <c r="I280" s="142">
        <f t="shared" si="43"/>
        <v>889212</v>
      </c>
      <c r="K280" s="154">
        <v>846869</v>
      </c>
      <c r="M280" s="98"/>
      <c r="N280" s="98"/>
    </row>
    <row r="281" spans="3:14" ht="16.5" hidden="1">
      <c r="C281" s="185" t="s">
        <v>554</v>
      </c>
      <c r="D281" s="186" t="s">
        <v>555</v>
      </c>
      <c r="E281" s="187" t="s">
        <v>38</v>
      </c>
      <c r="F281" s="141">
        <f t="shared" si="40"/>
        <v>187661</v>
      </c>
      <c r="G281" s="142">
        <f t="shared" si="41"/>
        <v>175167</v>
      </c>
      <c r="H281" s="142">
        <f t="shared" si="42"/>
        <v>195843</v>
      </c>
      <c r="I281" s="142">
        <f t="shared" si="43"/>
        <v>194362</v>
      </c>
      <c r="K281" s="154">
        <v>185107</v>
      </c>
      <c r="M281" s="98"/>
      <c r="N281" s="98"/>
    </row>
    <row r="282" spans="3:14" ht="16.5" hidden="1">
      <c r="C282" s="185" t="s">
        <v>556</v>
      </c>
      <c r="D282" s="186" t="s">
        <v>557</v>
      </c>
      <c r="E282" s="187" t="s">
        <v>38</v>
      </c>
      <c r="F282" s="141">
        <f t="shared" si="40"/>
        <v>189060</v>
      </c>
      <c r="G282" s="142">
        <f t="shared" si="41"/>
        <v>176472</v>
      </c>
      <c r="H282" s="142">
        <f t="shared" si="42"/>
        <v>197302</v>
      </c>
      <c r="I282" s="142">
        <f t="shared" si="43"/>
        <v>195810</v>
      </c>
      <c r="K282" s="154">
        <v>186486</v>
      </c>
      <c r="M282" s="98"/>
      <c r="N282" s="98"/>
    </row>
    <row r="283" spans="3:14" ht="51" hidden="1">
      <c r="C283" s="185" t="s">
        <v>558</v>
      </c>
      <c r="D283" s="190" t="s">
        <v>559</v>
      </c>
      <c r="E283" s="191" t="s">
        <v>38</v>
      </c>
      <c r="F283" s="141">
        <f t="shared" si="40"/>
        <v>59853</v>
      </c>
      <c r="G283" s="142">
        <f t="shared" si="41"/>
        <v>55868</v>
      </c>
      <c r="H283" s="142">
        <f t="shared" si="42"/>
        <v>62462</v>
      </c>
      <c r="I283" s="142">
        <f t="shared" si="43"/>
        <v>61990</v>
      </c>
      <c r="K283" s="156">
        <v>59038</v>
      </c>
      <c r="M283" s="98"/>
      <c r="N283" s="98"/>
    </row>
    <row r="284" spans="3:14" ht="16.5" hidden="1">
      <c r="C284" s="185" t="s">
        <v>560</v>
      </c>
      <c r="D284" s="188" t="s">
        <v>561</v>
      </c>
      <c r="E284" s="189" t="s">
        <v>41</v>
      </c>
      <c r="F284" s="141">
        <f t="shared" si="40"/>
        <v>894837</v>
      </c>
      <c r="G284" s="142">
        <f t="shared" si="41"/>
        <v>835257</v>
      </c>
      <c r="H284" s="142">
        <f t="shared" si="42"/>
        <v>933850</v>
      </c>
      <c r="I284" s="142">
        <f t="shared" si="43"/>
        <v>926789</v>
      </c>
      <c r="K284" s="155">
        <v>882656</v>
      </c>
      <c r="M284" s="98"/>
      <c r="N284" s="98"/>
    </row>
    <row r="285" spans="3:14" ht="38.25" hidden="1">
      <c r="C285" s="185" t="s">
        <v>562</v>
      </c>
      <c r="D285" s="188" t="s">
        <v>563</v>
      </c>
      <c r="E285" s="189" t="s">
        <v>9</v>
      </c>
      <c r="F285" s="141">
        <f t="shared" si="40"/>
        <v>1250787</v>
      </c>
      <c r="G285" s="142">
        <f t="shared" si="41"/>
        <v>1167508</v>
      </c>
      <c r="H285" s="142">
        <f t="shared" si="42"/>
        <v>1305319</v>
      </c>
      <c r="I285" s="142">
        <f t="shared" si="43"/>
        <v>1295449</v>
      </c>
      <c r="K285" s="155">
        <v>1233761</v>
      </c>
      <c r="M285" s="98"/>
      <c r="N285" s="98"/>
    </row>
    <row r="286" spans="3:14" ht="16.5" hidden="1">
      <c r="C286" s="185" t="s">
        <v>564</v>
      </c>
      <c r="D286" s="188" t="s">
        <v>565</v>
      </c>
      <c r="E286" s="189" t="s">
        <v>9</v>
      </c>
      <c r="F286" s="141">
        <f t="shared" si="40"/>
        <v>32882</v>
      </c>
      <c r="G286" s="142">
        <f t="shared" si="41"/>
        <v>30692</v>
      </c>
      <c r="H286" s="142">
        <f t="shared" si="42"/>
        <v>34315</v>
      </c>
      <c r="I286" s="142">
        <f t="shared" si="43"/>
        <v>34056</v>
      </c>
      <c r="K286" s="161">
        <v>32434</v>
      </c>
      <c r="M286" s="98"/>
      <c r="N286" s="98"/>
    </row>
    <row r="287" spans="3:14" ht="25.5" hidden="1">
      <c r="C287" s="185" t="s">
        <v>566</v>
      </c>
      <c r="D287" s="188" t="s">
        <v>567</v>
      </c>
      <c r="E287" s="189" t="s">
        <v>9</v>
      </c>
      <c r="F287" s="141">
        <f t="shared" si="40"/>
        <v>32882</v>
      </c>
      <c r="G287" s="142">
        <f t="shared" si="41"/>
        <v>30692</v>
      </c>
      <c r="H287" s="142">
        <f t="shared" si="42"/>
        <v>34315</v>
      </c>
      <c r="I287" s="142">
        <f t="shared" si="43"/>
        <v>34056</v>
      </c>
      <c r="K287" s="156">
        <v>32434</v>
      </c>
      <c r="M287" s="98"/>
      <c r="N287" s="98"/>
    </row>
    <row r="288" spans="3:14" ht="16.5" hidden="1">
      <c r="C288" s="185" t="s">
        <v>568</v>
      </c>
      <c r="D288" s="188" t="s">
        <v>569</v>
      </c>
      <c r="E288" s="189" t="s">
        <v>86</v>
      </c>
      <c r="F288" s="141">
        <f t="shared" si="40"/>
        <v>38637</v>
      </c>
      <c r="G288" s="142">
        <f t="shared" si="41"/>
        <v>36064</v>
      </c>
      <c r="H288" s="142">
        <f t="shared" si="42"/>
        <v>40321</v>
      </c>
      <c r="I288" s="142">
        <f t="shared" si="43"/>
        <v>40017</v>
      </c>
      <c r="K288" s="161">
        <v>38111</v>
      </c>
      <c r="M288" s="98"/>
      <c r="N288" s="98"/>
    </row>
    <row r="289" spans="2:14" ht="16.5" hidden="1">
      <c r="C289" s="185" t="s">
        <v>570</v>
      </c>
      <c r="D289" s="186" t="s">
        <v>571</v>
      </c>
      <c r="E289" s="194" t="s">
        <v>9</v>
      </c>
      <c r="F289" s="141">
        <f t="shared" si="40"/>
        <v>157139</v>
      </c>
      <c r="G289" s="142">
        <f t="shared" si="41"/>
        <v>146677</v>
      </c>
      <c r="H289" s="142">
        <f t="shared" si="42"/>
        <v>163990</v>
      </c>
      <c r="I289" s="142">
        <f t="shared" si="43"/>
        <v>162750</v>
      </c>
      <c r="K289" s="154">
        <v>155000</v>
      </c>
      <c r="M289" s="98"/>
      <c r="N289" s="98"/>
    </row>
    <row r="290" spans="2:14" ht="25.5" hidden="1">
      <c r="C290" s="185" t="s">
        <v>572</v>
      </c>
      <c r="D290" s="195" t="s">
        <v>573</v>
      </c>
      <c r="E290" s="189" t="s">
        <v>574</v>
      </c>
      <c r="F290" s="141">
        <f t="shared" si="40"/>
        <v>193616</v>
      </c>
      <c r="G290" s="142">
        <f t="shared" si="41"/>
        <v>180724</v>
      </c>
      <c r="H290" s="142">
        <f t="shared" si="42"/>
        <v>202057</v>
      </c>
      <c r="I290" s="142">
        <f t="shared" si="43"/>
        <v>200529</v>
      </c>
      <c r="K290" s="161">
        <v>190980</v>
      </c>
      <c r="M290" s="98"/>
      <c r="N290" s="98"/>
    </row>
    <row r="291" spans="2:14" ht="25.5" hidden="1">
      <c r="C291" s="185" t="s">
        <v>575</v>
      </c>
      <c r="D291" s="196" t="s">
        <v>576</v>
      </c>
      <c r="E291" s="189"/>
      <c r="F291" s="141">
        <f t="shared" si="40"/>
        <v>199485</v>
      </c>
      <c r="G291" s="142">
        <f t="shared" si="41"/>
        <v>186203</v>
      </c>
      <c r="H291" s="142">
        <f t="shared" si="42"/>
        <v>208183</v>
      </c>
      <c r="I291" s="142">
        <f t="shared" si="43"/>
        <v>206609</v>
      </c>
      <c r="K291" s="161">
        <v>196770</v>
      </c>
      <c r="M291" s="98"/>
      <c r="N291" s="98"/>
    </row>
    <row r="292" spans="2:14" ht="16.5" hidden="1">
      <c r="C292" s="185" t="s">
        <v>577</v>
      </c>
      <c r="D292" s="195" t="s">
        <v>578</v>
      </c>
      <c r="E292" s="189" t="s">
        <v>9</v>
      </c>
      <c r="F292" s="141">
        <f t="shared" si="40"/>
        <v>205396</v>
      </c>
      <c r="G292" s="142">
        <f t="shared" si="41"/>
        <v>191720</v>
      </c>
      <c r="H292" s="142">
        <f t="shared" si="42"/>
        <v>214351</v>
      </c>
      <c r="I292" s="142">
        <f t="shared" si="43"/>
        <v>212730</v>
      </c>
      <c r="K292" s="161">
        <v>202600</v>
      </c>
      <c r="M292" s="98"/>
      <c r="N292" s="98"/>
    </row>
    <row r="293" spans="2:14" ht="16.5" hidden="1">
      <c r="C293" s="63"/>
      <c r="D293" s="121"/>
      <c r="E293" s="162"/>
      <c r="F293" s="149"/>
      <c r="G293" s="150"/>
      <c r="H293" s="150"/>
      <c r="I293" s="150"/>
      <c r="K293" s="98"/>
      <c r="M293" s="98"/>
      <c r="N293" s="98"/>
    </row>
    <row r="294" spans="2:14" ht="16.5" hidden="1">
      <c r="C294" s="63"/>
      <c r="D294" s="121"/>
      <c r="E294" s="162"/>
      <c r="F294" s="149"/>
      <c r="G294" s="150"/>
      <c r="H294" s="150"/>
      <c r="I294" s="150"/>
      <c r="K294" s="98"/>
      <c r="M294" s="98"/>
      <c r="N294" s="98"/>
    </row>
    <row r="295" spans="2:14" ht="16.5" hidden="1">
      <c r="C295" s="63"/>
      <c r="D295" s="121"/>
      <c r="E295" s="162"/>
      <c r="F295" s="149"/>
      <c r="G295" s="150"/>
      <c r="H295" s="150"/>
      <c r="I295" s="150"/>
      <c r="K295" s="98"/>
      <c r="M295" s="98"/>
      <c r="N295" s="98"/>
    </row>
    <row r="296" spans="2:14" ht="16.5" hidden="1">
      <c r="C296" s="63"/>
      <c r="D296" s="121"/>
      <c r="E296" s="162"/>
      <c r="F296" s="149"/>
      <c r="G296" s="150"/>
      <c r="H296" s="150"/>
      <c r="I296" s="150"/>
      <c r="K296" s="98"/>
      <c r="M296" s="98"/>
      <c r="N296" s="98"/>
    </row>
    <row r="297" spans="2:14" ht="16.5" hidden="1">
      <c r="C297" s="63"/>
      <c r="D297" s="121"/>
      <c r="E297" s="162"/>
      <c r="F297" s="149"/>
      <c r="G297" s="150"/>
      <c r="H297" s="150"/>
      <c r="I297" s="150"/>
      <c r="K297" s="98"/>
      <c r="M297" s="98"/>
      <c r="N297" s="98"/>
    </row>
    <row r="298" spans="2:14" ht="16.5" hidden="1">
      <c r="C298" s="63"/>
      <c r="D298" s="121"/>
      <c r="E298" s="162"/>
      <c r="F298" s="149"/>
      <c r="G298" s="150"/>
      <c r="H298" s="150"/>
      <c r="I298" s="150"/>
      <c r="K298" s="98"/>
      <c r="M298" s="98"/>
      <c r="N298" s="98"/>
    </row>
    <row r="299" spans="2:14" ht="16.5" hidden="1" customHeight="1">
      <c r="B299" s="39">
        <v>210</v>
      </c>
      <c r="C299" s="50">
        <v>5</v>
      </c>
      <c r="D299" s="119" t="s">
        <v>3074</v>
      </c>
      <c r="E299" s="51"/>
      <c r="F299" s="145"/>
      <c r="G299" s="145"/>
      <c r="H299" s="145"/>
      <c r="I299" s="145"/>
      <c r="K299" s="98">
        <v>0</v>
      </c>
      <c r="M299" s="98">
        <v>0</v>
      </c>
      <c r="N299" s="98">
        <v>0</v>
      </c>
    </row>
    <row r="300" spans="2:14" ht="16.5" hidden="1">
      <c r="B300" s="39">
        <v>211</v>
      </c>
      <c r="C300" s="52" t="s">
        <v>580</v>
      </c>
      <c r="D300" s="120" t="s">
        <v>581</v>
      </c>
      <c r="E300" s="53"/>
      <c r="F300" s="141"/>
      <c r="G300" s="142"/>
      <c r="H300" s="142"/>
      <c r="I300" s="142"/>
      <c r="K300" s="98">
        <v>0</v>
      </c>
      <c r="M300" s="98">
        <v>0</v>
      </c>
      <c r="N300" s="98">
        <v>0</v>
      </c>
    </row>
    <row r="301" spans="2:14" ht="16.5" hidden="1">
      <c r="B301" s="39">
        <v>212</v>
      </c>
      <c r="C301" s="67" t="s">
        <v>582</v>
      </c>
      <c r="D301" s="55" t="s">
        <v>583</v>
      </c>
      <c r="E301" s="68" t="s">
        <v>38</v>
      </c>
      <c r="F301" s="141">
        <f>+ROUND($F$7*K301,0)</f>
        <v>86264</v>
      </c>
      <c r="G301" s="142">
        <f>+ROUND(K301*$G$7,0)</f>
        <v>80520</v>
      </c>
      <c r="H301" s="142">
        <f>+ROUND(K301*$H$7,0)</f>
        <v>90025</v>
      </c>
      <c r="I301" s="142">
        <f>+ROUND(K301*$I$7,0)</f>
        <v>89344</v>
      </c>
      <c r="K301" s="98">
        <v>85089.55906</v>
      </c>
      <c r="M301" s="98">
        <v>81787</v>
      </c>
      <c r="N301" s="98">
        <v>85089.55906</v>
      </c>
    </row>
    <row r="302" spans="2:14" ht="16.5" hidden="1">
      <c r="B302" s="39">
        <v>213</v>
      </c>
      <c r="C302" s="67" t="s">
        <v>584</v>
      </c>
      <c r="D302" s="55" t="s">
        <v>585</v>
      </c>
      <c r="E302" s="68" t="s">
        <v>38</v>
      </c>
      <c r="F302" s="141">
        <f>+ROUND($F$7*K302,0)</f>
        <v>99478</v>
      </c>
      <c r="G302" s="142">
        <f>+ROUND(K302*$G$7,0)</f>
        <v>92854</v>
      </c>
      <c r="H302" s="142">
        <f>+ROUND(K302*$H$7,0)</f>
        <v>103815</v>
      </c>
      <c r="I302" s="142">
        <f>+ROUND(K302*$I$7,0)</f>
        <v>103030</v>
      </c>
      <c r="K302" s="98">
        <v>98123.439700000003</v>
      </c>
      <c r="M302" s="98">
        <v>94315</v>
      </c>
      <c r="N302" s="98">
        <v>98123.439700000003</v>
      </c>
    </row>
    <row r="303" spans="2:14" ht="16.5" hidden="1">
      <c r="B303" s="39">
        <v>214</v>
      </c>
      <c r="C303" s="70" t="s">
        <v>586</v>
      </c>
      <c r="D303" s="58" t="s">
        <v>587</v>
      </c>
      <c r="E303" s="71"/>
      <c r="F303" s="141"/>
      <c r="G303" s="142"/>
      <c r="H303" s="142"/>
      <c r="I303" s="142"/>
      <c r="K303" s="98">
        <v>0</v>
      </c>
      <c r="M303" s="98">
        <v>0</v>
      </c>
      <c r="N303" s="98">
        <v>0</v>
      </c>
    </row>
    <row r="304" spans="2:14" ht="16.5" hidden="1">
      <c r="B304" s="39">
        <v>215</v>
      </c>
      <c r="C304" s="67" t="s">
        <v>588</v>
      </c>
      <c r="D304" s="76" t="s">
        <v>589</v>
      </c>
      <c r="E304" s="68" t="s">
        <v>38</v>
      </c>
      <c r="F304" s="141">
        <f t="shared" ref="F304:F319" si="44">+ROUND($F$7*K304,0)</f>
        <v>88315</v>
      </c>
      <c r="G304" s="142">
        <f t="shared" ref="G304:G319" si="45">+ROUND(K304*$G$7,0)</f>
        <v>82435</v>
      </c>
      <c r="H304" s="142">
        <f t="shared" ref="H304:H319" si="46">+ROUND(K304*$H$7,0)</f>
        <v>92166</v>
      </c>
      <c r="I304" s="142">
        <f t="shared" ref="I304:I319" si="47">+ROUND(K304*$I$7,0)</f>
        <v>91469</v>
      </c>
      <c r="K304" s="98">
        <v>87113.098160000009</v>
      </c>
      <c r="M304" s="98">
        <v>83732</v>
      </c>
      <c r="N304" s="98">
        <v>87113.098160000009</v>
      </c>
    </row>
    <row r="305" spans="2:14" ht="16.5" hidden="1">
      <c r="B305" s="39">
        <v>216</v>
      </c>
      <c r="C305" s="67" t="s">
        <v>590</v>
      </c>
      <c r="D305" s="76" t="s">
        <v>591</v>
      </c>
      <c r="E305" s="68" t="s">
        <v>38</v>
      </c>
      <c r="F305" s="141">
        <f t="shared" si="44"/>
        <v>145452</v>
      </c>
      <c r="G305" s="142">
        <f t="shared" si="45"/>
        <v>135768</v>
      </c>
      <c r="H305" s="142">
        <f t="shared" si="46"/>
        <v>151794</v>
      </c>
      <c r="I305" s="142">
        <f t="shared" si="47"/>
        <v>150646</v>
      </c>
      <c r="K305" s="98">
        <v>143472.56352000003</v>
      </c>
      <c r="M305" s="98">
        <v>137904</v>
      </c>
      <c r="N305" s="98">
        <v>143472.56352000003</v>
      </c>
    </row>
    <row r="306" spans="2:14" ht="16.5" hidden="1">
      <c r="B306" s="39">
        <v>217</v>
      </c>
      <c r="C306" s="67" t="s">
        <v>592</v>
      </c>
      <c r="D306" s="55" t="s">
        <v>593</v>
      </c>
      <c r="E306" s="68" t="s">
        <v>9</v>
      </c>
      <c r="F306" s="141">
        <f t="shared" si="44"/>
        <v>323</v>
      </c>
      <c r="G306" s="142">
        <f t="shared" si="45"/>
        <v>301</v>
      </c>
      <c r="H306" s="142">
        <f t="shared" si="46"/>
        <v>337</v>
      </c>
      <c r="I306" s="142">
        <f t="shared" si="47"/>
        <v>334</v>
      </c>
      <c r="K306" s="98">
        <v>318.35628000000003</v>
      </c>
      <c r="M306" s="98">
        <v>306</v>
      </c>
      <c r="N306" s="98">
        <v>318.35628000000003</v>
      </c>
    </row>
    <row r="307" spans="2:14" ht="16.5" hidden="1">
      <c r="B307" s="39">
        <v>218</v>
      </c>
      <c r="C307" s="67" t="s">
        <v>594</v>
      </c>
      <c r="D307" s="55" t="s">
        <v>595</v>
      </c>
      <c r="E307" s="68" t="s">
        <v>38</v>
      </c>
      <c r="F307" s="141">
        <f t="shared" si="44"/>
        <v>88644</v>
      </c>
      <c r="G307" s="142">
        <f t="shared" si="45"/>
        <v>82742</v>
      </c>
      <c r="H307" s="142">
        <f t="shared" si="46"/>
        <v>92509</v>
      </c>
      <c r="I307" s="142">
        <f t="shared" si="47"/>
        <v>91810</v>
      </c>
      <c r="K307" s="98">
        <v>87437.696720000007</v>
      </c>
      <c r="M307" s="98">
        <v>84044</v>
      </c>
      <c r="N307" s="98">
        <v>87437.696720000007</v>
      </c>
    </row>
    <row r="308" spans="2:14" ht="16.5" hidden="1">
      <c r="B308" s="39">
        <v>219</v>
      </c>
      <c r="C308" s="67" t="s">
        <v>596</v>
      </c>
      <c r="D308" s="55" t="s">
        <v>597</v>
      </c>
      <c r="E308" s="68" t="s">
        <v>38</v>
      </c>
      <c r="F308" s="141">
        <f t="shared" si="44"/>
        <v>145422</v>
      </c>
      <c r="G308" s="142">
        <f t="shared" si="45"/>
        <v>135740</v>
      </c>
      <c r="H308" s="142">
        <f t="shared" si="46"/>
        <v>151762</v>
      </c>
      <c r="I308" s="142">
        <f t="shared" si="47"/>
        <v>150615</v>
      </c>
      <c r="K308" s="98">
        <v>143442.39250000002</v>
      </c>
      <c r="M308" s="98">
        <v>137875</v>
      </c>
      <c r="N308" s="98">
        <v>143442.39250000002</v>
      </c>
    </row>
    <row r="309" spans="2:14" ht="16.5" hidden="1">
      <c r="B309" s="39">
        <v>220</v>
      </c>
      <c r="C309" s="67" t="s">
        <v>598</v>
      </c>
      <c r="D309" s="55" t="s">
        <v>599</v>
      </c>
      <c r="E309" s="68" t="s">
        <v>38</v>
      </c>
      <c r="F309" s="141">
        <f t="shared" si="44"/>
        <v>45050</v>
      </c>
      <c r="G309" s="142">
        <f t="shared" si="45"/>
        <v>42050</v>
      </c>
      <c r="H309" s="142">
        <f t="shared" si="46"/>
        <v>47014</v>
      </c>
      <c r="I309" s="142">
        <f t="shared" si="47"/>
        <v>46659</v>
      </c>
      <c r="K309" s="98">
        <v>44436.710560000007</v>
      </c>
      <c r="M309" s="98">
        <v>42712</v>
      </c>
      <c r="N309" s="98">
        <v>44436.710560000007</v>
      </c>
    </row>
    <row r="310" spans="2:14" ht="16.5" hidden="1">
      <c r="B310" s="39">
        <v>221</v>
      </c>
      <c r="C310" s="67" t="s">
        <v>600</v>
      </c>
      <c r="D310" s="55" t="s">
        <v>601</v>
      </c>
      <c r="E310" s="68" t="s">
        <v>38</v>
      </c>
      <c r="F310" s="141">
        <f t="shared" si="44"/>
        <v>42414</v>
      </c>
      <c r="G310" s="142">
        <f t="shared" si="45"/>
        <v>39590</v>
      </c>
      <c r="H310" s="142">
        <f t="shared" si="46"/>
        <v>44263</v>
      </c>
      <c r="I310" s="142">
        <f t="shared" si="47"/>
        <v>43929</v>
      </c>
      <c r="K310" s="98">
        <v>41836.800940000001</v>
      </c>
      <c r="M310" s="98">
        <v>40213</v>
      </c>
      <c r="N310" s="98">
        <v>41836.800940000001</v>
      </c>
    </row>
    <row r="311" spans="2:14" ht="16.5" hidden="1">
      <c r="B311" s="39">
        <v>222</v>
      </c>
      <c r="C311" s="67" t="s">
        <v>602</v>
      </c>
      <c r="D311" s="55" t="s">
        <v>603</v>
      </c>
      <c r="E311" s="68" t="s">
        <v>38</v>
      </c>
      <c r="F311" s="141">
        <f t="shared" si="44"/>
        <v>42301</v>
      </c>
      <c r="G311" s="142">
        <f t="shared" si="45"/>
        <v>39485</v>
      </c>
      <c r="H311" s="142">
        <f t="shared" si="46"/>
        <v>44146</v>
      </c>
      <c r="I311" s="142">
        <f t="shared" si="47"/>
        <v>43812</v>
      </c>
      <c r="K311" s="98">
        <v>41725.480280000003</v>
      </c>
      <c r="M311" s="98">
        <v>40106</v>
      </c>
      <c r="N311" s="98">
        <v>41725.480280000003</v>
      </c>
    </row>
    <row r="312" spans="2:14" ht="16.5" hidden="1">
      <c r="B312" s="39">
        <v>223</v>
      </c>
      <c r="C312" s="67" t="s">
        <v>604</v>
      </c>
      <c r="D312" s="55" t="s">
        <v>605</v>
      </c>
      <c r="E312" s="68" t="s">
        <v>38</v>
      </c>
      <c r="F312" s="141">
        <f t="shared" si="44"/>
        <v>69555</v>
      </c>
      <c r="G312" s="142">
        <f t="shared" si="45"/>
        <v>64924</v>
      </c>
      <c r="H312" s="142">
        <f t="shared" si="46"/>
        <v>72587</v>
      </c>
      <c r="I312" s="142">
        <f t="shared" si="47"/>
        <v>72038</v>
      </c>
      <c r="K312" s="98">
        <v>68607.859100000001</v>
      </c>
      <c r="M312" s="98">
        <v>65945</v>
      </c>
      <c r="N312" s="98">
        <v>68607.859100000001</v>
      </c>
    </row>
    <row r="313" spans="2:14" ht="16.5" hidden="1">
      <c r="B313" s="39">
        <v>224</v>
      </c>
      <c r="C313" s="67" t="s">
        <v>606</v>
      </c>
      <c r="D313" s="55" t="s">
        <v>607</v>
      </c>
      <c r="E313" s="68" t="s">
        <v>38</v>
      </c>
      <c r="F313" s="141">
        <f t="shared" si="44"/>
        <v>110956</v>
      </c>
      <c r="G313" s="142">
        <f t="shared" si="45"/>
        <v>103569</v>
      </c>
      <c r="H313" s="142">
        <f t="shared" si="46"/>
        <v>115794</v>
      </c>
      <c r="I313" s="142">
        <f t="shared" si="47"/>
        <v>114918</v>
      </c>
      <c r="K313" s="98">
        <v>109445.89524000001</v>
      </c>
      <c r="M313" s="98">
        <v>105198</v>
      </c>
      <c r="N313" s="98">
        <v>109445.89524000001</v>
      </c>
    </row>
    <row r="314" spans="2:14" ht="16.5" hidden="1">
      <c r="B314" s="39">
        <v>225</v>
      </c>
      <c r="C314" s="67" t="s">
        <v>608</v>
      </c>
      <c r="D314" s="55" t="s">
        <v>609</v>
      </c>
      <c r="E314" s="56" t="s">
        <v>86</v>
      </c>
      <c r="F314" s="141">
        <f t="shared" si="44"/>
        <v>26595</v>
      </c>
      <c r="G314" s="142">
        <f t="shared" si="45"/>
        <v>24824</v>
      </c>
      <c r="H314" s="142">
        <f t="shared" si="46"/>
        <v>27755</v>
      </c>
      <c r="I314" s="142">
        <f t="shared" si="47"/>
        <v>27545</v>
      </c>
      <c r="K314" s="98">
        <v>26233.181700000001</v>
      </c>
      <c r="M314" s="98">
        <v>25215</v>
      </c>
      <c r="N314" s="98">
        <v>26233.181700000001</v>
      </c>
    </row>
    <row r="315" spans="2:14" ht="16.5" hidden="1">
      <c r="B315" s="39">
        <v>226</v>
      </c>
      <c r="C315" s="67" t="s">
        <v>610</v>
      </c>
      <c r="D315" s="55" t="s">
        <v>611</v>
      </c>
      <c r="E315" s="56" t="s">
        <v>86</v>
      </c>
      <c r="F315" s="141">
        <f t="shared" si="44"/>
        <v>38353</v>
      </c>
      <c r="G315" s="142">
        <f t="shared" si="45"/>
        <v>35800</v>
      </c>
      <c r="H315" s="142">
        <f t="shared" si="46"/>
        <v>40026</v>
      </c>
      <c r="I315" s="142">
        <f t="shared" si="47"/>
        <v>39723</v>
      </c>
      <c r="K315" s="98">
        <v>37831.337940000005</v>
      </c>
      <c r="M315" s="98">
        <v>36363</v>
      </c>
      <c r="N315" s="98">
        <v>37831.337940000005</v>
      </c>
    </row>
    <row r="316" spans="2:14" ht="16.5" hidden="1">
      <c r="B316" s="39">
        <v>227</v>
      </c>
      <c r="C316" s="67" t="s">
        <v>612</v>
      </c>
      <c r="D316" s="55" t="s">
        <v>613</v>
      </c>
      <c r="E316" s="68" t="s">
        <v>38</v>
      </c>
      <c r="F316" s="141">
        <f t="shared" si="44"/>
        <v>61522</v>
      </c>
      <c r="G316" s="142">
        <f t="shared" si="45"/>
        <v>57426</v>
      </c>
      <c r="H316" s="142">
        <f t="shared" si="46"/>
        <v>64204</v>
      </c>
      <c r="I316" s="142">
        <f t="shared" si="47"/>
        <v>63719</v>
      </c>
      <c r="K316" s="98">
        <v>60684.325020000004</v>
      </c>
      <c r="M316" s="98">
        <v>58329</v>
      </c>
      <c r="N316" s="98">
        <v>60684.325020000004</v>
      </c>
    </row>
    <row r="317" spans="2:14" ht="16.5" hidden="1">
      <c r="B317" s="39">
        <v>228</v>
      </c>
      <c r="C317" s="67" t="s">
        <v>614</v>
      </c>
      <c r="D317" s="55" t="s">
        <v>615</v>
      </c>
      <c r="E317" s="68" t="s">
        <v>38</v>
      </c>
      <c r="F317" s="141">
        <f t="shared" si="44"/>
        <v>93668</v>
      </c>
      <c r="G317" s="142">
        <f t="shared" si="45"/>
        <v>87432</v>
      </c>
      <c r="H317" s="142">
        <f t="shared" si="46"/>
        <v>97752</v>
      </c>
      <c r="I317" s="142">
        <f t="shared" si="47"/>
        <v>97013</v>
      </c>
      <c r="K317" s="98">
        <v>92393.026660000003</v>
      </c>
      <c r="M317" s="98">
        <v>88807</v>
      </c>
      <c r="N317" s="98">
        <v>92393.026660000003</v>
      </c>
    </row>
    <row r="318" spans="2:14" ht="16.5" hidden="1">
      <c r="B318" s="39">
        <v>229</v>
      </c>
      <c r="C318" s="67" t="s">
        <v>616</v>
      </c>
      <c r="D318" s="55" t="s">
        <v>617</v>
      </c>
      <c r="E318" s="68" t="s">
        <v>38</v>
      </c>
      <c r="F318" s="141">
        <f t="shared" si="44"/>
        <v>176468</v>
      </c>
      <c r="G318" s="142">
        <f t="shared" si="45"/>
        <v>164719</v>
      </c>
      <c r="H318" s="142">
        <f t="shared" si="46"/>
        <v>184162</v>
      </c>
      <c r="I318" s="142">
        <f t="shared" si="47"/>
        <v>182769</v>
      </c>
      <c r="K318" s="98">
        <v>174065.97780000002</v>
      </c>
      <c r="M318" s="98">
        <v>167310</v>
      </c>
      <c r="N318" s="98">
        <v>174065.97780000002</v>
      </c>
    </row>
    <row r="319" spans="2:14" ht="16.5" hidden="1">
      <c r="B319" s="39">
        <v>230</v>
      </c>
      <c r="C319" s="67" t="s">
        <v>618</v>
      </c>
      <c r="D319" s="55" t="s">
        <v>619</v>
      </c>
      <c r="E319" s="68" t="s">
        <v>38</v>
      </c>
      <c r="F319" s="141">
        <f t="shared" si="44"/>
        <v>94838</v>
      </c>
      <c r="G319" s="142">
        <f t="shared" si="45"/>
        <v>88523</v>
      </c>
      <c r="H319" s="142">
        <f t="shared" si="46"/>
        <v>98973</v>
      </c>
      <c r="I319" s="142">
        <f t="shared" si="47"/>
        <v>98224</v>
      </c>
      <c r="K319" s="98">
        <v>93546.808080000003</v>
      </c>
      <c r="M319" s="98">
        <v>89916</v>
      </c>
      <c r="N319" s="98">
        <v>93546.808080000003</v>
      </c>
    </row>
    <row r="320" spans="2:14" ht="16.5" hidden="1">
      <c r="B320" s="39">
        <v>231</v>
      </c>
      <c r="C320" s="70" t="s">
        <v>620</v>
      </c>
      <c r="D320" s="58" t="s">
        <v>621</v>
      </c>
      <c r="E320" s="71"/>
      <c r="F320" s="141"/>
      <c r="G320" s="142"/>
      <c r="H320" s="142"/>
      <c r="I320" s="142"/>
      <c r="K320" s="98">
        <v>0</v>
      </c>
      <c r="M320" s="98">
        <v>0</v>
      </c>
      <c r="N320" s="98">
        <v>0</v>
      </c>
    </row>
    <row r="321" spans="2:14" ht="16.5" hidden="1">
      <c r="B321" s="39">
        <v>232</v>
      </c>
      <c r="C321" s="67" t="s">
        <v>622</v>
      </c>
      <c r="D321" s="55" t="s">
        <v>623</v>
      </c>
      <c r="E321" s="56" t="s">
        <v>86</v>
      </c>
      <c r="F321" s="141">
        <f t="shared" ref="F321:F328" si="48">+ROUND($F$7*K321,0)</f>
        <v>41272</v>
      </c>
      <c r="G321" s="142">
        <f t="shared" ref="G321:G328" si="49">+ROUND(K321*$G$7,0)</f>
        <v>38524</v>
      </c>
      <c r="H321" s="142">
        <f t="shared" ref="H321:H328" si="50">+ROUND(K321*$H$7,0)</f>
        <v>43071</v>
      </c>
      <c r="I321" s="142">
        <f t="shared" ref="I321:I328" si="51">+ROUND(K321*$I$7,0)</f>
        <v>42746</v>
      </c>
      <c r="K321" s="98">
        <v>40710.0694</v>
      </c>
      <c r="M321" s="98">
        <v>39130</v>
      </c>
      <c r="N321" s="98">
        <v>40710.0694</v>
      </c>
    </row>
    <row r="322" spans="2:14" ht="16.5" hidden="1">
      <c r="B322" s="39">
        <v>233</v>
      </c>
      <c r="C322" s="67" t="s">
        <v>624</v>
      </c>
      <c r="D322" s="55" t="s">
        <v>625</v>
      </c>
      <c r="E322" s="56" t="s">
        <v>86</v>
      </c>
      <c r="F322" s="141">
        <f t="shared" si="48"/>
        <v>37697</v>
      </c>
      <c r="G322" s="142">
        <f t="shared" si="49"/>
        <v>35187</v>
      </c>
      <c r="H322" s="142">
        <f t="shared" si="50"/>
        <v>39341</v>
      </c>
      <c r="I322" s="142">
        <f t="shared" si="51"/>
        <v>39043</v>
      </c>
      <c r="K322" s="98">
        <v>37184.221580000005</v>
      </c>
      <c r="M322" s="98">
        <v>35741</v>
      </c>
      <c r="N322" s="98">
        <v>37184.221580000005</v>
      </c>
    </row>
    <row r="323" spans="2:14" ht="16.5" hidden="1">
      <c r="B323" s="39">
        <v>234</v>
      </c>
      <c r="C323" s="67" t="s">
        <v>626</v>
      </c>
      <c r="D323" s="55" t="s">
        <v>627</v>
      </c>
      <c r="E323" s="56" t="s">
        <v>86</v>
      </c>
      <c r="F323" s="141">
        <f t="shared" si="48"/>
        <v>26874</v>
      </c>
      <c r="G323" s="142">
        <f t="shared" si="49"/>
        <v>25084</v>
      </c>
      <c r="H323" s="142">
        <f t="shared" si="50"/>
        <v>28045</v>
      </c>
      <c r="I323" s="142">
        <f t="shared" si="51"/>
        <v>27833</v>
      </c>
      <c r="K323" s="98">
        <v>26507.842020000004</v>
      </c>
      <c r="M323" s="98">
        <v>25479</v>
      </c>
      <c r="N323" s="98">
        <v>26507.842020000004</v>
      </c>
    </row>
    <row r="324" spans="2:14" ht="16.5" hidden="1">
      <c r="B324" s="39">
        <v>235</v>
      </c>
      <c r="C324" s="67" t="s">
        <v>628</v>
      </c>
      <c r="D324" s="55" t="s">
        <v>629</v>
      </c>
      <c r="E324" s="56" t="s">
        <v>86</v>
      </c>
      <c r="F324" s="141">
        <f t="shared" si="48"/>
        <v>27058</v>
      </c>
      <c r="G324" s="142">
        <f t="shared" si="49"/>
        <v>25257</v>
      </c>
      <c r="H324" s="142">
        <f t="shared" si="50"/>
        <v>28238</v>
      </c>
      <c r="I324" s="142">
        <f t="shared" si="51"/>
        <v>28024</v>
      </c>
      <c r="K324" s="98">
        <v>26689.908520000001</v>
      </c>
      <c r="M324" s="98">
        <v>25654</v>
      </c>
      <c r="N324" s="98">
        <v>26689.908520000001</v>
      </c>
    </row>
    <row r="325" spans="2:14" ht="16.5" hidden="1">
      <c r="B325" s="39">
        <v>236</v>
      </c>
      <c r="C325" s="67" t="s">
        <v>630</v>
      </c>
      <c r="D325" s="55" t="s">
        <v>631</v>
      </c>
      <c r="E325" s="68" t="s">
        <v>38</v>
      </c>
      <c r="F325" s="141">
        <f t="shared" si="48"/>
        <v>65660</v>
      </c>
      <c r="G325" s="142">
        <f t="shared" si="49"/>
        <v>61288</v>
      </c>
      <c r="H325" s="142">
        <f t="shared" si="50"/>
        <v>68522</v>
      </c>
      <c r="I325" s="142">
        <f t="shared" si="51"/>
        <v>68004</v>
      </c>
      <c r="K325" s="98">
        <v>64765.735760000003</v>
      </c>
      <c r="M325" s="98">
        <v>62252</v>
      </c>
      <c r="N325" s="98">
        <v>64765.735760000003</v>
      </c>
    </row>
    <row r="326" spans="2:14" ht="16.5" hidden="1">
      <c r="B326" s="39">
        <v>237</v>
      </c>
      <c r="C326" s="67" t="s">
        <v>632</v>
      </c>
      <c r="D326" s="55" t="s">
        <v>633</v>
      </c>
      <c r="E326" s="56" t="s">
        <v>86</v>
      </c>
      <c r="F326" s="141">
        <f t="shared" si="48"/>
        <v>38857</v>
      </c>
      <c r="G326" s="142">
        <f t="shared" si="49"/>
        <v>36269</v>
      </c>
      <c r="H326" s="142">
        <f t="shared" si="50"/>
        <v>40551</v>
      </c>
      <c r="I326" s="142">
        <f t="shared" si="51"/>
        <v>40244</v>
      </c>
      <c r="K326" s="98">
        <v>38327.599200000004</v>
      </c>
      <c r="M326" s="98">
        <v>36840</v>
      </c>
      <c r="N326" s="98">
        <v>38327.599200000004</v>
      </c>
    </row>
    <row r="327" spans="2:14" ht="16.5" hidden="1">
      <c r="B327" s="39">
        <v>238</v>
      </c>
      <c r="C327" s="67" t="s">
        <v>634</v>
      </c>
      <c r="D327" s="55" t="s">
        <v>635</v>
      </c>
      <c r="E327" s="56" t="s">
        <v>86</v>
      </c>
      <c r="F327" s="141">
        <f t="shared" si="48"/>
        <v>37297</v>
      </c>
      <c r="G327" s="142">
        <f t="shared" si="49"/>
        <v>34813</v>
      </c>
      <c r="H327" s="142">
        <f t="shared" si="50"/>
        <v>38923</v>
      </c>
      <c r="I327" s="142">
        <f t="shared" si="51"/>
        <v>38628</v>
      </c>
      <c r="K327" s="98">
        <v>36788.877180000003</v>
      </c>
      <c r="M327" s="98">
        <v>35361</v>
      </c>
      <c r="N327" s="98">
        <v>36788.877180000003</v>
      </c>
    </row>
    <row r="328" spans="2:14" ht="16.5" hidden="1">
      <c r="B328" s="39">
        <v>239</v>
      </c>
      <c r="C328" s="67" t="s">
        <v>636</v>
      </c>
      <c r="D328" s="55" t="s">
        <v>637</v>
      </c>
      <c r="E328" s="56" t="s">
        <v>86</v>
      </c>
      <c r="F328" s="141">
        <f t="shared" si="48"/>
        <v>35241</v>
      </c>
      <c r="G328" s="142">
        <f t="shared" si="49"/>
        <v>32895</v>
      </c>
      <c r="H328" s="142">
        <f t="shared" si="50"/>
        <v>36777</v>
      </c>
      <c r="I328" s="142">
        <f t="shared" si="51"/>
        <v>36499</v>
      </c>
      <c r="K328" s="98">
        <v>34761.17656</v>
      </c>
      <c r="M328" s="98">
        <v>33412</v>
      </c>
      <c r="N328" s="98">
        <v>34761.17656</v>
      </c>
    </row>
    <row r="329" spans="2:14" ht="16.5" hidden="1">
      <c r="B329" s="39">
        <v>240</v>
      </c>
      <c r="C329" s="70" t="s">
        <v>638</v>
      </c>
      <c r="D329" s="58" t="s">
        <v>639</v>
      </c>
      <c r="E329" s="71"/>
      <c r="F329" s="141"/>
      <c r="G329" s="142"/>
      <c r="H329" s="142"/>
      <c r="I329" s="142"/>
      <c r="K329" s="98">
        <v>0</v>
      </c>
      <c r="M329" s="98">
        <v>0</v>
      </c>
      <c r="N329" s="98">
        <v>0</v>
      </c>
    </row>
    <row r="330" spans="2:14" ht="22.5" hidden="1">
      <c r="B330" s="39">
        <v>241</v>
      </c>
      <c r="C330" s="67" t="s">
        <v>640</v>
      </c>
      <c r="D330" s="55" t="s">
        <v>641</v>
      </c>
      <c r="E330" s="68" t="s">
        <v>642</v>
      </c>
      <c r="F330" s="141">
        <f t="shared" ref="F330:F337" si="52">+ROUND($F$7*K330,0)</f>
        <v>627</v>
      </c>
      <c r="G330" s="142">
        <f t="shared" ref="G330:G337" si="53">+ROUND(K330*$G$7,0)</f>
        <v>585</v>
      </c>
      <c r="H330" s="142">
        <f t="shared" ref="H330:H337" si="54">+ROUND(K330*$H$7,0)</f>
        <v>654</v>
      </c>
      <c r="I330" s="142">
        <f t="shared" ref="I330:I337" si="55">+ROUND(K330*$I$7,0)</f>
        <v>649</v>
      </c>
      <c r="K330" s="98">
        <v>617.98572000000001</v>
      </c>
      <c r="M330" s="98">
        <v>594</v>
      </c>
      <c r="N330" s="98">
        <v>617.98572000000001</v>
      </c>
    </row>
    <row r="331" spans="2:14" ht="22.5" hidden="1">
      <c r="B331" s="39">
        <v>242</v>
      </c>
      <c r="C331" s="67" t="s">
        <v>643</v>
      </c>
      <c r="D331" s="55" t="s">
        <v>644</v>
      </c>
      <c r="E331" s="68" t="s">
        <v>642</v>
      </c>
      <c r="F331" s="141">
        <f t="shared" si="52"/>
        <v>638</v>
      </c>
      <c r="G331" s="142">
        <f t="shared" si="53"/>
        <v>596</v>
      </c>
      <c r="H331" s="142">
        <f t="shared" si="54"/>
        <v>666</v>
      </c>
      <c r="I331" s="142">
        <f t="shared" si="55"/>
        <v>661</v>
      </c>
      <c r="K331" s="98">
        <v>629.42990000000009</v>
      </c>
      <c r="M331" s="98">
        <v>605</v>
      </c>
      <c r="N331" s="98">
        <v>629.42990000000009</v>
      </c>
    </row>
    <row r="332" spans="2:14" ht="22.5" hidden="1">
      <c r="B332" s="39">
        <v>243</v>
      </c>
      <c r="C332" s="67" t="s">
        <v>645</v>
      </c>
      <c r="D332" s="55" t="s">
        <v>646</v>
      </c>
      <c r="E332" s="68" t="s">
        <v>642</v>
      </c>
      <c r="F332" s="141">
        <f t="shared" si="52"/>
        <v>641</v>
      </c>
      <c r="G332" s="142">
        <f t="shared" si="53"/>
        <v>599</v>
      </c>
      <c r="H332" s="142">
        <f t="shared" si="54"/>
        <v>669</v>
      </c>
      <c r="I332" s="142">
        <f t="shared" si="55"/>
        <v>664</v>
      </c>
      <c r="K332" s="98">
        <v>632.55104000000006</v>
      </c>
      <c r="M332" s="98">
        <v>608</v>
      </c>
      <c r="N332" s="98">
        <v>632.55104000000006</v>
      </c>
    </row>
    <row r="333" spans="2:14" ht="22.5" hidden="1">
      <c r="B333" s="39">
        <v>244</v>
      </c>
      <c r="C333" s="67" t="s">
        <v>647</v>
      </c>
      <c r="D333" s="55" t="s">
        <v>648</v>
      </c>
      <c r="E333" s="68" t="s">
        <v>642</v>
      </c>
      <c r="F333" s="141">
        <f t="shared" si="52"/>
        <v>759</v>
      </c>
      <c r="G333" s="142">
        <f t="shared" si="53"/>
        <v>709</v>
      </c>
      <c r="H333" s="142">
        <f t="shared" si="54"/>
        <v>793</v>
      </c>
      <c r="I333" s="142">
        <f t="shared" si="55"/>
        <v>787</v>
      </c>
      <c r="K333" s="98">
        <v>749.07360000000006</v>
      </c>
      <c r="M333" s="98">
        <v>720</v>
      </c>
      <c r="N333" s="98">
        <v>749.07360000000006</v>
      </c>
    </row>
    <row r="334" spans="2:14" ht="22.5" hidden="1">
      <c r="B334" s="39">
        <v>245</v>
      </c>
      <c r="C334" s="67" t="s">
        <v>649</v>
      </c>
      <c r="D334" s="55" t="s">
        <v>650</v>
      </c>
      <c r="E334" s="68" t="s">
        <v>642</v>
      </c>
      <c r="F334" s="141">
        <f t="shared" si="52"/>
        <v>862</v>
      </c>
      <c r="G334" s="142">
        <f t="shared" si="53"/>
        <v>804</v>
      </c>
      <c r="H334" s="142">
        <f t="shared" si="54"/>
        <v>899</v>
      </c>
      <c r="I334" s="142">
        <f t="shared" si="55"/>
        <v>892</v>
      </c>
      <c r="K334" s="98">
        <v>849.9904600000001</v>
      </c>
      <c r="M334" s="98">
        <v>817</v>
      </c>
      <c r="N334" s="98">
        <v>849.9904600000001</v>
      </c>
    </row>
    <row r="335" spans="2:14" ht="22.5" hidden="1">
      <c r="B335" s="39">
        <v>246</v>
      </c>
      <c r="C335" s="67" t="s">
        <v>651</v>
      </c>
      <c r="D335" s="55" t="s">
        <v>652</v>
      </c>
      <c r="E335" s="68" t="s">
        <v>642</v>
      </c>
      <c r="F335" s="141">
        <f t="shared" si="52"/>
        <v>1019</v>
      </c>
      <c r="G335" s="142">
        <f t="shared" si="53"/>
        <v>951</v>
      </c>
      <c r="H335" s="142">
        <f t="shared" si="54"/>
        <v>1063</v>
      </c>
      <c r="I335" s="142">
        <f t="shared" si="55"/>
        <v>1055</v>
      </c>
      <c r="K335" s="98">
        <v>1005.0070800000001</v>
      </c>
      <c r="M335" s="98">
        <v>966</v>
      </c>
      <c r="N335" s="98">
        <v>1005.0070800000001</v>
      </c>
    </row>
    <row r="336" spans="2:14" ht="16.5" hidden="1">
      <c r="B336" s="39">
        <v>247</v>
      </c>
      <c r="C336" s="67" t="s">
        <v>653</v>
      </c>
      <c r="D336" s="55" t="s">
        <v>654</v>
      </c>
      <c r="E336" s="56" t="s">
        <v>86</v>
      </c>
      <c r="F336" s="141">
        <f t="shared" si="52"/>
        <v>6240</v>
      </c>
      <c r="G336" s="142">
        <f t="shared" si="53"/>
        <v>5824</v>
      </c>
      <c r="H336" s="142">
        <f t="shared" si="54"/>
        <v>6512</v>
      </c>
      <c r="I336" s="142">
        <f t="shared" si="55"/>
        <v>6463</v>
      </c>
      <c r="K336" s="98">
        <v>6154.8880800000006</v>
      </c>
      <c r="M336" s="98">
        <v>5916</v>
      </c>
      <c r="N336" s="98">
        <v>6154.8880800000006</v>
      </c>
    </row>
    <row r="337" spans="2:14" ht="16.5" hidden="1">
      <c r="B337" s="39">
        <v>248</v>
      </c>
      <c r="C337" s="217" t="s">
        <v>655</v>
      </c>
      <c r="D337" s="55" t="s">
        <v>656</v>
      </c>
      <c r="E337" s="68" t="s">
        <v>38</v>
      </c>
      <c r="F337" s="141">
        <f t="shared" si="52"/>
        <v>10986</v>
      </c>
      <c r="G337" s="142">
        <f t="shared" si="53"/>
        <v>10255</v>
      </c>
      <c r="H337" s="142">
        <f t="shared" si="54"/>
        <v>11465</v>
      </c>
      <c r="I337" s="142">
        <f t="shared" si="55"/>
        <v>11378</v>
      </c>
      <c r="K337" s="98">
        <v>10836.598080000002</v>
      </c>
      <c r="M337" s="98">
        <v>10416</v>
      </c>
      <c r="N337" s="98">
        <v>10836.598080000002</v>
      </c>
    </row>
    <row r="338" spans="2:14" ht="16.5" hidden="1">
      <c r="C338" s="67"/>
      <c r="D338" s="55" t="s">
        <v>3075</v>
      </c>
      <c r="E338" s="68"/>
      <c r="F338" s="141"/>
      <c r="G338" s="142"/>
      <c r="H338" s="142"/>
      <c r="I338" s="142"/>
      <c r="K338" s="98"/>
      <c r="M338" s="98"/>
      <c r="N338" s="98"/>
    </row>
    <row r="339" spans="2:14" ht="16.5" hidden="1">
      <c r="B339" s="39">
        <v>249</v>
      </c>
      <c r="C339" s="70" t="s">
        <v>658</v>
      </c>
      <c r="D339" s="58" t="s">
        <v>659</v>
      </c>
      <c r="E339" s="71"/>
      <c r="F339" s="141"/>
      <c r="G339" s="142"/>
      <c r="H339" s="142"/>
      <c r="I339" s="142"/>
      <c r="K339" s="98">
        <v>0</v>
      </c>
      <c r="M339" s="98">
        <v>0</v>
      </c>
      <c r="N339" s="98">
        <v>0</v>
      </c>
    </row>
    <row r="340" spans="2:14" ht="16.5" hidden="1">
      <c r="B340" s="39">
        <v>250</v>
      </c>
      <c r="C340" s="67" t="s">
        <v>660</v>
      </c>
      <c r="D340" s="55" t="s">
        <v>661</v>
      </c>
      <c r="E340" s="56" t="s">
        <v>86</v>
      </c>
      <c r="F340" s="141">
        <f t="shared" ref="F340:F348" si="56">+ROUND($F$7*K340,0)</f>
        <v>41855</v>
      </c>
      <c r="G340" s="142">
        <f t="shared" ref="G340:G348" si="57">+ROUND(K340*$G$7,0)</f>
        <v>39068</v>
      </c>
      <c r="H340" s="142">
        <f t="shared" ref="H340:H348" si="58">+ROUND(K340*$H$7,0)</f>
        <v>43680</v>
      </c>
      <c r="I340" s="142">
        <f t="shared" ref="I340:I348" si="59">+ROUND(K340*$I$7,0)</f>
        <v>43350</v>
      </c>
      <c r="K340" s="98">
        <v>41285.399540000006</v>
      </c>
      <c r="M340" s="98">
        <v>39683</v>
      </c>
      <c r="N340" s="98">
        <v>41285.399540000006</v>
      </c>
    </row>
    <row r="341" spans="2:14" ht="16.5" hidden="1">
      <c r="B341" s="39">
        <v>251</v>
      </c>
      <c r="C341" s="67" t="s">
        <v>662</v>
      </c>
      <c r="D341" s="55" t="s">
        <v>663</v>
      </c>
      <c r="E341" s="56" t="s">
        <v>86</v>
      </c>
      <c r="F341" s="141">
        <f t="shared" si="56"/>
        <v>31472</v>
      </c>
      <c r="G341" s="142">
        <f t="shared" si="57"/>
        <v>29377</v>
      </c>
      <c r="H341" s="142">
        <f t="shared" si="58"/>
        <v>32844</v>
      </c>
      <c r="I341" s="142">
        <f t="shared" si="59"/>
        <v>32596</v>
      </c>
      <c r="K341" s="98">
        <v>31043.898820000002</v>
      </c>
      <c r="M341" s="98">
        <v>29839</v>
      </c>
      <c r="N341" s="98">
        <v>31043.898820000002</v>
      </c>
    </row>
    <row r="342" spans="2:14" ht="16.5" hidden="1">
      <c r="B342" s="39">
        <v>252</v>
      </c>
      <c r="C342" s="67" t="s">
        <v>664</v>
      </c>
      <c r="D342" s="55" t="s">
        <v>665</v>
      </c>
      <c r="E342" s="68" t="s">
        <v>9</v>
      </c>
      <c r="F342" s="141">
        <f t="shared" si="56"/>
        <v>3404</v>
      </c>
      <c r="G342" s="142">
        <f t="shared" si="57"/>
        <v>3177</v>
      </c>
      <c r="H342" s="142">
        <f t="shared" si="58"/>
        <v>3552</v>
      </c>
      <c r="I342" s="142">
        <f t="shared" si="59"/>
        <v>3525</v>
      </c>
      <c r="K342" s="98">
        <v>3357.3062600000003</v>
      </c>
      <c r="M342" s="98">
        <v>3227</v>
      </c>
      <c r="N342" s="98">
        <v>3357.3062600000003</v>
      </c>
    </row>
    <row r="343" spans="2:14" ht="22.5">
      <c r="B343" s="39">
        <v>253</v>
      </c>
      <c r="C343" s="67" t="s">
        <v>666</v>
      </c>
      <c r="D343" s="55" t="s">
        <v>667</v>
      </c>
      <c r="E343" s="68" t="s">
        <v>38</v>
      </c>
      <c r="F343" s="141">
        <f t="shared" si="56"/>
        <v>93203</v>
      </c>
      <c r="G343" s="142">
        <f t="shared" si="57"/>
        <v>86997</v>
      </c>
      <c r="H343" s="142">
        <f t="shared" si="58"/>
        <v>97266</v>
      </c>
      <c r="I343" s="142">
        <f t="shared" si="59"/>
        <v>96531</v>
      </c>
      <c r="K343" s="98">
        <v>91934.21908000001</v>
      </c>
      <c r="M343" s="98">
        <v>88366</v>
      </c>
      <c r="N343" s="98">
        <v>91934.21908000001</v>
      </c>
    </row>
    <row r="344" spans="2:14" ht="16.5" hidden="1">
      <c r="B344" s="39">
        <v>254</v>
      </c>
      <c r="C344" s="67" t="s">
        <v>668</v>
      </c>
      <c r="D344" s="55" t="s">
        <v>669</v>
      </c>
      <c r="E344" s="68" t="s">
        <v>38</v>
      </c>
      <c r="F344" s="141">
        <f t="shared" si="56"/>
        <v>35178</v>
      </c>
      <c r="G344" s="142">
        <f t="shared" si="57"/>
        <v>32835</v>
      </c>
      <c r="H344" s="142">
        <f t="shared" si="58"/>
        <v>36711</v>
      </c>
      <c r="I344" s="142">
        <f t="shared" si="59"/>
        <v>36434</v>
      </c>
      <c r="K344" s="98">
        <v>34698.75376</v>
      </c>
      <c r="M344" s="98">
        <v>33352</v>
      </c>
      <c r="N344" s="98">
        <v>34698.75376</v>
      </c>
    </row>
    <row r="345" spans="2:14" ht="16.5" hidden="1">
      <c r="C345" s="185" t="s">
        <v>670</v>
      </c>
      <c r="D345" s="188" t="s">
        <v>671</v>
      </c>
      <c r="E345" s="189" t="s">
        <v>38</v>
      </c>
      <c r="F345" s="141">
        <v>92623</v>
      </c>
      <c r="G345" s="142">
        <f t="shared" si="57"/>
        <v>80856</v>
      </c>
      <c r="H345" s="142">
        <f t="shared" si="58"/>
        <v>90400</v>
      </c>
      <c r="I345" s="142">
        <f t="shared" si="59"/>
        <v>89716</v>
      </c>
      <c r="K345" s="98">
        <v>85444</v>
      </c>
      <c r="M345" s="98"/>
      <c r="N345" s="98"/>
    </row>
    <row r="346" spans="2:14" ht="16.5" hidden="1">
      <c r="C346" s="185" t="s">
        <v>672</v>
      </c>
      <c r="D346" s="186" t="s">
        <v>673</v>
      </c>
      <c r="E346" s="194" t="s">
        <v>38</v>
      </c>
      <c r="F346" s="141">
        <f t="shared" si="56"/>
        <v>94227</v>
      </c>
      <c r="G346" s="142">
        <f t="shared" si="57"/>
        <v>87953</v>
      </c>
      <c r="H346" s="142">
        <f t="shared" si="58"/>
        <v>98335</v>
      </c>
      <c r="I346" s="142">
        <f t="shared" si="59"/>
        <v>97591</v>
      </c>
      <c r="K346" s="98">
        <v>92944</v>
      </c>
      <c r="M346" s="98"/>
      <c r="N346" s="98"/>
    </row>
    <row r="347" spans="2:14" ht="25.5" hidden="1">
      <c r="C347" s="185" t="s">
        <v>674</v>
      </c>
      <c r="D347" s="188" t="s">
        <v>675</v>
      </c>
      <c r="E347" s="189" t="s">
        <v>86</v>
      </c>
      <c r="F347" s="141">
        <f t="shared" si="56"/>
        <v>55762</v>
      </c>
      <c r="G347" s="142">
        <f t="shared" si="57"/>
        <v>52049</v>
      </c>
      <c r="H347" s="142">
        <f t="shared" si="58"/>
        <v>58193</v>
      </c>
      <c r="I347" s="142">
        <f t="shared" si="59"/>
        <v>57753</v>
      </c>
      <c r="K347" s="98">
        <v>55003</v>
      </c>
      <c r="M347" s="98"/>
      <c r="N347" s="98"/>
    </row>
    <row r="348" spans="2:14" ht="25.5" hidden="1">
      <c r="C348" s="185" t="s">
        <v>676</v>
      </c>
      <c r="D348" s="188" t="s">
        <v>677</v>
      </c>
      <c r="E348" s="189" t="s">
        <v>678</v>
      </c>
      <c r="F348" s="141">
        <f t="shared" si="56"/>
        <v>56538</v>
      </c>
      <c r="G348" s="142">
        <f t="shared" si="57"/>
        <v>52773</v>
      </c>
      <c r="H348" s="142">
        <f t="shared" si="58"/>
        <v>59003</v>
      </c>
      <c r="I348" s="142">
        <f t="shared" si="59"/>
        <v>58556</v>
      </c>
      <c r="K348" s="98">
        <v>55768</v>
      </c>
      <c r="M348" s="98"/>
      <c r="N348" s="98"/>
    </row>
    <row r="349" spans="2:14" ht="16.5" hidden="1" customHeight="1">
      <c r="B349" s="39">
        <v>256</v>
      </c>
      <c r="C349" s="50">
        <v>6</v>
      </c>
      <c r="D349" s="119" t="s">
        <v>679</v>
      </c>
      <c r="E349" s="51"/>
      <c r="F349" s="145"/>
      <c r="G349" s="145"/>
      <c r="H349" s="145"/>
      <c r="I349" s="145"/>
      <c r="K349" s="98">
        <v>0</v>
      </c>
      <c r="M349" s="98">
        <v>0</v>
      </c>
      <c r="N349" s="98">
        <v>0</v>
      </c>
    </row>
    <row r="350" spans="2:14" ht="16.5" hidden="1">
      <c r="B350" s="39">
        <v>257</v>
      </c>
      <c r="C350" s="52" t="s">
        <v>680</v>
      </c>
      <c r="D350" s="120" t="s">
        <v>681</v>
      </c>
      <c r="E350" s="53"/>
      <c r="F350" s="141"/>
      <c r="G350" s="142"/>
      <c r="H350" s="142"/>
      <c r="I350" s="142"/>
      <c r="K350" s="98">
        <v>0</v>
      </c>
      <c r="M350" s="98">
        <v>0</v>
      </c>
      <c r="N350" s="98">
        <v>0</v>
      </c>
    </row>
    <row r="351" spans="2:14" ht="16.5" hidden="1">
      <c r="B351" s="39">
        <v>259</v>
      </c>
      <c r="C351" s="67" t="s">
        <v>682</v>
      </c>
      <c r="D351" s="55" t="s">
        <v>683</v>
      </c>
      <c r="E351" s="56" t="s">
        <v>86</v>
      </c>
      <c r="F351" s="141">
        <f t="shared" ref="F351:F364" si="60">+ROUND($F$7*K351,0)</f>
        <v>73614</v>
      </c>
      <c r="G351" s="142">
        <f t="shared" ref="G351:G364" si="61">+ROUND(K351*$G$7,0)</f>
        <v>68713</v>
      </c>
      <c r="H351" s="142">
        <f t="shared" ref="H351:H364" si="62">+ROUND(K351*$H$7,0)</f>
        <v>76824</v>
      </c>
      <c r="I351" s="142">
        <f t="shared" ref="I351:I364" si="63">+ROUND(K351*$I$7,0)</f>
        <v>76243</v>
      </c>
      <c r="K351" s="98">
        <v>72612.281719999999</v>
      </c>
      <c r="M351" s="98">
        <v>69794</v>
      </c>
      <c r="N351" s="98">
        <v>72612.281719999999</v>
      </c>
    </row>
    <row r="352" spans="2:14" ht="22.5" hidden="1">
      <c r="B352" s="39">
        <v>260</v>
      </c>
      <c r="C352" s="67" t="s">
        <v>684</v>
      </c>
      <c r="D352" s="55" t="s">
        <v>685</v>
      </c>
      <c r="E352" s="68" t="s">
        <v>38</v>
      </c>
      <c r="F352" s="141">
        <f t="shared" si="60"/>
        <v>76605</v>
      </c>
      <c r="G352" s="142">
        <f t="shared" si="61"/>
        <v>71504</v>
      </c>
      <c r="H352" s="142">
        <f t="shared" si="62"/>
        <v>79944</v>
      </c>
      <c r="I352" s="142">
        <f t="shared" si="63"/>
        <v>79340</v>
      </c>
      <c r="K352" s="98">
        <v>75561.759020000012</v>
      </c>
      <c r="M352" s="98">
        <v>72629</v>
      </c>
      <c r="N352" s="98">
        <v>75561.759020000012</v>
      </c>
    </row>
    <row r="353" spans="2:14" ht="16.5" hidden="1">
      <c r="B353" s="39">
        <v>261</v>
      </c>
      <c r="C353" s="67" t="s">
        <v>686</v>
      </c>
      <c r="D353" s="55" t="s">
        <v>687</v>
      </c>
      <c r="E353" s="56" t="s">
        <v>86</v>
      </c>
      <c r="F353" s="141">
        <f t="shared" si="60"/>
        <v>27416</v>
      </c>
      <c r="G353" s="142">
        <f t="shared" si="61"/>
        <v>25590</v>
      </c>
      <c r="H353" s="142">
        <f t="shared" si="62"/>
        <v>28611</v>
      </c>
      <c r="I353" s="142">
        <f t="shared" si="63"/>
        <v>28395</v>
      </c>
      <c r="K353" s="98">
        <v>27042.597340000004</v>
      </c>
      <c r="M353" s="98">
        <v>25993</v>
      </c>
      <c r="N353" s="98">
        <v>27042.597340000004</v>
      </c>
    </row>
    <row r="354" spans="2:14" ht="16.5" hidden="1">
      <c r="B354" s="39">
        <v>262</v>
      </c>
      <c r="C354" s="67" t="s">
        <v>688</v>
      </c>
      <c r="D354" s="55" t="s">
        <v>689</v>
      </c>
      <c r="E354" s="56" t="s">
        <v>86</v>
      </c>
      <c r="F354" s="141">
        <f t="shared" si="60"/>
        <v>52901</v>
      </c>
      <c r="G354" s="142">
        <f t="shared" si="61"/>
        <v>49379</v>
      </c>
      <c r="H354" s="142">
        <f t="shared" si="62"/>
        <v>55208</v>
      </c>
      <c r="I354" s="142">
        <f t="shared" si="63"/>
        <v>54790</v>
      </c>
      <c r="K354" s="98">
        <v>52181.299280000007</v>
      </c>
      <c r="M354" s="98">
        <v>50156</v>
      </c>
      <c r="N354" s="98">
        <v>52181.299280000007</v>
      </c>
    </row>
    <row r="355" spans="2:14" ht="16.5" hidden="1">
      <c r="B355" s="39">
        <v>263</v>
      </c>
      <c r="C355" s="67" t="s">
        <v>690</v>
      </c>
      <c r="D355" s="55" t="s">
        <v>691</v>
      </c>
      <c r="E355" s="56" t="s">
        <v>86</v>
      </c>
      <c r="F355" s="141">
        <f t="shared" si="60"/>
        <v>41970</v>
      </c>
      <c r="G355" s="142">
        <f t="shared" si="61"/>
        <v>39176</v>
      </c>
      <c r="H355" s="142">
        <f t="shared" si="62"/>
        <v>43800</v>
      </c>
      <c r="I355" s="142">
        <f t="shared" si="63"/>
        <v>43469</v>
      </c>
      <c r="K355" s="98">
        <v>41398.80096</v>
      </c>
      <c r="M355" s="98">
        <v>39792</v>
      </c>
      <c r="N355" s="98">
        <v>41398.80096</v>
      </c>
    </row>
    <row r="356" spans="2:14" ht="16.5" hidden="1">
      <c r="B356" s="39">
        <v>264</v>
      </c>
      <c r="C356" s="67" t="s">
        <v>692</v>
      </c>
      <c r="D356" s="55" t="s">
        <v>693</v>
      </c>
      <c r="E356" s="56" t="s">
        <v>86</v>
      </c>
      <c r="F356" s="141">
        <f t="shared" si="60"/>
        <v>61636</v>
      </c>
      <c r="G356" s="142">
        <f t="shared" si="61"/>
        <v>57532</v>
      </c>
      <c r="H356" s="142">
        <f t="shared" si="62"/>
        <v>64323</v>
      </c>
      <c r="I356" s="142">
        <f t="shared" si="63"/>
        <v>63837</v>
      </c>
      <c r="K356" s="98">
        <v>60796.686060000007</v>
      </c>
      <c r="M356" s="98">
        <v>58437</v>
      </c>
      <c r="N356" s="98">
        <v>60796.686060000007</v>
      </c>
    </row>
    <row r="357" spans="2:14" ht="16.5" hidden="1">
      <c r="B357" s="39">
        <v>265</v>
      </c>
      <c r="C357" s="67" t="s">
        <v>694</v>
      </c>
      <c r="D357" s="55" t="s">
        <v>695</v>
      </c>
      <c r="E357" s="56" t="s">
        <v>86</v>
      </c>
      <c r="F357" s="141">
        <f t="shared" si="60"/>
        <v>98944</v>
      </c>
      <c r="G357" s="142">
        <f t="shared" si="61"/>
        <v>92356</v>
      </c>
      <c r="H357" s="142">
        <f t="shared" si="62"/>
        <v>103258</v>
      </c>
      <c r="I357" s="142">
        <f t="shared" si="63"/>
        <v>102477</v>
      </c>
      <c r="K357" s="98">
        <v>97597.007420000009</v>
      </c>
      <c r="M357" s="98">
        <v>93809</v>
      </c>
      <c r="N357" s="98">
        <v>97597.007420000009</v>
      </c>
    </row>
    <row r="358" spans="2:14" ht="16.5" hidden="1">
      <c r="B358" s="39">
        <v>266</v>
      </c>
      <c r="C358" s="67" t="s">
        <v>696</v>
      </c>
      <c r="D358" s="55" t="s">
        <v>697</v>
      </c>
      <c r="E358" s="56" t="s">
        <v>86</v>
      </c>
      <c r="F358" s="141">
        <f t="shared" si="60"/>
        <v>65039</v>
      </c>
      <c r="G358" s="142">
        <f t="shared" si="61"/>
        <v>60709</v>
      </c>
      <c r="H358" s="142">
        <f t="shared" si="62"/>
        <v>67875</v>
      </c>
      <c r="I358" s="142">
        <f t="shared" si="63"/>
        <v>67362</v>
      </c>
      <c r="K358" s="98">
        <v>64153.992320000005</v>
      </c>
      <c r="M358" s="98">
        <v>61664</v>
      </c>
      <c r="N358" s="98">
        <v>64153.992320000005</v>
      </c>
    </row>
    <row r="359" spans="2:14" ht="16.5" hidden="1">
      <c r="B359" s="39">
        <v>267</v>
      </c>
      <c r="C359" s="67" t="s">
        <v>698</v>
      </c>
      <c r="D359" s="55" t="s">
        <v>699</v>
      </c>
      <c r="E359" s="56" t="s">
        <v>86</v>
      </c>
      <c r="F359" s="141">
        <f t="shared" si="60"/>
        <v>53814</v>
      </c>
      <c r="G359" s="142">
        <f t="shared" si="61"/>
        <v>50231</v>
      </c>
      <c r="H359" s="142">
        <f t="shared" si="62"/>
        <v>56160</v>
      </c>
      <c r="I359" s="142">
        <f t="shared" si="63"/>
        <v>55735</v>
      </c>
      <c r="K359" s="98">
        <v>53081.227980000003</v>
      </c>
      <c r="M359" s="98">
        <v>51021</v>
      </c>
      <c r="N359" s="98">
        <v>53081.227980000003</v>
      </c>
    </row>
    <row r="360" spans="2:14" ht="16.5" hidden="1">
      <c r="B360" s="39">
        <v>268</v>
      </c>
      <c r="C360" s="67" t="s">
        <v>700</v>
      </c>
      <c r="D360" s="55" t="s">
        <v>701</v>
      </c>
      <c r="E360" s="56" t="s">
        <v>86</v>
      </c>
      <c r="F360" s="141">
        <f t="shared" si="60"/>
        <v>102032</v>
      </c>
      <c r="G360" s="142">
        <f t="shared" si="61"/>
        <v>95239</v>
      </c>
      <c r="H360" s="142">
        <f t="shared" si="62"/>
        <v>106481</v>
      </c>
      <c r="I360" s="142">
        <f t="shared" si="63"/>
        <v>105675</v>
      </c>
      <c r="K360" s="98">
        <v>100643.24006000001</v>
      </c>
      <c r="M360" s="98">
        <v>96737</v>
      </c>
      <c r="N360" s="98">
        <v>100643.24006000001</v>
      </c>
    </row>
    <row r="361" spans="2:14" ht="16.5" hidden="1">
      <c r="B361" s="39">
        <v>269</v>
      </c>
      <c r="C361" s="67" t="s">
        <v>702</v>
      </c>
      <c r="D361" s="55" t="s">
        <v>703</v>
      </c>
      <c r="E361" s="68" t="s">
        <v>38</v>
      </c>
      <c r="F361" s="141">
        <f t="shared" si="60"/>
        <v>112433</v>
      </c>
      <c r="G361" s="142">
        <f t="shared" si="61"/>
        <v>104947</v>
      </c>
      <c r="H361" s="142">
        <f t="shared" si="62"/>
        <v>117335</v>
      </c>
      <c r="I361" s="142">
        <f t="shared" si="63"/>
        <v>116448</v>
      </c>
      <c r="K361" s="98">
        <v>110902.42724</v>
      </c>
      <c r="M361" s="98">
        <v>106598</v>
      </c>
      <c r="N361" s="98">
        <v>110902.42724</v>
      </c>
    </row>
    <row r="362" spans="2:14" ht="16.5" hidden="1">
      <c r="B362" s="39">
        <v>270</v>
      </c>
      <c r="C362" s="67" t="s">
        <v>704</v>
      </c>
      <c r="D362" s="55" t="s">
        <v>705</v>
      </c>
      <c r="E362" s="56" t="s">
        <v>86</v>
      </c>
      <c r="F362" s="141">
        <f t="shared" si="60"/>
        <v>46347</v>
      </c>
      <c r="G362" s="142">
        <f t="shared" si="61"/>
        <v>43261</v>
      </c>
      <c r="H362" s="142">
        <f t="shared" si="62"/>
        <v>48368</v>
      </c>
      <c r="I362" s="142">
        <f t="shared" si="63"/>
        <v>48002</v>
      </c>
      <c r="K362" s="98">
        <v>45716.377960000005</v>
      </c>
      <c r="M362" s="98">
        <v>43942</v>
      </c>
      <c r="N362" s="98">
        <v>45716.377960000005</v>
      </c>
    </row>
    <row r="363" spans="2:14" ht="16.5" hidden="1">
      <c r="B363" s="39">
        <v>271</v>
      </c>
      <c r="C363" s="67" t="s">
        <v>706</v>
      </c>
      <c r="D363" s="55" t="s">
        <v>707</v>
      </c>
      <c r="E363" s="68" t="s">
        <v>38</v>
      </c>
      <c r="F363" s="141">
        <f t="shared" si="60"/>
        <v>92056</v>
      </c>
      <c r="G363" s="142">
        <f t="shared" si="61"/>
        <v>85927</v>
      </c>
      <c r="H363" s="142">
        <f t="shared" si="62"/>
        <v>96070</v>
      </c>
      <c r="I363" s="142">
        <f t="shared" si="63"/>
        <v>95343</v>
      </c>
      <c r="K363" s="98">
        <v>90803.326020000008</v>
      </c>
      <c r="M363" s="98">
        <v>87279</v>
      </c>
      <c r="N363" s="98">
        <v>90803.326020000008</v>
      </c>
    </row>
    <row r="364" spans="2:14" ht="16.5" hidden="1">
      <c r="B364" s="39">
        <v>272</v>
      </c>
      <c r="C364" s="67" t="s">
        <v>708</v>
      </c>
      <c r="D364" s="55" t="s">
        <v>709</v>
      </c>
      <c r="E364" s="56" t="s">
        <v>86</v>
      </c>
      <c r="F364" s="141">
        <f t="shared" si="60"/>
        <v>31614</v>
      </c>
      <c r="G364" s="142">
        <f t="shared" si="61"/>
        <v>29509</v>
      </c>
      <c r="H364" s="142">
        <f t="shared" si="62"/>
        <v>32992</v>
      </c>
      <c r="I364" s="142">
        <f t="shared" si="63"/>
        <v>32742</v>
      </c>
      <c r="K364" s="98">
        <v>31183.309740000004</v>
      </c>
      <c r="M364" s="98">
        <v>29973</v>
      </c>
      <c r="N364" s="98">
        <v>31183.309740000004</v>
      </c>
    </row>
    <row r="365" spans="2:14" ht="16.5" hidden="1">
      <c r="B365" s="39">
        <v>273</v>
      </c>
      <c r="C365" s="70" t="s">
        <v>710</v>
      </c>
      <c r="D365" s="58" t="s">
        <v>711</v>
      </c>
      <c r="E365" s="71"/>
      <c r="F365" s="141"/>
      <c r="G365" s="142"/>
      <c r="H365" s="142"/>
      <c r="I365" s="142"/>
      <c r="K365" s="98">
        <v>0</v>
      </c>
      <c r="M365" s="98">
        <v>0</v>
      </c>
      <c r="N365" s="98">
        <v>0</v>
      </c>
    </row>
    <row r="366" spans="2:14" ht="22.5" hidden="1">
      <c r="B366" s="39">
        <v>274</v>
      </c>
      <c r="C366" s="67" t="s">
        <v>712</v>
      </c>
      <c r="D366" s="55" t="s">
        <v>713</v>
      </c>
      <c r="E366" s="56" t="s">
        <v>86</v>
      </c>
      <c r="F366" s="141">
        <f>+ROUND($F$7*K366,0)</f>
        <v>41399</v>
      </c>
      <c r="G366" s="142">
        <f>+ROUND(K366*$G$7,0)</f>
        <v>38643</v>
      </c>
      <c r="H366" s="142">
        <f>+ROUND(K366*$H$7,0)</f>
        <v>43204</v>
      </c>
      <c r="I366" s="142">
        <f>+ROUND(K366*$I$7,0)</f>
        <v>42878</v>
      </c>
      <c r="K366" s="98">
        <v>40835.955380000007</v>
      </c>
      <c r="M366" s="98">
        <v>39251</v>
      </c>
      <c r="N366" s="98">
        <v>40835.955380000007</v>
      </c>
    </row>
    <row r="367" spans="2:14" ht="16.5" hidden="1">
      <c r="B367" s="39">
        <v>275</v>
      </c>
      <c r="C367" s="67" t="s">
        <v>714</v>
      </c>
      <c r="D367" s="55" t="s">
        <v>715</v>
      </c>
      <c r="E367" s="68" t="s">
        <v>9</v>
      </c>
      <c r="F367" s="141">
        <f>+ROUND($F$7*K367,0)</f>
        <v>1079144</v>
      </c>
      <c r="G367" s="142">
        <f>+ROUND(K367*$G$7,0)</f>
        <v>1007293</v>
      </c>
      <c r="H367" s="142">
        <f>+ROUND(K367*$H$7,0)</f>
        <v>1126193</v>
      </c>
      <c r="I367" s="142">
        <f>+ROUND(K367*$I$7,0)</f>
        <v>1117677</v>
      </c>
      <c r="K367" s="98">
        <v>1064454.3932</v>
      </c>
      <c r="M367" s="98">
        <v>1023140</v>
      </c>
      <c r="N367" s="98">
        <v>1064454.3932</v>
      </c>
    </row>
    <row r="368" spans="2:14" ht="16.5" hidden="1">
      <c r="B368" s="39">
        <v>276</v>
      </c>
      <c r="C368" s="67" t="s">
        <v>716</v>
      </c>
      <c r="D368" s="55" t="s">
        <v>717</v>
      </c>
      <c r="E368" s="68" t="s">
        <v>9</v>
      </c>
      <c r="F368" s="141">
        <f>+ROUND($F$7*K368,0)</f>
        <v>560883</v>
      </c>
      <c r="G368" s="142">
        <f>+ROUND(K368*$G$7,0)</f>
        <v>523539</v>
      </c>
      <c r="H368" s="142">
        <f>+ROUND(K368*$H$7,0)</f>
        <v>585336</v>
      </c>
      <c r="I368" s="142">
        <f>+ROUND(K368*$I$7,0)</f>
        <v>580910</v>
      </c>
      <c r="K368" s="98">
        <v>553248.07449999999</v>
      </c>
      <c r="M368" s="98">
        <v>531775</v>
      </c>
      <c r="N368" s="98">
        <v>553248.07449999999</v>
      </c>
    </row>
    <row r="369" spans="2:14" ht="16.5" hidden="1">
      <c r="B369" s="39">
        <v>277</v>
      </c>
      <c r="C369" s="67" t="s">
        <v>718</v>
      </c>
      <c r="D369" s="55" t="s">
        <v>719</v>
      </c>
      <c r="E369" s="56" t="s">
        <v>86</v>
      </c>
      <c r="F369" s="141">
        <f>+ROUND($F$7*K369,0)</f>
        <v>47979</v>
      </c>
      <c r="G369" s="142">
        <f>+ROUND(K369*$G$7,0)</f>
        <v>44784</v>
      </c>
      <c r="H369" s="142">
        <f>+ROUND(K369*$H$7,0)</f>
        <v>50071</v>
      </c>
      <c r="I369" s="142">
        <f>+ROUND(K369*$I$7,0)</f>
        <v>49692</v>
      </c>
      <c r="K369" s="98">
        <v>47325.845820000002</v>
      </c>
      <c r="M369" s="98">
        <v>45489</v>
      </c>
      <c r="N369" s="98">
        <v>47325.845820000002</v>
      </c>
    </row>
    <row r="370" spans="2:14" ht="16.5" hidden="1">
      <c r="B370" s="39">
        <v>278</v>
      </c>
      <c r="C370" s="67" t="s">
        <v>720</v>
      </c>
      <c r="D370" s="55" t="s">
        <v>721</v>
      </c>
      <c r="E370" s="56" t="s">
        <v>86</v>
      </c>
      <c r="F370" s="141">
        <f>+ROUND($F$7*K370,0)</f>
        <v>63306</v>
      </c>
      <c r="G370" s="142">
        <f>+ROUND(K370*$G$7,0)</f>
        <v>59091</v>
      </c>
      <c r="H370" s="142">
        <f>+ROUND(K370*$H$7,0)</f>
        <v>66066</v>
      </c>
      <c r="I370" s="142">
        <f>+ROUND(K370*$I$7,0)</f>
        <v>65567</v>
      </c>
      <c r="K370" s="98">
        <v>62444.647980000002</v>
      </c>
      <c r="M370" s="98">
        <v>60021</v>
      </c>
      <c r="N370" s="98">
        <v>62444.647980000002</v>
      </c>
    </row>
    <row r="371" spans="2:14" ht="16.5" hidden="1">
      <c r="B371" s="39">
        <v>279</v>
      </c>
      <c r="C371" s="63"/>
      <c r="D371" s="121"/>
      <c r="E371" s="53"/>
      <c r="F371" s="141"/>
      <c r="G371" s="142"/>
      <c r="H371" s="142"/>
      <c r="I371" s="142"/>
      <c r="K371" s="98">
        <v>0</v>
      </c>
      <c r="M371" s="98">
        <v>0</v>
      </c>
      <c r="N371" s="98">
        <v>0</v>
      </c>
    </row>
    <row r="372" spans="2:14" ht="16.5" hidden="1" customHeight="1">
      <c r="B372" s="39">
        <v>280</v>
      </c>
      <c r="C372" s="50">
        <v>7</v>
      </c>
      <c r="D372" s="119" t="s">
        <v>722</v>
      </c>
      <c r="E372" s="73"/>
      <c r="F372" s="144"/>
      <c r="G372" s="144"/>
      <c r="H372" s="144"/>
      <c r="I372" s="144"/>
      <c r="K372" s="98">
        <v>0</v>
      </c>
      <c r="M372" s="98">
        <v>0</v>
      </c>
      <c r="N372" s="98">
        <v>0</v>
      </c>
    </row>
    <row r="373" spans="2:14" ht="16.5" hidden="1">
      <c r="B373" s="39">
        <v>281</v>
      </c>
      <c r="C373" s="78" t="s">
        <v>723</v>
      </c>
      <c r="D373" s="124" t="s">
        <v>724</v>
      </c>
      <c r="E373" s="53"/>
      <c r="F373" s="141"/>
      <c r="G373" s="142"/>
      <c r="H373" s="142"/>
      <c r="I373" s="142"/>
      <c r="K373" s="98">
        <v>0</v>
      </c>
      <c r="M373" s="98">
        <v>0</v>
      </c>
      <c r="N373" s="98">
        <v>0</v>
      </c>
    </row>
    <row r="374" spans="2:14" ht="16.5" hidden="1">
      <c r="B374" s="39">
        <v>282</v>
      </c>
      <c r="C374" s="67" t="s">
        <v>725</v>
      </c>
      <c r="D374" s="55" t="s">
        <v>726</v>
      </c>
      <c r="E374" s="68" t="s">
        <v>9</v>
      </c>
      <c r="F374" s="141">
        <f t="shared" ref="F374:F379" si="64">+ROUND($F$7*K374,0)</f>
        <v>470039</v>
      </c>
      <c r="G374" s="142">
        <f t="shared" ref="G374:G379" si="65">+ROUND(K374*$G$7,0)</f>
        <v>438744</v>
      </c>
      <c r="H374" s="142">
        <f t="shared" ref="H374:H379" si="66">+ROUND(K374*$H$7,0)</f>
        <v>490532</v>
      </c>
      <c r="I374" s="142">
        <f t="shared" ref="I374:I379" si="67">+ROUND(K374*$I$7,0)</f>
        <v>486823</v>
      </c>
      <c r="K374" s="98">
        <v>463641.18548000004</v>
      </c>
      <c r="M374" s="98">
        <v>445646</v>
      </c>
      <c r="N374" s="98">
        <v>463641.18548000004</v>
      </c>
    </row>
    <row r="375" spans="2:14" ht="16.5" hidden="1">
      <c r="B375" s="39">
        <v>283</v>
      </c>
      <c r="C375" s="67" t="s">
        <v>727</v>
      </c>
      <c r="D375" s="55" t="s">
        <v>3076</v>
      </c>
      <c r="E375" s="68" t="s">
        <v>9</v>
      </c>
      <c r="F375" s="141">
        <f t="shared" si="64"/>
        <v>175756</v>
      </c>
      <c r="G375" s="142">
        <f t="shared" si="65"/>
        <v>164054</v>
      </c>
      <c r="H375" s="142">
        <f t="shared" si="66"/>
        <v>183419</v>
      </c>
      <c r="I375" s="142">
        <f t="shared" si="67"/>
        <v>182032</v>
      </c>
      <c r="K375" s="98">
        <v>173363.7213</v>
      </c>
      <c r="M375" s="98">
        <v>166635</v>
      </c>
      <c r="N375" s="98">
        <v>173363.7213</v>
      </c>
    </row>
    <row r="376" spans="2:14" ht="16.5" hidden="1">
      <c r="B376" s="39">
        <v>284</v>
      </c>
      <c r="C376" s="67" t="s">
        <v>729</v>
      </c>
      <c r="D376" s="55" t="s">
        <v>3077</v>
      </c>
      <c r="E376" s="68" t="s">
        <v>9</v>
      </c>
      <c r="F376" s="141">
        <f t="shared" si="64"/>
        <v>422684</v>
      </c>
      <c r="G376" s="142">
        <f t="shared" si="65"/>
        <v>394541</v>
      </c>
      <c r="H376" s="142">
        <f t="shared" si="66"/>
        <v>441112</v>
      </c>
      <c r="I376" s="142">
        <f t="shared" si="67"/>
        <v>437777</v>
      </c>
      <c r="K376" s="98">
        <v>416930.20424000005</v>
      </c>
      <c r="M376" s="98">
        <v>400748</v>
      </c>
      <c r="N376" s="98">
        <v>416930.20424000005</v>
      </c>
    </row>
    <row r="377" spans="2:14" ht="16.5" hidden="1">
      <c r="B377" s="39">
        <v>285</v>
      </c>
      <c r="C377" s="67" t="s">
        <v>731</v>
      </c>
      <c r="D377" s="60" t="s">
        <v>3078</v>
      </c>
      <c r="E377" s="56" t="s">
        <v>86</v>
      </c>
      <c r="F377" s="141">
        <f t="shared" si="64"/>
        <v>24701</v>
      </c>
      <c r="G377" s="142">
        <f t="shared" si="65"/>
        <v>23056</v>
      </c>
      <c r="H377" s="142">
        <f t="shared" si="66"/>
        <v>25778</v>
      </c>
      <c r="I377" s="142">
        <f t="shared" si="67"/>
        <v>25583</v>
      </c>
      <c r="K377" s="98">
        <v>24364.659220000001</v>
      </c>
      <c r="M377" s="98">
        <v>23419</v>
      </c>
      <c r="N377" s="98">
        <v>24364.659220000001</v>
      </c>
    </row>
    <row r="378" spans="2:14" ht="16.5" hidden="1">
      <c r="B378" s="39">
        <v>286</v>
      </c>
      <c r="C378" s="67" t="s">
        <v>733</v>
      </c>
      <c r="D378" s="60" t="s">
        <v>3079</v>
      </c>
      <c r="E378" s="68" t="s">
        <v>9</v>
      </c>
      <c r="F378" s="141">
        <f t="shared" si="64"/>
        <v>305657</v>
      </c>
      <c r="G378" s="142">
        <f t="shared" si="65"/>
        <v>285306</v>
      </c>
      <c r="H378" s="142">
        <f t="shared" si="66"/>
        <v>318983</v>
      </c>
      <c r="I378" s="142">
        <f t="shared" si="67"/>
        <v>316571</v>
      </c>
      <c r="K378" s="98">
        <v>301495.88172</v>
      </c>
      <c r="M378" s="98">
        <v>289794</v>
      </c>
      <c r="N378" s="98">
        <v>301495.88172</v>
      </c>
    </row>
    <row r="379" spans="2:14" ht="16.5" hidden="1">
      <c r="B379" s="39">
        <v>287</v>
      </c>
      <c r="C379" s="67" t="s">
        <v>3080</v>
      </c>
      <c r="D379" s="60" t="s">
        <v>3073</v>
      </c>
      <c r="E379" s="68" t="s">
        <v>9</v>
      </c>
      <c r="F379" s="141">
        <f t="shared" si="64"/>
        <v>234943</v>
      </c>
      <c r="G379" s="142">
        <f t="shared" si="65"/>
        <v>219300</v>
      </c>
      <c r="H379" s="142">
        <f t="shared" si="66"/>
        <v>245186</v>
      </c>
      <c r="I379" s="142">
        <f t="shared" si="67"/>
        <v>243332</v>
      </c>
      <c r="K379" s="98">
        <v>231744.64500000002</v>
      </c>
      <c r="M379" s="98">
        <v>222750</v>
      </c>
      <c r="N379" s="98">
        <v>231744.64500000002</v>
      </c>
    </row>
    <row r="380" spans="2:14" ht="16.5" hidden="1">
      <c r="B380" s="39">
        <v>288</v>
      </c>
      <c r="C380" s="70" t="s">
        <v>735</v>
      </c>
      <c r="D380" s="58" t="s">
        <v>736</v>
      </c>
      <c r="E380" s="71"/>
      <c r="F380" s="141"/>
      <c r="G380" s="142"/>
      <c r="H380" s="142"/>
      <c r="I380" s="142"/>
      <c r="K380" s="98">
        <v>0</v>
      </c>
      <c r="M380" s="98">
        <v>0</v>
      </c>
      <c r="N380" s="98">
        <v>0</v>
      </c>
    </row>
    <row r="381" spans="2:14" ht="24.75" hidden="1" customHeight="1">
      <c r="B381" s="39">
        <v>289</v>
      </c>
      <c r="C381" s="67" t="s">
        <v>737</v>
      </c>
      <c r="D381" s="55" t="s">
        <v>738</v>
      </c>
      <c r="E381" s="68" t="s">
        <v>9</v>
      </c>
      <c r="F381" s="141">
        <f>+ROUND($F$7*K381,0)</f>
        <v>352548</v>
      </c>
      <c r="G381" s="142">
        <f>+ROUND(K381*$G$7,0)</f>
        <v>329075</v>
      </c>
      <c r="H381" s="142">
        <f>+ROUND(K381*$H$7,0)</f>
        <v>367919</v>
      </c>
      <c r="I381" s="142">
        <f>+ROUND(K381*$I$7,0)</f>
        <v>365137</v>
      </c>
      <c r="K381" s="98">
        <v>347749.09576000005</v>
      </c>
      <c r="M381" s="98">
        <v>334252</v>
      </c>
      <c r="N381" s="98">
        <v>347749.09576000005</v>
      </c>
    </row>
    <row r="382" spans="2:14" ht="16.5" hidden="1">
      <c r="B382" s="39">
        <v>290</v>
      </c>
      <c r="C382" s="67" t="s">
        <v>739</v>
      </c>
      <c r="D382" s="55" t="s">
        <v>740</v>
      </c>
      <c r="E382" s="68" t="s">
        <v>9</v>
      </c>
      <c r="F382" s="141">
        <f>+ROUND($F$7*K382,0)</f>
        <v>433996</v>
      </c>
      <c r="G382" s="142">
        <f>+ROUND(K382*$G$7,0)</f>
        <v>405100</v>
      </c>
      <c r="H382" s="142">
        <f>+ROUND(K382*$H$7,0)</f>
        <v>452917</v>
      </c>
      <c r="I382" s="142">
        <f>+ROUND(K382*$I$7,0)</f>
        <v>449493</v>
      </c>
      <c r="K382" s="98">
        <v>428088.27974000003</v>
      </c>
      <c r="M382" s="98">
        <v>411473</v>
      </c>
      <c r="N382" s="98">
        <v>428088.27974000003</v>
      </c>
    </row>
    <row r="383" spans="2:14" ht="16.5" hidden="1">
      <c r="B383" s="39">
        <v>291</v>
      </c>
      <c r="C383" s="70" t="s">
        <v>741</v>
      </c>
      <c r="D383" s="58" t="s">
        <v>742</v>
      </c>
      <c r="E383" s="71"/>
      <c r="F383" s="141"/>
      <c r="G383" s="142"/>
      <c r="H383" s="142"/>
      <c r="I383" s="142"/>
      <c r="K383" s="98">
        <v>0</v>
      </c>
      <c r="M383" s="98">
        <v>0</v>
      </c>
      <c r="N383" s="98">
        <v>0</v>
      </c>
    </row>
    <row r="384" spans="2:14" ht="16.5" hidden="1">
      <c r="B384" s="39">
        <v>292</v>
      </c>
      <c r="C384" s="67" t="s">
        <v>743</v>
      </c>
      <c r="D384" s="55" t="s">
        <v>744</v>
      </c>
      <c r="E384" s="68" t="s">
        <v>9</v>
      </c>
      <c r="F384" s="141">
        <f t="shared" ref="F384:F445" si="68">+ROUND($F$7*K384,0)</f>
        <v>2519</v>
      </c>
      <c r="G384" s="142">
        <f t="shared" ref="G384:G445" si="69">+ROUND(K384*$G$7,0)</f>
        <v>2351</v>
      </c>
      <c r="H384" s="142">
        <f t="shared" ref="H384:H445" si="70">+ROUND(K384*$H$7,0)</f>
        <v>2629</v>
      </c>
      <c r="I384" s="142">
        <f t="shared" ref="I384:I445" si="71">+ROUND(K384*$I$7,0)</f>
        <v>2609</v>
      </c>
      <c r="K384" s="98">
        <v>2484.4274400000004</v>
      </c>
      <c r="M384" s="98">
        <v>2388</v>
      </c>
      <c r="N384" s="98">
        <v>2484.4274400000004</v>
      </c>
    </row>
    <row r="385" spans="2:14" ht="16.5" hidden="1">
      <c r="B385" s="39">
        <v>293</v>
      </c>
      <c r="C385" s="67" t="s">
        <v>745</v>
      </c>
      <c r="D385" s="55" t="s">
        <v>746</v>
      </c>
      <c r="E385" s="68" t="s">
        <v>9</v>
      </c>
      <c r="F385" s="141">
        <f t="shared" si="68"/>
        <v>4970</v>
      </c>
      <c r="G385" s="142">
        <f t="shared" si="69"/>
        <v>4639</v>
      </c>
      <c r="H385" s="142">
        <f t="shared" si="70"/>
        <v>5187</v>
      </c>
      <c r="I385" s="142">
        <f t="shared" si="71"/>
        <v>5147</v>
      </c>
      <c r="K385" s="98">
        <v>4902.2705600000008</v>
      </c>
      <c r="M385" s="98">
        <v>4712</v>
      </c>
      <c r="N385" s="98">
        <v>4902.2705600000008</v>
      </c>
    </row>
    <row r="386" spans="2:14" ht="16.5" hidden="1">
      <c r="B386" s="39">
        <v>294</v>
      </c>
      <c r="C386" s="67" t="s">
        <v>747</v>
      </c>
      <c r="D386" s="55" t="s">
        <v>748</v>
      </c>
      <c r="E386" s="68" t="s">
        <v>9</v>
      </c>
      <c r="F386" s="141">
        <f t="shared" si="68"/>
        <v>6427</v>
      </c>
      <c r="G386" s="142">
        <f t="shared" si="69"/>
        <v>5999</v>
      </c>
      <c r="H386" s="142">
        <f t="shared" si="70"/>
        <v>6707</v>
      </c>
      <c r="I386" s="142">
        <f t="shared" si="71"/>
        <v>6656</v>
      </c>
      <c r="K386" s="98">
        <v>6339.0353400000004</v>
      </c>
      <c r="M386" s="98">
        <v>6093</v>
      </c>
      <c r="N386" s="98">
        <v>6339.0353400000004</v>
      </c>
    </row>
    <row r="387" spans="2:14" ht="16.5" hidden="1">
      <c r="B387" s="39">
        <v>295</v>
      </c>
      <c r="C387" s="67" t="s">
        <v>749</v>
      </c>
      <c r="D387" s="55" t="s">
        <v>750</v>
      </c>
      <c r="E387" s="68" t="s">
        <v>9</v>
      </c>
      <c r="F387" s="141">
        <f t="shared" si="68"/>
        <v>7534</v>
      </c>
      <c r="G387" s="142">
        <f t="shared" si="69"/>
        <v>7032</v>
      </c>
      <c r="H387" s="142">
        <f t="shared" si="70"/>
        <v>7862</v>
      </c>
      <c r="I387" s="142">
        <f t="shared" si="71"/>
        <v>7803</v>
      </c>
      <c r="K387" s="98">
        <v>7431.4343400000007</v>
      </c>
      <c r="M387" s="98">
        <v>7143</v>
      </c>
      <c r="N387" s="98">
        <v>7431.4343400000007</v>
      </c>
    </row>
    <row r="388" spans="2:14" ht="16.5" hidden="1">
      <c r="B388" s="39">
        <v>296</v>
      </c>
      <c r="C388" s="67" t="s">
        <v>751</v>
      </c>
      <c r="D388" s="55" t="s">
        <v>752</v>
      </c>
      <c r="E388" s="68" t="s">
        <v>9</v>
      </c>
      <c r="F388" s="141">
        <f t="shared" si="68"/>
        <v>8512</v>
      </c>
      <c r="G388" s="142">
        <f t="shared" si="69"/>
        <v>7945</v>
      </c>
      <c r="H388" s="142">
        <f t="shared" si="70"/>
        <v>8883</v>
      </c>
      <c r="I388" s="142">
        <f t="shared" si="71"/>
        <v>8816</v>
      </c>
      <c r="K388" s="98">
        <v>8395.8666000000012</v>
      </c>
      <c r="M388" s="98">
        <v>8070</v>
      </c>
      <c r="N388" s="98">
        <v>8395.8666000000012</v>
      </c>
    </row>
    <row r="389" spans="2:14" ht="16.5" hidden="1">
      <c r="B389" s="39">
        <v>297</v>
      </c>
      <c r="C389" s="67" t="s">
        <v>753</v>
      </c>
      <c r="D389" s="55" t="s">
        <v>754</v>
      </c>
      <c r="E389" s="68" t="s">
        <v>9</v>
      </c>
      <c r="F389" s="141">
        <f t="shared" si="68"/>
        <v>12857</v>
      </c>
      <c r="G389" s="142">
        <f t="shared" si="69"/>
        <v>12001</v>
      </c>
      <c r="H389" s="142">
        <f t="shared" si="70"/>
        <v>13418</v>
      </c>
      <c r="I389" s="142">
        <f t="shared" si="71"/>
        <v>13316</v>
      </c>
      <c r="K389" s="98">
        <v>12682.2322</v>
      </c>
      <c r="M389" s="98">
        <v>12190</v>
      </c>
      <c r="N389" s="98">
        <v>12682.2322</v>
      </c>
    </row>
    <row r="390" spans="2:14" ht="16.5" hidden="1">
      <c r="B390" s="39">
        <v>298</v>
      </c>
      <c r="C390" s="67" t="s">
        <v>755</v>
      </c>
      <c r="D390" s="60" t="s">
        <v>756</v>
      </c>
      <c r="E390" s="68" t="s">
        <v>9</v>
      </c>
      <c r="F390" s="141">
        <f t="shared" si="68"/>
        <v>25672</v>
      </c>
      <c r="G390" s="142">
        <f t="shared" si="69"/>
        <v>23963</v>
      </c>
      <c r="H390" s="142">
        <f t="shared" si="70"/>
        <v>26792</v>
      </c>
      <c r="I390" s="142">
        <f t="shared" si="71"/>
        <v>26589</v>
      </c>
      <c r="K390" s="98">
        <v>25322.849200000001</v>
      </c>
      <c r="M390" s="98">
        <v>24340</v>
      </c>
      <c r="N390" s="98">
        <v>25322.849200000001</v>
      </c>
    </row>
    <row r="391" spans="2:14" ht="16.5" hidden="1">
      <c r="B391" s="39">
        <v>299</v>
      </c>
      <c r="C391" s="67" t="s">
        <v>757</v>
      </c>
      <c r="D391" s="60" t="s">
        <v>758</v>
      </c>
      <c r="E391" s="68" t="s">
        <v>9</v>
      </c>
      <c r="F391" s="141">
        <f t="shared" si="68"/>
        <v>33633</v>
      </c>
      <c r="G391" s="142">
        <f t="shared" si="69"/>
        <v>31394</v>
      </c>
      <c r="H391" s="142">
        <f t="shared" si="70"/>
        <v>35100</v>
      </c>
      <c r="I391" s="142">
        <f t="shared" si="71"/>
        <v>34834</v>
      </c>
      <c r="K391" s="98">
        <v>33175.637440000006</v>
      </c>
      <c r="M391" s="98">
        <v>31888</v>
      </c>
      <c r="N391" s="98">
        <v>33175.637440000006</v>
      </c>
    </row>
    <row r="392" spans="2:14" ht="16.5" hidden="1">
      <c r="B392" s="39">
        <v>300</v>
      </c>
      <c r="C392" s="67" t="s">
        <v>759</v>
      </c>
      <c r="D392" s="60" t="s">
        <v>760</v>
      </c>
      <c r="E392" s="68" t="s">
        <v>9</v>
      </c>
      <c r="F392" s="141">
        <f t="shared" si="68"/>
        <v>72817</v>
      </c>
      <c r="G392" s="142">
        <f t="shared" si="69"/>
        <v>67969</v>
      </c>
      <c r="H392" s="142">
        <f t="shared" si="70"/>
        <v>75992</v>
      </c>
      <c r="I392" s="142">
        <f t="shared" si="71"/>
        <v>75417</v>
      </c>
      <c r="K392" s="98">
        <v>71825.754440000004</v>
      </c>
      <c r="M392" s="98">
        <v>69038</v>
      </c>
      <c r="N392" s="98">
        <v>71825.754440000004</v>
      </c>
    </row>
    <row r="393" spans="2:14" ht="16.5" hidden="1">
      <c r="B393" s="39">
        <v>301</v>
      </c>
      <c r="C393" s="67" t="s">
        <v>761</v>
      </c>
      <c r="D393" s="55" t="s">
        <v>762</v>
      </c>
      <c r="E393" s="56" t="s">
        <v>86</v>
      </c>
      <c r="F393" s="141">
        <f t="shared" si="68"/>
        <v>5913</v>
      </c>
      <c r="G393" s="142">
        <f t="shared" si="69"/>
        <v>5519</v>
      </c>
      <c r="H393" s="142">
        <f t="shared" si="70"/>
        <v>6171</v>
      </c>
      <c r="I393" s="142">
        <f t="shared" si="71"/>
        <v>6124</v>
      </c>
      <c r="K393" s="98">
        <v>5832.3702800000001</v>
      </c>
      <c r="M393" s="98">
        <v>5606</v>
      </c>
      <c r="N393" s="98">
        <v>5832.3702800000001</v>
      </c>
    </row>
    <row r="394" spans="2:14" ht="16.5" hidden="1">
      <c r="B394" s="39">
        <v>302</v>
      </c>
      <c r="C394" s="67" t="s">
        <v>763</v>
      </c>
      <c r="D394" s="55" t="s">
        <v>764</v>
      </c>
      <c r="E394" s="56" t="s">
        <v>86</v>
      </c>
      <c r="F394" s="141">
        <f t="shared" si="68"/>
        <v>8377</v>
      </c>
      <c r="G394" s="142">
        <f t="shared" si="69"/>
        <v>7819</v>
      </c>
      <c r="H394" s="142">
        <f t="shared" si="70"/>
        <v>8742</v>
      </c>
      <c r="I394" s="142">
        <f t="shared" si="71"/>
        <v>8676</v>
      </c>
      <c r="K394" s="98">
        <v>8262.6979600000013</v>
      </c>
      <c r="M394" s="98">
        <v>7942</v>
      </c>
      <c r="N394" s="98">
        <v>8262.6979600000013</v>
      </c>
    </row>
    <row r="395" spans="2:14" ht="16.5" hidden="1">
      <c r="B395" s="39">
        <v>303</v>
      </c>
      <c r="C395" s="67" t="s">
        <v>765</v>
      </c>
      <c r="D395" s="55" t="s">
        <v>766</v>
      </c>
      <c r="E395" s="56" t="s">
        <v>86</v>
      </c>
      <c r="F395" s="141">
        <f t="shared" si="68"/>
        <v>13009</v>
      </c>
      <c r="G395" s="142">
        <f t="shared" si="69"/>
        <v>12143</v>
      </c>
      <c r="H395" s="142">
        <f t="shared" si="70"/>
        <v>13576</v>
      </c>
      <c r="I395" s="142">
        <f t="shared" si="71"/>
        <v>13474</v>
      </c>
      <c r="K395" s="98">
        <v>12832.046920000001</v>
      </c>
      <c r="M395" s="98">
        <v>12334</v>
      </c>
      <c r="N395" s="98">
        <v>12832.046920000001</v>
      </c>
    </row>
    <row r="396" spans="2:14" ht="16.5" hidden="1">
      <c r="B396" s="39">
        <v>304</v>
      </c>
      <c r="C396" s="67" t="s">
        <v>767</v>
      </c>
      <c r="D396" s="55" t="s">
        <v>768</v>
      </c>
      <c r="E396" s="56" t="s">
        <v>86</v>
      </c>
      <c r="F396" s="141">
        <f t="shared" si="68"/>
        <v>22441</v>
      </c>
      <c r="G396" s="142">
        <f t="shared" si="69"/>
        <v>20946</v>
      </c>
      <c r="H396" s="142">
        <f t="shared" si="70"/>
        <v>23419</v>
      </c>
      <c r="I396" s="142">
        <f t="shared" si="71"/>
        <v>23242</v>
      </c>
      <c r="K396" s="98">
        <v>22135.124880000003</v>
      </c>
      <c r="M396" s="98">
        <v>21276</v>
      </c>
      <c r="N396" s="98">
        <v>22135.124880000003</v>
      </c>
    </row>
    <row r="397" spans="2:14" ht="16.5" hidden="1">
      <c r="B397" s="39">
        <v>305</v>
      </c>
      <c r="C397" s="67" t="s">
        <v>769</v>
      </c>
      <c r="D397" s="55" t="s">
        <v>770</v>
      </c>
      <c r="E397" s="56" t="s">
        <v>86</v>
      </c>
      <c r="F397" s="141">
        <f t="shared" si="68"/>
        <v>26999</v>
      </c>
      <c r="G397" s="142">
        <f t="shared" si="69"/>
        <v>25202</v>
      </c>
      <c r="H397" s="142">
        <f t="shared" si="70"/>
        <v>28176</v>
      </c>
      <c r="I397" s="142">
        <f t="shared" si="71"/>
        <v>27963</v>
      </c>
      <c r="K397" s="98">
        <v>26631.647240000002</v>
      </c>
      <c r="M397" s="98">
        <v>25598</v>
      </c>
      <c r="N397" s="98">
        <v>26631.647240000002</v>
      </c>
    </row>
    <row r="398" spans="2:14" ht="16.5" hidden="1">
      <c r="B398" s="39">
        <v>306</v>
      </c>
      <c r="C398" s="67" t="s">
        <v>847</v>
      </c>
      <c r="D398" s="55" t="s">
        <v>848</v>
      </c>
      <c r="E398" s="56" t="s">
        <v>86</v>
      </c>
      <c r="F398" s="141">
        <f t="shared" si="68"/>
        <v>18691</v>
      </c>
      <c r="G398" s="142">
        <f t="shared" si="69"/>
        <v>17447</v>
      </c>
      <c r="H398" s="142">
        <f t="shared" si="70"/>
        <v>19506</v>
      </c>
      <c r="I398" s="142">
        <f t="shared" si="71"/>
        <v>19358</v>
      </c>
      <c r="K398" s="98">
        <v>18436.573980000001</v>
      </c>
      <c r="M398" s="98">
        <v>17721</v>
      </c>
      <c r="N398" s="98">
        <v>18436.573980000001</v>
      </c>
    </row>
    <row r="399" spans="2:14" ht="16.5" hidden="1">
      <c r="B399" s="39">
        <v>307</v>
      </c>
      <c r="C399" s="67" t="s">
        <v>849</v>
      </c>
      <c r="D399" s="55" t="s">
        <v>850</v>
      </c>
      <c r="E399" s="56" t="s">
        <v>86</v>
      </c>
      <c r="F399" s="141">
        <f t="shared" si="68"/>
        <v>21828</v>
      </c>
      <c r="G399" s="142">
        <f t="shared" si="69"/>
        <v>20374</v>
      </c>
      <c r="H399" s="142">
        <f t="shared" si="70"/>
        <v>22779</v>
      </c>
      <c r="I399" s="142">
        <f t="shared" si="71"/>
        <v>22607</v>
      </c>
      <c r="K399" s="98">
        <v>21530.664100000002</v>
      </c>
      <c r="M399" s="98">
        <v>20695</v>
      </c>
      <c r="N399" s="98">
        <v>21530.664100000002</v>
      </c>
    </row>
    <row r="400" spans="2:14" ht="16.5" hidden="1">
      <c r="B400" s="39">
        <v>308</v>
      </c>
      <c r="C400" s="67" t="s">
        <v>771</v>
      </c>
      <c r="D400" s="55" t="s">
        <v>3081</v>
      </c>
      <c r="E400" s="56" t="s">
        <v>86</v>
      </c>
      <c r="F400" s="141">
        <f t="shared" si="68"/>
        <v>29624</v>
      </c>
      <c r="G400" s="142">
        <f t="shared" si="69"/>
        <v>27652</v>
      </c>
      <c r="H400" s="142">
        <f t="shared" si="70"/>
        <v>30916</v>
      </c>
      <c r="I400" s="142">
        <f t="shared" si="71"/>
        <v>30682</v>
      </c>
      <c r="K400" s="98">
        <v>29221.153060000001</v>
      </c>
      <c r="M400" s="98">
        <v>28087</v>
      </c>
      <c r="N400" s="98">
        <v>29221.153060000001</v>
      </c>
    </row>
    <row r="401" spans="2:14" ht="16.5" hidden="1">
      <c r="B401" s="39">
        <v>309</v>
      </c>
      <c r="C401" s="67" t="s">
        <v>773</v>
      </c>
      <c r="D401" s="55" t="s">
        <v>3082</v>
      </c>
      <c r="E401" s="56" t="s">
        <v>86</v>
      </c>
      <c r="F401" s="141">
        <f t="shared" si="68"/>
        <v>31516</v>
      </c>
      <c r="G401" s="142">
        <f t="shared" si="69"/>
        <v>29417</v>
      </c>
      <c r="H401" s="142">
        <f t="shared" si="70"/>
        <v>32890</v>
      </c>
      <c r="I401" s="142">
        <f t="shared" si="71"/>
        <v>32641</v>
      </c>
      <c r="K401" s="98">
        <v>31086.554400000001</v>
      </c>
      <c r="M401" s="98">
        <v>29880</v>
      </c>
      <c r="N401" s="98">
        <v>31086.554400000001</v>
      </c>
    </row>
    <row r="402" spans="2:14" ht="16.5" hidden="1">
      <c r="B402" s="39">
        <v>310</v>
      </c>
      <c r="C402" s="67" t="s">
        <v>775</v>
      </c>
      <c r="D402" s="55" t="s">
        <v>3083</v>
      </c>
      <c r="E402" s="56" t="s">
        <v>86</v>
      </c>
      <c r="F402" s="141">
        <f t="shared" si="68"/>
        <v>33970</v>
      </c>
      <c r="G402" s="142">
        <f t="shared" si="69"/>
        <v>31708</v>
      </c>
      <c r="H402" s="142">
        <f t="shared" si="70"/>
        <v>35451</v>
      </c>
      <c r="I402" s="142">
        <f t="shared" si="71"/>
        <v>35183</v>
      </c>
      <c r="K402" s="98">
        <v>33507.518660000002</v>
      </c>
      <c r="M402" s="98">
        <v>32207</v>
      </c>
      <c r="N402" s="98">
        <v>33507.518660000002</v>
      </c>
    </row>
    <row r="403" spans="2:14" ht="16.5" hidden="1">
      <c r="B403" s="39">
        <v>311</v>
      </c>
      <c r="C403" s="67" t="s">
        <v>777</v>
      </c>
      <c r="D403" s="60" t="s">
        <v>3084</v>
      </c>
      <c r="E403" s="56" t="s">
        <v>86</v>
      </c>
      <c r="F403" s="141">
        <f t="shared" si="68"/>
        <v>57109</v>
      </c>
      <c r="G403" s="142">
        <f t="shared" si="69"/>
        <v>53306</v>
      </c>
      <c r="H403" s="142">
        <f t="shared" si="70"/>
        <v>59599</v>
      </c>
      <c r="I403" s="142">
        <f t="shared" si="71"/>
        <v>59148</v>
      </c>
      <c r="K403" s="98">
        <v>56331.375100000005</v>
      </c>
      <c r="M403" s="98">
        <v>54145</v>
      </c>
      <c r="N403" s="98">
        <v>56331.375100000005</v>
      </c>
    </row>
    <row r="404" spans="2:14" ht="16.5" hidden="1">
      <c r="B404" s="39">
        <v>312</v>
      </c>
      <c r="C404" s="67" t="s">
        <v>779</v>
      </c>
      <c r="D404" s="60" t="s">
        <v>3085</v>
      </c>
      <c r="E404" s="56" t="s">
        <v>86</v>
      </c>
      <c r="F404" s="141">
        <f t="shared" si="68"/>
        <v>80518</v>
      </c>
      <c r="G404" s="142">
        <f t="shared" si="69"/>
        <v>75157</v>
      </c>
      <c r="H404" s="142">
        <f t="shared" si="70"/>
        <v>84028</v>
      </c>
      <c r="I404" s="142">
        <f t="shared" si="71"/>
        <v>83393</v>
      </c>
      <c r="K404" s="98">
        <v>79421.56882</v>
      </c>
      <c r="M404" s="98">
        <v>76339</v>
      </c>
      <c r="N404" s="98">
        <v>79421.56882</v>
      </c>
    </row>
    <row r="405" spans="2:14" ht="16.5" hidden="1">
      <c r="B405" s="39">
        <v>313</v>
      </c>
      <c r="C405" s="67" t="s">
        <v>781</v>
      </c>
      <c r="D405" s="60" t="s">
        <v>3086</v>
      </c>
      <c r="E405" s="56" t="s">
        <v>86</v>
      </c>
      <c r="F405" s="141">
        <f t="shared" si="68"/>
        <v>111656</v>
      </c>
      <c r="G405" s="142">
        <f t="shared" si="69"/>
        <v>104221</v>
      </c>
      <c r="H405" s="142">
        <f t="shared" si="70"/>
        <v>116524</v>
      </c>
      <c r="I405" s="142">
        <f t="shared" si="71"/>
        <v>115642</v>
      </c>
      <c r="K405" s="98">
        <v>110135.66718</v>
      </c>
      <c r="M405" s="98">
        <v>105861</v>
      </c>
      <c r="N405" s="98">
        <v>110135.66718</v>
      </c>
    </row>
    <row r="406" spans="2:14" ht="16.5" hidden="1">
      <c r="B406" s="39">
        <v>314</v>
      </c>
      <c r="C406" s="67" t="s">
        <v>783</v>
      </c>
      <c r="D406" s="60" t="s">
        <v>3087</v>
      </c>
      <c r="E406" s="56" t="s">
        <v>86</v>
      </c>
      <c r="F406" s="141">
        <f t="shared" si="68"/>
        <v>143732</v>
      </c>
      <c r="G406" s="142">
        <f t="shared" si="69"/>
        <v>134162</v>
      </c>
      <c r="H406" s="142">
        <f t="shared" si="70"/>
        <v>149999</v>
      </c>
      <c r="I406" s="142">
        <f t="shared" si="71"/>
        <v>148864</v>
      </c>
      <c r="K406" s="98">
        <v>141775.70374</v>
      </c>
      <c r="M406" s="98">
        <v>136273</v>
      </c>
      <c r="N406" s="98">
        <v>141775.70374</v>
      </c>
    </row>
    <row r="407" spans="2:14" ht="16.5" hidden="1">
      <c r="B407" s="39">
        <v>315</v>
      </c>
      <c r="C407" s="67" t="s">
        <v>797</v>
      </c>
      <c r="D407" s="55" t="s">
        <v>798</v>
      </c>
      <c r="E407" s="68" t="s">
        <v>9</v>
      </c>
      <c r="F407" s="141">
        <f t="shared" si="68"/>
        <v>62779</v>
      </c>
      <c r="G407" s="142">
        <f t="shared" si="69"/>
        <v>58599</v>
      </c>
      <c r="H407" s="142">
        <f t="shared" si="70"/>
        <v>65516</v>
      </c>
      <c r="I407" s="142">
        <f t="shared" si="71"/>
        <v>65021</v>
      </c>
      <c r="K407" s="98">
        <v>61924.457980000007</v>
      </c>
      <c r="M407" s="98">
        <v>59521</v>
      </c>
      <c r="N407" s="98">
        <v>61924.457980000007</v>
      </c>
    </row>
    <row r="408" spans="2:14" ht="16.5" hidden="1">
      <c r="B408" s="39">
        <v>316</v>
      </c>
      <c r="C408" s="67" t="s">
        <v>799</v>
      </c>
      <c r="D408" s="55" t="s">
        <v>800</v>
      </c>
      <c r="E408" s="68" t="s">
        <v>9</v>
      </c>
      <c r="F408" s="141">
        <f t="shared" si="68"/>
        <v>78382</v>
      </c>
      <c r="G408" s="142">
        <f t="shared" si="69"/>
        <v>73163</v>
      </c>
      <c r="H408" s="142">
        <f t="shared" si="70"/>
        <v>81799</v>
      </c>
      <c r="I408" s="142">
        <f t="shared" si="71"/>
        <v>81181</v>
      </c>
      <c r="K408" s="98">
        <v>77314.799320000006</v>
      </c>
      <c r="M408" s="98">
        <v>74314</v>
      </c>
      <c r="N408" s="98">
        <v>77314.799320000006</v>
      </c>
    </row>
    <row r="409" spans="2:14" ht="16.5" hidden="1">
      <c r="B409" s="39">
        <v>317</v>
      </c>
      <c r="C409" s="67" t="s">
        <v>801</v>
      </c>
      <c r="D409" s="55" t="s">
        <v>802</v>
      </c>
      <c r="E409" s="68" t="s">
        <v>9</v>
      </c>
      <c r="F409" s="141">
        <f t="shared" si="68"/>
        <v>115255</v>
      </c>
      <c r="G409" s="142">
        <f t="shared" si="69"/>
        <v>107582</v>
      </c>
      <c r="H409" s="142">
        <f t="shared" si="70"/>
        <v>120280</v>
      </c>
      <c r="I409" s="142">
        <f t="shared" si="71"/>
        <v>119371</v>
      </c>
      <c r="K409" s="98">
        <v>113686.48412000001</v>
      </c>
      <c r="M409" s="98">
        <v>109274</v>
      </c>
      <c r="N409" s="98">
        <v>113686.48412000001</v>
      </c>
    </row>
    <row r="410" spans="2:14" ht="16.5" hidden="1">
      <c r="B410" s="39">
        <v>318</v>
      </c>
      <c r="C410" s="67" t="s">
        <v>803</v>
      </c>
      <c r="D410" s="60" t="s">
        <v>804</v>
      </c>
      <c r="E410" s="68" t="s">
        <v>9</v>
      </c>
      <c r="F410" s="141">
        <f t="shared" si="68"/>
        <v>141610</v>
      </c>
      <c r="G410" s="142">
        <f t="shared" si="69"/>
        <v>132182</v>
      </c>
      <c r="H410" s="142">
        <f t="shared" si="70"/>
        <v>147784</v>
      </c>
      <c r="I410" s="142">
        <f t="shared" si="71"/>
        <v>146667</v>
      </c>
      <c r="K410" s="98">
        <v>139682.45918000001</v>
      </c>
      <c r="M410" s="98">
        <v>134261</v>
      </c>
      <c r="N410" s="98">
        <v>139682.45918000001</v>
      </c>
    </row>
    <row r="411" spans="2:14" ht="16.5" hidden="1">
      <c r="B411" s="39">
        <v>319</v>
      </c>
      <c r="C411" s="67" t="s">
        <v>805</v>
      </c>
      <c r="D411" s="60" t="s">
        <v>806</v>
      </c>
      <c r="E411" s="68" t="s">
        <v>9</v>
      </c>
      <c r="F411" s="141">
        <f t="shared" si="68"/>
        <v>153789</v>
      </c>
      <c r="G411" s="142">
        <f t="shared" si="69"/>
        <v>143550</v>
      </c>
      <c r="H411" s="142">
        <f t="shared" si="70"/>
        <v>160494</v>
      </c>
      <c r="I411" s="142">
        <f t="shared" si="71"/>
        <v>159281</v>
      </c>
      <c r="K411" s="98">
        <v>151695.72704</v>
      </c>
      <c r="M411" s="98">
        <v>145808</v>
      </c>
      <c r="N411" s="98">
        <v>151695.72704</v>
      </c>
    </row>
    <row r="412" spans="2:14" ht="16.5" hidden="1">
      <c r="B412" s="39">
        <v>320</v>
      </c>
      <c r="C412" s="67" t="s">
        <v>807</v>
      </c>
      <c r="D412" s="60" t="s">
        <v>808</v>
      </c>
      <c r="E412" s="68" t="s">
        <v>9</v>
      </c>
      <c r="F412" s="141">
        <f t="shared" si="68"/>
        <v>221870</v>
      </c>
      <c r="G412" s="142">
        <f t="shared" si="69"/>
        <v>207098</v>
      </c>
      <c r="H412" s="142">
        <f t="shared" si="70"/>
        <v>231543</v>
      </c>
      <c r="I412" s="142">
        <f t="shared" si="71"/>
        <v>229793</v>
      </c>
      <c r="K412" s="98">
        <v>218850.17528000002</v>
      </c>
      <c r="M412" s="98">
        <v>210356</v>
      </c>
      <c r="N412" s="98">
        <v>218850.17528000002</v>
      </c>
    </row>
    <row r="413" spans="2:14" ht="16.5" hidden="1">
      <c r="B413" s="39">
        <v>321</v>
      </c>
      <c r="C413" s="67" t="s">
        <v>809</v>
      </c>
      <c r="D413" s="55" t="s">
        <v>810</v>
      </c>
      <c r="E413" s="68" t="s">
        <v>9</v>
      </c>
      <c r="F413" s="141">
        <f t="shared" si="68"/>
        <v>248466</v>
      </c>
      <c r="G413" s="142">
        <f t="shared" si="69"/>
        <v>231922</v>
      </c>
      <c r="H413" s="142">
        <f t="shared" si="70"/>
        <v>259298</v>
      </c>
      <c r="I413" s="142">
        <f t="shared" si="71"/>
        <v>257338</v>
      </c>
      <c r="K413" s="98">
        <v>245083.35698000001</v>
      </c>
      <c r="M413" s="98">
        <v>235571</v>
      </c>
      <c r="N413" s="98">
        <v>245083.35698000001</v>
      </c>
    </row>
    <row r="414" spans="2:14" ht="16.5" hidden="1">
      <c r="B414" s="39">
        <v>322</v>
      </c>
      <c r="C414" s="67" t="s">
        <v>811</v>
      </c>
      <c r="D414" s="60" t="s">
        <v>812</v>
      </c>
      <c r="E414" s="68" t="s">
        <v>9</v>
      </c>
      <c r="F414" s="141">
        <f t="shared" si="68"/>
        <v>240223</v>
      </c>
      <c r="G414" s="142">
        <f t="shared" si="69"/>
        <v>224228</v>
      </c>
      <c r="H414" s="142">
        <f t="shared" si="70"/>
        <v>250696</v>
      </c>
      <c r="I414" s="142">
        <f t="shared" si="71"/>
        <v>248800</v>
      </c>
      <c r="K414" s="98">
        <v>236952.78728000002</v>
      </c>
      <c r="M414" s="98">
        <v>227756</v>
      </c>
      <c r="N414" s="98">
        <v>236952.78728000002</v>
      </c>
    </row>
    <row r="415" spans="2:14" ht="16.5" hidden="1">
      <c r="B415" s="39">
        <v>323</v>
      </c>
      <c r="C415" s="67" t="s">
        <v>813</v>
      </c>
      <c r="D415" s="60" t="s">
        <v>814</v>
      </c>
      <c r="E415" s="68" t="s">
        <v>9</v>
      </c>
      <c r="F415" s="141">
        <f t="shared" si="68"/>
        <v>459494</v>
      </c>
      <c r="G415" s="142">
        <f t="shared" si="69"/>
        <v>428901</v>
      </c>
      <c r="H415" s="142">
        <f t="shared" si="70"/>
        <v>479527</v>
      </c>
      <c r="I415" s="142">
        <f t="shared" si="71"/>
        <v>475901</v>
      </c>
      <c r="K415" s="98">
        <v>453239.46624000004</v>
      </c>
      <c r="M415" s="98">
        <v>435648</v>
      </c>
      <c r="N415" s="98">
        <v>453239.46624000004</v>
      </c>
    </row>
    <row r="416" spans="2:14" ht="16.5" hidden="1">
      <c r="B416" s="39">
        <v>324</v>
      </c>
      <c r="C416" s="67" t="s">
        <v>815</v>
      </c>
      <c r="D416" s="55" t="s">
        <v>816</v>
      </c>
      <c r="E416" s="68" t="s">
        <v>9</v>
      </c>
      <c r="F416" s="141">
        <f t="shared" si="68"/>
        <v>15997</v>
      </c>
      <c r="G416" s="142">
        <f t="shared" si="69"/>
        <v>14932</v>
      </c>
      <c r="H416" s="142">
        <f t="shared" si="70"/>
        <v>16695</v>
      </c>
      <c r="I416" s="142">
        <f t="shared" si="71"/>
        <v>16568</v>
      </c>
      <c r="K416" s="98">
        <v>15779.44346</v>
      </c>
      <c r="M416" s="98">
        <v>15167</v>
      </c>
      <c r="N416" s="98">
        <v>15779.44346</v>
      </c>
    </row>
    <row r="417" spans="2:14" ht="16.5" hidden="1">
      <c r="B417" s="39">
        <v>325</v>
      </c>
      <c r="C417" s="67" t="s">
        <v>817</v>
      </c>
      <c r="D417" s="55" t="s">
        <v>818</v>
      </c>
      <c r="E417" s="68" t="s">
        <v>9</v>
      </c>
      <c r="F417" s="141">
        <f t="shared" si="68"/>
        <v>40391</v>
      </c>
      <c r="G417" s="142">
        <f t="shared" si="69"/>
        <v>37702</v>
      </c>
      <c r="H417" s="142">
        <f t="shared" si="70"/>
        <v>42152</v>
      </c>
      <c r="I417" s="142">
        <f t="shared" si="71"/>
        <v>41833</v>
      </c>
      <c r="K417" s="98">
        <v>39841.352100000004</v>
      </c>
      <c r="M417" s="98">
        <v>38295</v>
      </c>
      <c r="N417" s="98">
        <v>39841.352100000004</v>
      </c>
    </row>
    <row r="418" spans="2:14" ht="16.5" hidden="1">
      <c r="B418" s="39">
        <v>326</v>
      </c>
      <c r="C418" s="67" t="s">
        <v>819</v>
      </c>
      <c r="D418" s="55" t="s">
        <v>820</v>
      </c>
      <c r="E418" s="68" t="s">
        <v>9</v>
      </c>
      <c r="F418" s="141">
        <f t="shared" si="68"/>
        <v>86116</v>
      </c>
      <c r="G418" s="142">
        <f t="shared" si="69"/>
        <v>80382</v>
      </c>
      <c r="H418" s="142">
        <f t="shared" si="70"/>
        <v>89871</v>
      </c>
      <c r="I418" s="142">
        <f t="shared" si="71"/>
        <v>89191</v>
      </c>
      <c r="K418" s="98">
        <v>84943.905860000013</v>
      </c>
      <c r="M418" s="98">
        <v>81647</v>
      </c>
      <c r="N418" s="98">
        <v>84943.905860000013</v>
      </c>
    </row>
    <row r="419" spans="2:14" ht="16.5" hidden="1">
      <c r="B419" s="39">
        <v>327</v>
      </c>
      <c r="C419" s="67" t="s">
        <v>821</v>
      </c>
      <c r="D419" s="55" t="s">
        <v>822</v>
      </c>
      <c r="E419" s="68" t="s">
        <v>9</v>
      </c>
      <c r="F419" s="141">
        <f t="shared" si="68"/>
        <v>134869</v>
      </c>
      <c r="G419" s="142">
        <f t="shared" si="69"/>
        <v>125889</v>
      </c>
      <c r="H419" s="142">
        <f t="shared" si="70"/>
        <v>140749</v>
      </c>
      <c r="I419" s="142">
        <f t="shared" si="71"/>
        <v>139685</v>
      </c>
      <c r="K419" s="98">
        <v>133033.39060000001</v>
      </c>
      <c r="M419" s="98">
        <v>127870</v>
      </c>
      <c r="N419" s="98">
        <v>133033.39060000001</v>
      </c>
    </row>
    <row r="420" spans="2:14" ht="16.5" hidden="1">
      <c r="B420" s="39">
        <v>328</v>
      </c>
      <c r="C420" s="67" t="s">
        <v>823</v>
      </c>
      <c r="D420" s="55" t="s">
        <v>824</v>
      </c>
      <c r="E420" s="68" t="s">
        <v>9</v>
      </c>
      <c r="F420" s="141">
        <f t="shared" si="68"/>
        <v>160588</v>
      </c>
      <c r="G420" s="142">
        <f t="shared" si="69"/>
        <v>149896</v>
      </c>
      <c r="H420" s="142">
        <f t="shared" si="70"/>
        <v>167589</v>
      </c>
      <c r="I420" s="142">
        <f t="shared" si="71"/>
        <v>166322</v>
      </c>
      <c r="K420" s="98">
        <v>158402.01652</v>
      </c>
      <c r="M420" s="98">
        <v>152254</v>
      </c>
      <c r="N420" s="98">
        <v>158402.01652</v>
      </c>
    </row>
    <row r="421" spans="2:14" ht="16.5" hidden="1">
      <c r="B421" s="39">
        <v>329</v>
      </c>
      <c r="C421" s="67" t="s">
        <v>825</v>
      </c>
      <c r="D421" s="55" t="s">
        <v>826</v>
      </c>
      <c r="E421" s="68" t="s">
        <v>9</v>
      </c>
      <c r="F421" s="141">
        <f t="shared" si="68"/>
        <v>185928</v>
      </c>
      <c r="G421" s="142">
        <f t="shared" si="69"/>
        <v>173549</v>
      </c>
      <c r="H421" s="142">
        <f t="shared" si="70"/>
        <v>194034</v>
      </c>
      <c r="I421" s="142">
        <f t="shared" si="71"/>
        <v>192567</v>
      </c>
      <c r="K421" s="98">
        <v>183397.14602000001</v>
      </c>
      <c r="M421" s="98">
        <v>176279</v>
      </c>
      <c r="N421" s="98">
        <v>183397.14602000001</v>
      </c>
    </row>
    <row r="422" spans="2:14" ht="16.5" hidden="1">
      <c r="B422" s="39">
        <v>330</v>
      </c>
      <c r="C422" s="67" t="s">
        <v>827</v>
      </c>
      <c r="D422" s="60" t="s">
        <v>828</v>
      </c>
      <c r="E422" s="68" t="s">
        <v>9</v>
      </c>
      <c r="F422" s="141">
        <f t="shared" si="68"/>
        <v>1378685</v>
      </c>
      <c r="G422" s="142">
        <f t="shared" si="69"/>
        <v>1286891</v>
      </c>
      <c r="H422" s="142">
        <f t="shared" si="70"/>
        <v>1438793</v>
      </c>
      <c r="I422" s="142">
        <f t="shared" si="71"/>
        <v>1427914</v>
      </c>
      <c r="K422" s="98">
        <v>1359918.1516800001</v>
      </c>
      <c r="M422" s="98">
        <v>1307136</v>
      </c>
      <c r="N422" s="98">
        <v>1359918.1516800001</v>
      </c>
    </row>
    <row r="423" spans="2:14" ht="16.5" hidden="1">
      <c r="B423" s="39">
        <v>331</v>
      </c>
      <c r="C423" s="67" t="s">
        <v>829</v>
      </c>
      <c r="D423" s="60" t="s">
        <v>830</v>
      </c>
      <c r="E423" s="68" t="s">
        <v>9</v>
      </c>
      <c r="F423" s="141">
        <f t="shared" si="68"/>
        <v>344548</v>
      </c>
      <c r="G423" s="142">
        <f t="shared" si="69"/>
        <v>321607</v>
      </c>
      <c r="H423" s="142">
        <f t="shared" si="70"/>
        <v>359570</v>
      </c>
      <c r="I423" s="142">
        <f t="shared" si="71"/>
        <v>356851</v>
      </c>
      <c r="K423" s="98">
        <v>339857.81346000003</v>
      </c>
      <c r="M423" s="98">
        <v>326667</v>
      </c>
      <c r="N423" s="98">
        <v>339857.81346000003</v>
      </c>
    </row>
    <row r="424" spans="2:14" ht="16.5" hidden="1">
      <c r="B424" s="39">
        <v>332</v>
      </c>
      <c r="C424" s="67" t="s">
        <v>831</v>
      </c>
      <c r="D424" s="60" t="s">
        <v>832</v>
      </c>
      <c r="E424" s="68" t="s">
        <v>9</v>
      </c>
      <c r="F424" s="141">
        <f t="shared" si="68"/>
        <v>349554</v>
      </c>
      <c r="G424" s="142">
        <f t="shared" si="69"/>
        <v>326280</v>
      </c>
      <c r="H424" s="142">
        <f t="shared" si="70"/>
        <v>364794</v>
      </c>
      <c r="I424" s="142">
        <f t="shared" si="71"/>
        <v>362035</v>
      </c>
      <c r="K424" s="98">
        <v>344795.45694</v>
      </c>
      <c r="M424" s="98">
        <v>331413</v>
      </c>
      <c r="N424" s="98">
        <v>344795.45694</v>
      </c>
    </row>
    <row r="425" spans="2:14" ht="16.5" hidden="1">
      <c r="B425" s="39">
        <v>333</v>
      </c>
      <c r="C425" s="67" t="s">
        <v>833</v>
      </c>
      <c r="D425" s="60" t="s">
        <v>834</v>
      </c>
      <c r="E425" s="68" t="s">
        <v>9</v>
      </c>
      <c r="F425" s="141">
        <f t="shared" si="68"/>
        <v>600924</v>
      </c>
      <c r="G425" s="142">
        <f t="shared" si="69"/>
        <v>560914</v>
      </c>
      <c r="H425" s="142">
        <f t="shared" si="70"/>
        <v>627123</v>
      </c>
      <c r="I425" s="142">
        <f t="shared" si="71"/>
        <v>622381</v>
      </c>
      <c r="K425" s="98">
        <v>592744.02043999999</v>
      </c>
      <c r="M425" s="98">
        <v>569738</v>
      </c>
      <c r="N425" s="98">
        <v>592744.02043999999</v>
      </c>
    </row>
    <row r="426" spans="2:14" ht="16.5" hidden="1">
      <c r="B426" s="39">
        <v>334</v>
      </c>
      <c r="C426" s="67" t="s">
        <v>835</v>
      </c>
      <c r="D426" s="60" t="s">
        <v>836</v>
      </c>
      <c r="E426" s="68" t="s">
        <v>9</v>
      </c>
      <c r="F426" s="141">
        <f t="shared" si="68"/>
        <v>1236567</v>
      </c>
      <c r="G426" s="142">
        <f t="shared" si="69"/>
        <v>1154235</v>
      </c>
      <c r="H426" s="142">
        <f t="shared" si="70"/>
        <v>1290479</v>
      </c>
      <c r="I426" s="142">
        <f t="shared" si="71"/>
        <v>1280721</v>
      </c>
      <c r="K426" s="98">
        <v>1219734.2293400001</v>
      </c>
      <c r="M426" s="98">
        <v>1172393</v>
      </c>
      <c r="N426" s="98">
        <v>1219734.2293400001</v>
      </c>
    </row>
    <row r="427" spans="2:14" ht="16.5" hidden="1">
      <c r="B427" s="39">
        <v>335</v>
      </c>
      <c r="C427" s="67" t="s">
        <v>837</v>
      </c>
      <c r="D427" s="60" t="s">
        <v>838</v>
      </c>
      <c r="E427" s="68" t="s">
        <v>9</v>
      </c>
      <c r="F427" s="141">
        <f t="shared" si="68"/>
        <v>1346667</v>
      </c>
      <c r="G427" s="142">
        <f t="shared" si="69"/>
        <v>1257005</v>
      </c>
      <c r="H427" s="142">
        <f t="shared" si="70"/>
        <v>1405380</v>
      </c>
      <c r="I427" s="142">
        <f t="shared" si="71"/>
        <v>1394753</v>
      </c>
      <c r="K427" s="98">
        <v>1328336.3764000002</v>
      </c>
      <c r="M427" s="98">
        <v>1276780</v>
      </c>
      <c r="N427" s="98">
        <v>1328336.3764000002</v>
      </c>
    </row>
    <row r="428" spans="2:14" ht="16.5" hidden="1">
      <c r="B428" s="39">
        <v>336</v>
      </c>
      <c r="C428" s="67" t="s">
        <v>839</v>
      </c>
      <c r="D428" s="60" t="s">
        <v>3088</v>
      </c>
      <c r="E428" s="56" t="s">
        <v>86</v>
      </c>
      <c r="F428" s="141">
        <f t="shared" si="68"/>
        <v>4647</v>
      </c>
      <c r="G428" s="142">
        <f t="shared" si="69"/>
        <v>4338</v>
      </c>
      <c r="H428" s="142">
        <f t="shared" si="70"/>
        <v>4850</v>
      </c>
      <c r="I428" s="142">
        <f t="shared" si="71"/>
        <v>4813</v>
      </c>
      <c r="K428" s="98">
        <v>4583.91428</v>
      </c>
      <c r="M428" s="98">
        <v>4406</v>
      </c>
      <c r="N428" s="98">
        <v>4583.91428</v>
      </c>
    </row>
    <row r="429" spans="2:14" ht="16.5" hidden="1">
      <c r="B429" s="39">
        <v>337</v>
      </c>
      <c r="C429" s="67" t="s">
        <v>3089</v>
      </c>
      <c r="D429" s="55" t="s">
        <v>3090</v>
      </c>
      <c r="E429" s="56" t="s">
        <v>86</v>
      </c>
      <c r="F429" s="141">
        <f t="shared" si="68"/>
        <v>8002</v>
      </c>
      <c r="G429" s="142">
        <f t="shared" si="69"/>
        <v>7469</v>
      </c>
      <c r="H429" s="142">
        <f t="shared" si="70"/>
        <v>8351</v>
      </c>
      <c r="I429" s="142">
        <f t="shared" si="71"/>
        <v>8288</v>
      </c>
      <c r="K429" s="98">
        <v>7893.3630600000006</v>
      </c>
      <c r="M429" s="98">
        <v>7587</v>
      </c>
      <c r="N429" s="98">
        <v>7893.3630600000006</v>
      </c>
    </row>
    <row r="430" spans="2:14" ht="16.5" hidden="1">
      <c r="B430" s="39">
        <v>338</v>
      </c>
      <c r="C430" s="67" t="s">
        <v>3091</v>
      </c>
      <c r="D430" s="55" t="s">
        <v>3092</v>
      </c>
      <c r="E430" s="56" t="s">
        <v>86</v>
      </c>
      <c r="F430" s="141">
        <f t="shared" si="68"/>
        <v>7663</v>
      </c>
      <c r="G430" s="142">
        <f t="shared" si="69"/>
        <v>7152</v>
      </c>
      <c r="H430" s="142">
        <f t="shared" si="70"/>
        <v>7997</v>
      </c>
      <c r="I430" s="142">
        <f t="shared" si="71"/>
        <v>7936</v>
      </c>
      <c r="K430" s="98">
        <v>7558.3607000000002</v>
      </c>
      <c r="M430" s="98">
        <v>7265</v>
      </c>
      <c r="N430" s="98">
        <v>7558.3607000000002</v>
      </c>
    </row>
    <row r="431" spans="2:14" ht="16.5" hidden="1">
      <c r="B431" s="39">
        <v>339</v>
      </c>
      <c r="C431" s="67" t="s">
        <v>3093</v>
      </c>
      <c r="D431" s="60" t="s">
        <v>3094</v>
      </c>
      <c r="E431" s="56" t="s">
        <v>86</v>
      </c>
      <c r="F431" s="141">
        <f t="shared" si="68"/>
        <v>6878</v>
      </c>
      <c r="G431" s="142">
        <f t="shared" si="69"/>
        <v>6420</v>
      </c>
      <c r="H431" s="142">
        <f t="shared" si="70"/>
        <v>7178</v>
      </c>
      <c r="I431" s="142">
        <f t="shared" si="71"/>
        <v>7124</v>
      </c>
      <c r="K431" s="98">
        <v>6784.3179800000007</v>
      </c>
      <c r="M431" s="98">
        <v>6521</v>
      </c>
      <c r="N431" s="98">
        <v>6784.3179800000007</v>
      </c>
    </row>
    <row r="432" spans="2:14" ht="16.5" hidden="1">
      <c r="B432" s="39">
        <v>340</v>
      </c>
      <c r="C432" s="67" t="s">
        <v>3095</v>
      </c>
      <c r="D432" s="55" t="s">
        <v>3096</v>
      </c>
      <c r="E432" s="56" t="s">
        <v>86</v>
      </c>
      <c r="F432" s="141">
        <f t="shared" si="68"/>
        <v>9885</v>
      </c>
      <c r="G432" s="142">
        <f t="shared" si="69"/>
        <v>9227</v>
      </c>
      <c r="H432" s="142">
        <f t="shared" si="70"/>
        <v>10316</v>
      </c>
      <c r="I432" s="142">
        <f t="shared" si="71"/>
        <v>10238</v>
      </c>
      <c r="K432" s="98">
        <v>9750.4413600000007</v>
      </c>
      <c r="M432" s="98">
        <v>9372</v>
      </c>
      <c r="N432" s="98">
        <v>9750.4413600000007</v>
      </c>
    </row>
    <row r="433" spans="2:14" ht="16.5" hidden="1">
      <c r="B433" s="39">
        <v>341</v>
      </c>
      <c r="C433" s="67" t="s">
        <v>3097</v>
      </c>
      <c r="D433" s="60" t="s">
        <v>3098</v>
      </c>
      <c r="E433" s="56" t="s">
        <v>86</v>
      </c>
      <c r="F433" s="141">
        <f t="shared" si="68"/>
        <v>12676</v>
      </c>
      <c r="G433" s="142">
        <f t="shared" si="69"/>
        <v>11832</v>
      </c>
      <c r="H433" s="142">
        <f t="shared" si="70"/>
        <v>13228</v>
      </c>
      <c r="I433" s="142">
        <f t="shared" si="71"/>
        <v>13128</v>
      </c>
      <c r="K433" s="98">
        <v>12503.286840000001</v>
      </c>
      <c r="M433" s="98">
        <v>12018</v>
      </c>
      <c r="N433" s="98">
        <v>12503.286840000001</v>
      </c>
    </row>
    <row r="434" spans="2:14" ht="16.5" hidden="1">
      <c r="B434" s="39">
        <v>342</v>
      </c>
      <c r="C434" s="67" t="s">
        <v>3099</v>
      </c>
      <c r="D434" s="55" t="s">
        <v>3100</v>
      </c>
      <c r="E434" s="56" t="s">
        <v>86</v>
      </c>
      <c r="F434" s="141">
        <f t="shared" si="68"/>
        <v>16571</v>
      </c>
      <c r="G434" s="142">
        <f t="shared" si="69"/>
        <v>15468</v>
      </c>
      <c r="H434" s="142">
        <f t="shared" si="70"/>
        <v>17293</v>
      </c>
      <c r="I434" s="142">
        <f t="shared" si="71"/>
        <v>17163</v>
      </c>
      <c r="K434" s="98">
        <v>16345.410180000001</v>
      </c>
      <c r="M434" s="98">
        <v>15711</v>
      </c>
      <c r="N434" s="98">
        <v>16345.410180000001</v>
      </c>
    </row>
    <row r="435" spans="2:14" ht="16.5" hidden="1">
      <c r="B435" s="39">
        <v>343</v>
      </c>
      <c r="C435" s="67" t="s">
        <v>3101</v>
      </c>
      <c r="D435" s="55" t="s">
        <v>3102</v>
      </c>
      <c r="E435" s="56" t="s">
        <v>86</v>
      </c>
      <c r="F435" s="141">
        <f t="shared" si="68"/>
        <v>19156</v>
      </c>
      <c r="G435" s="142">
        <f t="shared" si="69"/>
        <v>17881</v>
      </c>
      <c r="H435" s="142">
        <f t="shared" si="70"/>
        <v>19991</v>
      </c>
      <c r="I435" s="142">
        <f t="shared" si="71"/>
        <v>19840</v>
      </c>
      <c r="K435" s="98">
        <v>18895.381560000002</v>
      </c>
      <c r="M435" s="98">
        <v>18162</v>
      </c>
      <c r="N435" s="98">
        <v>18895.381560000002</v>
      </c>
    </row>
    <row r="436" spans="2:14" ht="16.5" hidden="1">
      <c r="B436" s="39">
        <v>344</v>
      </c>
      <c r="C436" s="67" t="s">
        <v>3103</v>
      </c>
      <c r="D436" s="55" t="s">
        <v>3104</v>
      </c>
      <c r="E436" s="56" t="s">
        <v>86</v>
      </c>
      <c r="F436" s="141">
        <f t="shared" si="68"/>
        <v>27894</v>
      </c>
      <c r="G436" s="142">
        <f t="shared" si="69"/>
        <v>26036</v>
      </c>
      <c r="H436" s="142">
        <f t="shared" si="70"/>
        <v>29110</v>
      </c>
      <c r="I436" s="142">
        <f t="shared" si="71"/>
        <v>28890</v>
      </c>
      <c r="K436" s="98">
        <v>27513.889480000002</v>
      </c>
      <c r="M436" s="98">
        <v>26446</v>
      </c>
      <c r="N436" s="98">
        <v>27513.889480000002</v>
      </c>
    </row>
    <row r="437" spans="2:14" ht="16.5" hidden="1">
      <c r="B437" s="39">
        <v>345</v>
      </c>
      <c r="C437" s="67" t="s">
        <v>3105</v>
      </c>
      <c r="D437" s="55" t="s">
        <v>3106</v>
      </c>
      <c r="E437" s="56" t="s">
        <v>86</v>
      </c>
      <c r="F437" s="141">
        <f t="shared" si="68"/>
        <v>44222</v>
      </c>
      <c r="G437" s="142">
        <f t="shared" si="69"/>
        <v>41278</v>
      </c>
      <c r="H437" s="142">
        <f t="shared" si="70"/>
        <v>46150</v>
      </c>
      <c r="I437" s="142">
        <f t="shared" si="71"/>
        <v>45801</v>
      </c>
      <c r="K437" s="98">
        <v>43620.012260000003</v>
      </c>
      <c r="M437" s="98">
        <v>41927</v>
      </c>
      <c r="N437" s="98">
        <v>43620.012260000003</v>
      </c>
    </row>
    <row r="438" spans="2:14" ht="16.5" hidden="1">
      <c r="B438" s="39">
        <v>346</v>
      </c>
      <c r="C438" s="67" t="s">
        <v>3107</v>
      </c>
      <c r="D438" s="55" t="s">
        <v>3108</v>
      </c>
      <c r="E438" s="56" t="s">
        <v>86</v>
      </c>
      <c r="F438" s="141">
        <f t="shared" si="68"/>
        <v>56211</v>
      </c>
      <c r="G438" s="142">
        <f t="shared" si="69"/>
        <v>52469</v>
      </c>
      <c r="H438" s="142">
        <f t="shared" si="70"/>
        <v>58662</v>
      </c>
      <c r="I438" s="142">
        <f t="shared" si="71"/>
        <v>58218</v>
      </c>
      <c r="K438" s="98">
        <v>55446.011720000002</v>
      </c>
      <c r="M438" s="98">
        <v>53294</v>
      </c>
      <c r="N438" s="98">
        <v>55446.011720000002</v>
      </c>
    </row>
    <row r="439" spans="2:14" ht="16.5" hidden="1">
      <c r="B439" s="39">
        <v>347</v>
      </c>
      <c r="C439" s="67" t="s">
        <v>3109</v>
      </c>
      <c r="D439" s="60" t="s">
        <v>3110</v>
      </c>
      <c r="E439" s="56" t="s">
        <v>86</v>
      </c>
      <c r="F439" s="141">
        <f t="shared" si="68"/>
        <v>80812</v>
      </c>
      <c r="G439" s="142">
        <f t="shared" si="69"/>
        <v>75431</v>
      </c>
      <c r="H439" s="142">
        <f t="shared" si="70"/>
        <v>84335</v>
      </c>
      <c r="I439" s="142">
        <f t="shared" si="71"/>
        <v>83697</v>
      </c>
      <c r="K439" s="98">
        <v>79711.83484000001</v>
      </c>
      <c r="M439" s="98">
        <v>76618</v>
      </c>
      <c r="N439" s="98">
        <v>79711.83484000001</v>
      </c>
    </row>
    <row r="440" spans="2:14" ht="16.5" hidden="1">
      <c r="B440" s="39">
        <v>348</v>
      </c>
      <c r="C440" s="67" t="s">
        <v>795</v>
      </c>
      <c r="D440" s="60" t="s">
        <v>796</v>
      </c>
      <c r="E440" s="68" t="s">
        <v>9</v>
      </c>
      <c r="F440" s="141">
        <f t="shared" si="68"/>
        <v>107258</v>
      </c>
      <c r="G440" s="142">
        <f t="shared" si="69"/>
        <v>100117</v>
      </c>
      <c r="H440" s="142">
        <f t="shared" si="70"/>
        <v>111935</v>
      </c>
      <c r="I440" s="142">
        <f t="shared" si="71"/>
        <v>111088</v>
      </c>
      <c r="K440" s="98">
        <v>105798.32296</v>
      </c>
      <c r="M440" s="98">
        <v>101692</v>
      </c>
      <c r="N440" s="98">
        <v>105798.32296</v>
      </c>
    </row>
    <row r="441" spans="2:14" ht="16.5" hidden="1">
      <c r="B441" s="39">
        <v>349</v>
      </c>
      <c r="C441" s="67" t="s">
        <v>793</v>
      </c>
      <c r="D441" s="60" t="s">
        <v>794</v>
      </c>
      <c r="E441" s="68" t="s">
        <v>9</v>
      </c>
      <c r="F441" s="141">
        <f t="shared" si="68"/>
        <v>66802</v>
      </c>
      <c r="G441" s="142">
        <f t="shared" si="69"/>
        <v>62354</v>
      </c>
      <c r="H441" s="142">
        <f t="shared" si="70"/>
        <v>69714</v>
      </c>
      <c r="I441" s="142">
        <f t="shared" si="71"/>
        <v>69187</v>
      </c>
      <c r="K441" s="98">
        <v>65892.467300000004</v>
      </c>
      <c r="M441" s="98">
        <v>63335</v>
      </c>
      <c r="N441" s="98">
        <v>65892.467300000004</v>
      </c>
    </row>
    <row r="442" spans="2:14" ht="16.5" hidden="1">
      <c r="B442" s="39">
        <v>350</v>
      </c>
      <c r="C442" s="67" t="s">
        <v>789</v>
      </c>
      <c r="D442" s="60" t="s">
        <v>790</v>
      </c>
      <c r="E442" s="68" t="s">
        <v>9</v>
      </c>
      <c r="F442" s="141">
        <f t="shared" si="68"/>
        <v>24147</v>
      </c>
      <c r="G442" s="142">
        <f t="shared" si="69"/>
        <v>22539</v>
      </c>
      <c r="H442" s="142">
        <f t="shared" si="70"/>
        <v>25200</v>
      </c>
      <c r="I442" s="142">
        <f t="shared" si="71"/>
        <v>25009</v>
      </c>
      <c r="K442" s="98">
        <v>23818.459720000003</v>
      </c>
      <c r="M442" s="98">
        <v>22894</v>
      </c>
      <c r="N442" s="98">
        <v>23818.459720000003</v>
      </c>
    </row>
    <row r="443" spans="2:14" ht="16.5" hidden="1">
      <c r="B443" s="39">
        <v>351</v>
      </c>
      <c r="C443" s="67" t="s">
        <v>785</v>
      </c>
      <c r="D443" s="60" t="s">
        <v>788</v>
      </c>
      <c r="E443" s="68" t="s">
        <v>9</v>
      </c>
      <c r="F443" s="141">
        <f t="shared" si="68"/>
        <v>12957</v>
      </c>
      <c r="G443" s="142">
        <f t="shared" si="69"/>
        <v>12095</v>
      </c>
      <c r="H443" s="142">
        <f t="shared" si="70"/>
        <v>13522</v>
      </c>
      <c r="I443" s="142">
        <f t="shared" si="71"/>
        <v>13420</v>
      </c>
      <c r="K443" s="98">
        <v>12781.068300000001</v>
      </c>
      <c r="M443" s="98">
        <v>12285</v>
      </c>
      <c r="N443" s="98">
        <v>12781.068300000001</v>
      </c>
    </row>
    <row r="444" spans="2:14" ht="16.5" hidden="1">
      <c r="B444" s="39">
        <v>352</v>
      </c>
      <c r="C444" s="67" t="s">
        <v>791</v>
      </c>
      <c r="D444" s="60" t="s">
        <v>792</v>
      </c>
      <c r="E444" s="68" t="s">
        <v>9</v>
      </c>
      <c r="F444" s="141">
        <f t="shared" si="68"/>
        <v>30335</v>
      </c>
      <c r="G444" s="142">
        <f t="shared" si="69"/>
        <v>28316</v>
      </c>
      <c r="H444" s="142">
        <f t="shared" si="70"/>
        <v>31658</v>
      </c>
      <c r="I444" s="142">
        <f t="shared" si="71"/>
        <v>31418</v>
      </c>
      <c r="K444" s="98">
        <v>29922.369180000002</v>
      </c>
      <c r="M444" s="98">
        <v>28761</v>
      </c>
      <c r="N444" s="98">
        <v>29922.369180000002</v>
      </c>
    </row>
    <row r="445" spans="2:14" ht="16.5" hidden="1">
      <c r="B445" s="39">
        <v>353</v>
      </c>
      <c r="C445" s="67" t="s">
        <v>3111</v>
      </c>
      <c r="D445" s="60" t="s">
        <v>976</v>
      </c>
      <c r="E445" s="56" t="s">
        <v>86</v>
      </c>
      <c r="F445" s="141">
        <f t="shared" si="68"/>
        <v>50110</v>
      </c>
      <c r="G445" s="142">
        <f t="shared" si="69"/>
        <v>46773</v>
      </c>
      <c r="H445" s="142">
        <f t="shared" si="70"/>
        <v>52294</v>
      </c>
      <c r="I445" s="142">
        <f t="shared" si="71"/>
        <v>51899</v>
      </c>
      <c r="K445" s="98">
        <v>49427.413420000004</v>
      </c>
      <c r="M445" s="98">
        <v>47509</v>
      </c>
      <c r="N445" s="98">
        <v>49427.413420000004</v>
      </c>
    </row>
    <row r="446" spans="2:14" ht="16.5" hidden="1">
      <c r="B446" s="39">
        <v>354</v>
      </c>
      <c r="C446" s="70" t="s">
        <v>841</v>
      </c>
      <c r="D446" s="79" t="s">
        <v>842</v>
      </c>
      <c r="E446" s="71"/>
      <c r="F446" s="141"/>
      <c r="G446" s="142"/>
      <c r="H446" s="142"/>
      <c r="I446" s="142"/>
      <c r="K446" s="98">
        <v>0</v>
      </c>
      <c r="M446" s="98">
        <v>0</v>
      </c>
      <c r="N446" s="98">
        <v>0</v>
      </c>
    </row>
    <row r="447" spans="2:14" ht="16.5" hidden="1">
      <c r="B447" s="39">
        <v>355</v>
      </c>
      <c r="C447" s="67" t="s">
        <v>843</v>
      </c>
      <c r="D447" s="60" t="s">
        <v>844</v>
      </c>
      <c r="E447" s="68" t="s">
        <v>9</v>
      </c>
      <c r="F447" s="141">
        <f>+ROUND($F$7*K447,0)</f>
        <v>2859</v>
      </c>
      <c r="G447" s="142">
        <f>+ROUND(K447*$G$7,0)</f>
        <v>2669</v>
      </c>
      <c r="H447" s="142">
        <f>+ROUND(K447*$H$7,0)</f>
        <v>2984</v>
      </c>
      <c r="I447" s="142">
        <f>+ROUND(K447*$I$7,0)</f>
        <v>2961</v>
      </c>
      <c r="K447" s="98">
        <v>2820.4701800000003</v>
      </c>
      <c r="M447" s="98">
        <v>2711</v>
      </c>
      <c r="N447" s="98">
        <v>2820.4701800000003</v>
      </c>
    </row>
    <row r="448" spans="2:14" ht="16.5" hidden="1">
      <c r="B448" s="39">
        <v>356</v>
      </c>
      <c r="C448" s="67" t="s">
        <v>845</v>
      </c>
      <c r="D448" s="60" t="s">
        <v>846</v>
      </c>
      <c r="E448" s="68" t="s">
        <v>9</v>
      </c>
      <c r="F448" s="141">
        <f>+ROUND($F$7*K448,0)</f>
        <v>4593</v>
      </c>
      <c r="G448" s="142">
        <f>+ROUND(K448*$G$7,0)</f>
        <v>4288</v>
      </c>
      <c r="H448" s="142">
        <f>+ROUND(K448*$H$7,0)</f>
        <v>4794</v>
      </c>
      <c r="I448" s="142">
        <f>+ROUND(K448*$I$7,0)</f>
        <v>4757</v>
      </c>
      <c r="K448" s="98">
        <v>4530.8549000000003</v>
      </c>
      <c r="M448" s="98">
        <v>4355</v>
      </c>
      <c r="N448" s="98">
        <v>4530.8549000000003</v>
      </c>
    </row>
    <row r="449" spans="2:14" ht="16.5" hidden="1">
      <c r="B449" s="39">
        <v>357</v>
      </c>
      <c r="C449" s="67" t="s">
        <v>3112</v>
      </c>
      <c r="D449" s="60" t="s">
        <v>3113</v>
      </c>
      <c r="E449" s="56" t="s">
        <v>86</v>
      </c>
      <c r="F449" s="141">
        <f>+ROUND($F$7*K449,0)</f>
        <v>11383</v>
      </c>
      <c r="G449" s="142">
        <f>+ROUND(K449*$G$7,0)</f>
        <v>10625</v>
      </c>
      <c r="H449" s="142">
        <f>+ROUND(K449*$H$7,0)</f>
        <v>11879</v>
      </c>
      <c r="I449" s="142">
        <f>+ROUND(K449*$I$7,0)</f>
        <v>11789</v>
      </c>
      <c r="K449" s="98">
        <v>11227.78096</v>
      </c>
      <c r="M449" s="98">
        <v>10792</v>
      </c>
      <c r="N449" s="98">
        <v>11227.78096</v>
      </c>
    </row>
    <row r="450" spans="2:14" ht="16.5" hidden="1">
      <c r="B450" s="39">
        <v>358</v>
      </c>
      <c r="C450" s="67" t="s">
        <v>3114</v>
      </c>
      <c r="D450" s="60" t="s">
        <v>3115</v>
      </c>
      <c r="E450" s="56" t="s">
        <v>86</v>
      </c>
      <c r="F450" s="141">
        <f>+ROUND($F$7*K450,0)</f>
        <v>14507</v>
      </c>
      <c r="G450" s="142">
        <f>+ROUND(K450*$G$7,0)</f>
        <v>13541</v>
      </c>
      <c r="H450" s="142">
        <f>+ROUND(K450*$H$7,0)</f>
        <v>15139</v>
      </c>
      <c r="I450" s="142">
        <f>+ROUND(K450*$I$7,0)</f>
        <v>15025</v>
      </c>
      <c r="K450" s="98">
        <v>14309.386520000002</v>
      </c>
      <c r="M450" s="98">
        <v>13754</v>
      </c>
      <c r="N450" s="98">
        <v>14309.386520000002</v>
      </c>
    </row>
    <row r="451" spans="2:14" ht="16.5" hidden="1">
      <c r="B451" s="39">
        <v>359</v>
      </c>
      <c r="C451" s="70" t="s">
        <v>851</v>
      </c>
      <c r="D451" s="58" t="s">
        <v>852</v>
      </c>
      <c r="E451" s="71"/>
      <c r="F451" s="141"/>
      <c r="G451" s="142"/>
      <c r="H451" s="142"/>
      <c r="I451" s="142"/>
      <c r="K451" s="98">
        <v>0</v>
      </c>
      <c r="M451" s="98">
        <v>0</v>
      </c>
      <c r="N451" s="98">
        <v>0</v>
      </c>
    </row>
    <row r="452" spans="2:14" ht="16.5" hidden="1">
      <c r="B452" s="39">
        <v>360</v>
      </c>
      <c r="C452" s="67" t="s">
        <v>853</v>
      </c>
      <c r="D452" s="55" t="s">
        <v>3116</v>
      </c>
      <c r="E452" s="68" t="s">
        <v>9</v>
      </c>
      <c r="F452" s="141">
        <f t="shared" ref="F452:F457" si="72">+ROUND($F$7*K452,0)</f>
        <v>92234</v>
      </c>
      <c r="G452" s="142">
        <f t="shared" ref="G452:G457" si="73">+ROUND(K452*$G$7,0)</f>
        <v>86093</v>
      </c>
      <c r="H452" s="142">
        <f t="shared" ref="H452:H457" si="74">+ROUND(K452*$H$7,0)</f>
        <v>96255</v>
      </c>
      <c r="I452" s="142">
        <f t="shared" ref="I452:I457" si="75">+ROUND(K452*$I$7,0)</f>
        <v>95527</v>
      </c>
      <c r="K452" s="98">
        <v>90978.109860000011</v>
      </c>
      <c r="M452" s="98">
        <v>87447</v>
      </c>
      <c r="N452" s="98">
        <v>90978.109860000011</v>
      </c>
    </row>
    <row r="453" spans="2:14" ht="16.5" hidden="1">
      <c r="B453" s="39">
        <v>361</v>
      </c>
      <c r="C453" s="67" t="s">
        <v>855</v>
      </c>
      <c r="D453" s="60" t="s">
        <v>3117</v>
      </c>
      <c r="E453" s="68" t="s">
        <v>9</v>
      </c>
      <c r="F453" s="141">
        <f t="shared" si="72"/>
        <v>40897</v>
      </c>
      <c r="G453" s="142">
        <f t="shared" si="73"/>
        <v>38174</v>
      </c>
      <c r="H453" s="142">
        <f t="shared" si="74"/>
        <v>42680</v>
      </c>
      <c r="I453" s="142">
        <f t="shared" si="75"/>
        <v>42358</v>
      </c>
      <c r="K453" s="98">
        <v>40340.734500000006</v>
      </c>
      <c r="M453" s="98">
        <v>38775</v>
      </c>
      <c r="N453" s="98">
        <v>40340.734500000006</v>
      </c>
    </row>
    <row r="454" spans="2:14" ht="16.5" hidden="1">
      <c r="B454" s="39">
        <v>362</v>
      </c>
      <c r="C454" s="67" t="s">
        <v>857</v>
      </c>
      <c r="D454" s="55" t="s">
        <v>3118</v>
      </c>
      <c r="E454" s="68" t="s">
        <v>9</v>
      </c>
      <c r="F454" s="141">
        <f t="shared" si="72"/>
        <v>56542</v>
      </c>
      <c r="G454" s="142">
        <f t="shared" si="73"/>
        <v>52778</v>
      </c>
      <c r="H454" s="142">
        <f t="shared" si="74"/>
        <v>59008</v>
      </c>
      <c r="I454" s="142">
        <f t="shared" si="75"/>
        <v>58561</v>
      </c>
      <c r="K454" s="98">
        <v>55772.691040000005</v>
      </c>
      <c r="M454" s="98">
        <v>53608</v>
      </c>
      <c r="N454" s="98">
        <v>55772.691040000005</v>
      </c>
    </row>
    <row r="455" spans="2:14" ht="16.5" hidden="1">
      <c r="B455" s="39">
        <v>363</v>
      </c>
      <c r="C455" s="67" t="s">
        <v>859</v>
      </c>
      <c r="D455" s="60" t="s">
        <v>860</v>
      </c>
      <c r="E455" s="68" t="s">
        <v>9</v>
      </c>
      <c r="F455" s="141">
        <f t="shared" si="72"/>
        <v>18466</v>
      </c>
      <c r="G455" s="142">
        <f t="shared" si="73"/>
        <v>17237</v>
      </c>
      <c r="H455" s="142">
        <f t="shared" si="74"/>
        <v>19271</v>
      </c>
      <c r="I455" s="142">
        <f t="shared" si="75"/>
        <v>19126</v>
      </c>
      <c r="K455" s="98">
        <v>18214.973040000001</v>
      </c>
      <c r="M455" s="98">
        <v>17508</v>
      </c>
      <c r="N455" s="98">
        <v>18214.973040000001</v>
      </c>
    </row>
    <row r="456" spans="2:14" ht="16.5" hidden="1">
      <c r="B456" s="39">
        <v>364</v>
      </c>
      <c r="C456" s="67" t="s">
        <v>861</v>
      </c>
      <c r="D456" s="60" t="s">
        <v>862</v>
      </c>
      <c r="E456" s="68" t="s">
        <v>9</v>
      </c>
      <c r="F456" s="141">
        <f t="shared" si="72"/>
        <v>37036</v>
      </c>
      <c r="G456" s="142">
        <f t="shared" si="73"/>
        <v>34570</v>
      </c>
      <c r="H456" s="142">
        <f t="shared" si="74"/>
        <v>38651</v>
      </c>
      <c r="I456" s="142">
        <f t="shared" si="75"/>
        <v>38358</v>
      </c>
      <c r="K456" s="98">
        <v>36531.903320000005</v>
      </c>
      <c r="M456" s="98">
        <v>35114</v>
      </c>
      <c r="N456" s="98">
        <v>36531.903320000005</v>
      </c>
    </row>
    <row r="457" spans="2:14" ht="16.5" hidden="1">
      <c r="B457" s="39">
        <v>365</v>
      </c>
      <c r="C457" s="67" t="s">
        <v>863</v>
      </c>
      <c r="D457" s="60" t="s">
        <v>864</v>
      </c>
      <c r="E457" s="68" t="s">
        <v>9</v>
      </c>
      <c r="F457" s="141">
        <f t="shared" si="72"/>
        <v>37589</v>
      </c>
      <c r="G457" s="142">
        <f t="shared" si="73"/>
        <v>35086</v>
      </c>
      <c r="H457" s="142">
        <f t="shared" si="74"/>
        <v>39228</v>
      </c>
      <c r="I457" s="142">
        <f t="shared" si="75"/>
        <v>38931</v>
      </c>
      <c r="K457" s="98">
        <v>37077.062440000002</v>
      </c>
      <c r="M457" s="98">
        <v>35638</v>
      </c>
      <c r="N457" s="98">
        <v>37077.062440000002</v>
      </c>
    </row>
    <row r="458" spans="2:14" ht="16.5" hidden="1">
      <c r="B458" s="39">
        <v>366</v>
      </c>
      <c r="C458" s="70" t="s">
        <v>865</v>
      </c>
      <c r="D458" s="58" t="s">
        <v>866</v>
      </c>
      <c r="E458" s="71"/>
      <c r="F458" s="141"/>
      <c r="G458" s="142"/>
      <c r="H458" s="142"/>
      <c r="I458" s="142"/>
      <c r="K458" s="98">
        <v>0</v>
      </c>
      <c r="M458" s="98">
        <v>0</v>
      </c>
      <c r="N458" s="98">
        <v>0</v>
      </c>
    </row>
    <row r="459" spans="2:14" ht="16.5" hidden="1">
      <c r="B459" s="39">
        <v>367</v>
      </c>
      <c r="C459" s="67" t="s">
        <v>867</v>
      </c>
      <c r="D459" s="55" t="s">
        <v>868</v>
      </c>
      <c r="E459" s="68" t="s">
        <v>9</v>
      </c>
      <c r="F459" s="141">
        <f t="shared" ref="F459:F464" si="76">+ROUND($F$7*K459,0)</f>
        <v>68270</v>
      </c>
      <c r="G459" s="142">
        <f t="shared" ref="G459:G464" si="77">+ROUND(K459*$G$7,0)</f>
        <v>63724</v>
      </c>
      <c r="H459" s="142">
        <f t="shared" ref="H459:H464" si="78">+ROUND(K459*$H$7,0)</f>
        <v>71246</v>
      </c>
      <c r="I459" s="142">
        <f t="shared" ref="I459:I464" si="79">+ROUND(K459*$I$7,0)</f>
        <v>70708</v>
      </c>
      <c r="K459" s="98">
        <v>67340.676260000007</v>
      </c>
      <c r="M459" s="98">
        <v>64727</v>
      </c>
      <c r="N459" s="98">
        <v>67340.676260000007</v>
      </c>
    </row>
    <row r="460" spans="2:14" ht="16.5" hidden="1">
      <c r="B460" s="39">
        <v>368</v>
      </c>
      <c r="C460" s="67" t="s">
        <v>869</v>
      </c>
      <c r="D460" s="55" t="s">
        <v>870</v>
      </c>
      <c r="E460" s="68" t="s">
        <v>9</v>
      </c>
      <c r="F460" s="141">
        <f t="shared" si="76"/>
        <v>94140</v>
      </c>
      <c r="G460" s="142">
        <f t="shared" si="77"/>
        <v>87872</v>
      </c>
      <c r="H460" s="142">
        <f t="shared" si="78"/>
        <v>98244</v>
      </c>
      <c r="I460" s="142">
        <f t="shared" si="79"/>
        <v>97501</v>
      </c>
      <c r="K460" s="98">
        <v>92858.076520000002</v>
      </c>
      <c r="M460" s="98">
        <v>89254</v>
      </c>
      <c r="N460" s="98">
        <v>92858.076520000002</v>
      </c>
    </row>
    <row r="461" spans="2:14" ht="16.5" hidden="1">
      <c r="B461" s="39">
        <v>369</v>
      </c>
      <c r="C461" s="67" t="s">
        <v>871</v>
      </c>
      <c r="D461" s="60" t="s">
        <v>872</v>
      </c>
      <c r="E461" s="68" t="s">
        <v>9</v>
      </c>
      <c r="F461" s="141">
        <f t="shared" si="76"/>
        <v>36047</v>
      </c>
      <c r="G461" s="142">
        <f t="shared" si="77"/>
        <v>33647</v>
      </c>
      <c r="H461" s="142">
        <f t="shared" si="78"/>
        <v>37618</v>
      </c>
      <c r="I461" s="142">
        <f t="shared" si="79"/>
        <v>37334</v>
      </c>
      <c r="K461" s="98">
        <v>35556.026880000005</v>
      </c>
      <c r="M461" s="98">
        <v>34176</v>
      </c>
      <c r="N461" s="98">
        <v>35556.026880000005</v>
      </c>
    </row>
    <row r="462" spans="2:14" ht="16.5" hidden="1">
      <c r="B462" s="39">
        <v>370</v>
      </c>
      <c r="C462" s="67" t="s">
        <v>873</v>
      </c>
      <c r="D462" s="60" t="s">
        <v>874</v>
      </c>
      <c r="E462" s="68" t="s">
        <v>9</v>
      </c>
      <c r="F462" s="141">
        <f t="shared" si="76"/>
        <v>40943</v>
      </c>
      <c r="G462" s="142">
        <f t="shared" si="77"/>
        <v>38217</v>
      </c>
      <c r="H462" s="142">
        <f t="shared" si="78"/>
        <v>42728</v>
      </c>
      <c r="I462" s="142">
        <f t="shared" si="79"/>
        <v>42405</v>
      </c>
      <c r="K462" s="98">
        <v>40385.470840000002</v>
      </c>
      <c r="M462" s="98">
        <v>38818</v>
      </c>
      <c r="N462" s="98">
        <v>40385.470840000002</v>
      </c>
    </row>
    <row r="463" spans="2:14" ht="16.5" hidden="1">
      <c r="B463" s="39">
        <v>371</v>
      </c>
      <c r="C463" s="67" t="s">
        <v>875</v>
      </c>
      <c r="D463" s="60" t="s">
        <v>876</v>
      </c>
      <c r="E463" s="68" t="s">
        <v>9</v>
      </c>
      <c r="F463" s="141">
        <f t="shared" si="76"/>
        <v>48207</v>
      </c>
      <c r="G463" s="142">
        <f t="shared" si="77"/>
        <v>44997</v>
      </c>
      <c r="H463" s="142">
        <f t="shared" si="78"/>
        <v>50309</v>
      </c>
      <c r="I463" s="142">
        <f t="shared" si="79"/>
        <v>49928</v>
      </c>
      <c r="K463" s="98">
        <v>47550.567900000002</v>
      </c>
      <c r="M463" s="98">
        <v>45705</v>
      </c>
      <c r="N463" s="98">
        <v>47550.567900000002</v>
      </c>
    </row>
    <row r="464" spans="2:14" ht="16.5" hidden="1">
      <c r="B464" s="39">
        <v>372</v>
      </c>
      <c r="C464" s="67" t="s">
        <v>877</v>
      </c>
      <c r="D464" s="60" t="s">
        <v>878</v>
      </c>
      <c r="E464" s="68" t="s">
        <v>9</v>
      </c>
      <c r="F464" s="141">
        <f t="shared" si="76"/>
        <v>55265</v>
      </c>
      <c r="G464" s="142">
        <f t="shared" si="77"/>
        <v>51585</v>
      </c>
      <c r="H464" s="142">
        <f t="shared" si="78"/>
        <v>57675</v>
      </c>
      <c r="I464" s="142">
        <f t="shared" si="79"/>
        <v>57238</v>
      </c>
      <c r="K464" s="98">
        <v>54512.790860000001</v>
      </c>
      <c r="M464" s="98">
        <v>52397</v>
      </c>
      <c r="N464" s="98">
        <v>54512.790860000001</v>
      </c>
    </row>
    <row r="465" spans="2:14" ht="16.5" hidden="1">
      <c r="B465" s="39">
        <v>373</v>
      </c>
      <c r="C465" s="70" t="s">
        <v>879</v>
      </c>
      <c r="D465" s="58" t="s">
        <v>3119</v>
      </c>
      <c r="E465" s="71"/>
      <c r="F465" s="141"/>
      <c r="G465" s="142"/>
      <c r="H465" s="142"/>
      <c r="I465" s="142"/>
      <c r="K465" s="98">
        <v>0</v>
      </c>
      <c r="M465" s="98">
        <v>0</v>
      </c>
      <c r="N465" s="98">
        <v>0</v>
      </c>
    </row>
    <row r="466" spans="2:14" ht="16.5" hidden="1">
      <c r="B466" s="39">
        <v>374</v>
      </c>
      <c r="C466" s="67" t="s">
        <v>881</v>
      </c>
      <c r="D466" s="55" t="s">
        <v>882</v>
      </c>
      <c r="E466" s="56" t="s">
        <v>86</v>
      </c>
      <c r="F466" s="141">
        <f>+ROUND($F$7*K466,0)</f>
        <v>27049</v>
      </c>
      <c r="G466" s="142">
        <f>+ROUND(K466*$G$7,0)</f>
        <v>25248</v>
      </c>
      <c r="H466" s="142">
        <f>+ROUND(K466*$H$7,0)</f>
        <v>28228</v>
      </c>
      <c r="I466" s="142">
        <f>+ROUND(K466*$I$7,0)</f>
        <v>28015</v>
      </c>
      <c r="K466" s="98">
        <v>26680.545100000003</v>
      </c>
      <c r="M466" s="98">
        <v>25645</v>
      </c>
      <c r="N466" s="98">
        <v>26680.545100000003</v>
      </c>
    </row>
    <row r="467" spans="2:14" ht="16.5" hidden="1">
      <c r="B467" s="39">
        <v>375</v>
      </c>
      <c r="C467" s="67" t="s">
        <v>883</v>
      </c>
      <c r="D467" s="55" t="s">
        <v>884</v>
      </c>
      <c r="E467" s="56" t="s">
        <v>86</v>
      </c>
      <c r="F467" s="141">
        <f>+ROUND($F$7*K467,0)</f>
        <v>34041</v>
      </c>
      <c r="G467" s="142">
        <f>+ROUND(K467*$G$7,0)</f>
        <v>31774</v>
      </c>
      <c r="H467" s="142">
        <f>+ROUND(K467*$H$7,0)</f>
        <v>35525</v>
      </c>
      <c r="I467" s="142">
        <f>+ROUND(K467*$I$7,0)</f>
        <v>35256</v>
      </c>
      <c r="K467" s="98">
        <v>33577.224120000006</v>
      </c>
      <c r="M467" s="98">
        <v>32274</v>
      </c>
      <c r="N467" s="98">
        <v>33577.224120000006</v>
      </c>
    </row>
    <row r="468" spans="2:14" ht="16.5" hidden="1">
      <c r="B468" s="39">
        <v>376</v>
      </c>
      <c r="C468" s="67" t="s">
        <v>885</v>
      </c>
      <c r="D468" s="55" t="s">
        <v>886</v>
      </c>
      <c r="E468" s="56" t="s">
        <v>86</v>
      </c>
      <c r="F468" s="141">
        <f>+ROUND($F$7*K468,0)</f>
        <v>68362</v>
      </c>
      <c r="G468" s="142">
        <f>+ROUND(K468*$G$7,0)</f>
        <v>63810</v>
      </c>
      <c r="H468" s="142">
        <f>+ROUND(K468*$H$7,0)</f>
        <v>71342</v>
      </c>
      <c r="I468" s="142">
        <f>+ROUND(K468*$I$7,0)</f>
        <v>70803</v>
      </c>
      <c r="K468" s="98">
        <v>67431.189320000005</v>
      </c>
      <c r="M468" s="98">
        <v>64814</v>
      </c>
      <c r="N468" s="98">
        <v>67431.189320000005</v>
      </c>
    </row>
    <row r="469" spans="2:14" ht="16.5" hidden="1">
      <c r="B469" s="39">
        <v>377</v>
      </c>
      <c r="C469" s="67" t="s">
        <v>887</v>
      </c>
      <c r="D469" s="55" t="s">
        <v>888</v>
      </c>
      <c r="E469" s="56" t="s">
        <v>86</v>
      </c>
      <c r="F469" s="141">
        <f>+ROUND($F$7*K469,0)</f>
        <v>17563</v>
      </c>
      <c r="G469" s="142">
        <f>+ROUND(K469*$G$7,0)</f>
        <v>16394</v>
      </c>
      <c r="H469" s="142">
        <f>+ROUND(K469*$H$7,0)</f>
        <v>18329</v>
      </c>
      <c r="I469" s="142">
        <f>+ROUND(K469*$I$7,0)</f>
        <v>18191</v>
      </c>
      <c r="K469" s="98">
        <v>17324.407760000002</v>
      </c>
      <c r="M469" s="98">
        <v>16652</v>
      </c>
      <c r="N469" s="98">
        <v>17324.407760000002</v>
      </c>
    </row>
    <row r="470" spans="2:14" ht="16.5" hidden="1">
      <c r="B470" s="39">
        <v>378</v>
      </c>
      <c r="C470" s="67" t="s">
        <v>889</v>
      </c>
      <c r="D470" s="55" t="s">
        <v>890</v>
      </c>
      <c r="E470" s="56" t="s">
        <v>86</v>
      </c>
      <c r="F470" s="141">
        <f>+ROUND($F$7*K470,0)</f>
        <v>20197</v>
      </c>
      <c r="G470" s="142">
        <f>+ROUND(K470*$G$7,0)</f>
        <v>18852</v>
      </c>
      <c r="H470" s="142">
        <f>+ROUND(K470*$H$7,0)</f>
        <v>21078</v>
      </c>
      <c r="I470" s="142">
        <f>+ROUND(K470*$I$7,0)</f>
        <v>20918</v>
      </c>
      <c r="K470" s="98">
        <v>19922.236620000003</v>
      </c>
      <c r="M470" s="98">
        <v>19149</v>
      </c>
      <c r="N470" s="98">
        <v>19922.236620000003</v>
      </c>
    </row>
    <row r="471" spans="2:14" ht="16.5" hidden="1">
      <c r="B471" s="39">
        <v>379</v>
      </c>
      <c r="C471" s="70" t="s">
        <v>891</v>
      </c>
      <c r="D471" s="58" t="s">
        <v>892</v>
      </c>
      <c r="E471" s="71"/>
      <c r="F471" s="141"/>
      <c r="G471" s="142"/>
      <c r="H471" s="142"/>
      <c r="I471" s="142"/>
      <c r="K471" s="98">
        <v>0</v>
      </c>
      <c r="M471" s="98">
        <v>0</v>
      </c>
      <c r="N471" s="98">
        <v>0</v>
      </c>
    </row>
    <row r="472" spans="2:14" ht="16.5" hidden="1">
      <c r="B472" s="39">
        <v>380</v>
      </c>
      <c r="C472" s="67" t="s">
        <v>893</v>
      </c>
      <c r="D472" s="60" t="s">
        <v>894</v>
      </c>
      <c r="E472" s="68" t="s">
        <v>9</v>
      </c>
      <c r="F472" s="141">
        <f t="shared" ref="F472:F535" si="80">+ROUND($F$7*K472,0)</f>
        <v>25410</v>
      </c>
      <c r="G472" s="142">
        <f t="shared" ref="G472:G535" si="81">+ROUND(K472*$G$7,0)</f>
        <v>23718</v>
      </c>
      <c r="H472" s="142">
        <f t="shared" ref="H472:H535" si="82">+ROUND(K472*$H$7,0)</f>
        <v>26517</v>
      </c>
      <c r="I472" s="142">
        <f t="shared" ref="I472:I535" si="83">+ROUND(K472*$I$7,0)</f>
        <v>26317</v>
      </c>
      <c r="K472" s="98">
        <v>25063.794580000002</v>
      </c>
      <c r="M472" s="98">
        <v>24091</v>
      </c>
      <c r="N472" s="98">
        <v>25063.794580000002</v>
      </c>
    </row>
    <row r="473" spans="2:14" ht="16.5" hidden="1">
      <c r="B473" s="39">
        <v>381</v>
      </c>
      <c r="C473" s="67" t="s">
        <v>895</v>
      </c>
      <c r="D473" s="60" t="s">
        <v>896</v>
      </c>
      <c r="E473" s="68" t="s">
        <v>9</v>
      </c>
      <c r="F473" s="141">
        <f t="shared" si="80"/>
        <v>15712</v>
      </c>
      <c r="G473" s="142">
        <f t="shared" si="81"/>
        <v>14666</v>
      </c>
      <c r="H473" s="142">
        <f t="shared" si="82"/>
        <v>16397</v>
      </c>
      <c r="I473" s="142">
        <f t="shared" si="83"/>
        <v>16273</v>
      </c>
      <c r="K473" s="98">
        <v>15498.540860000001</v>
      </c>
      <c r="M473" s="98">
        <v>14897</v>
      </c>
      <c r="N473" s="98">
        <v>15498.540860000001</v>
      </c>
    </row>
    <row r="474" spans="2:14" ht="16.5" hidden="1">
      <c r="B474" s="39">
        <v>382</v>
      </c>
      <c r="C474" s="67" t="s">
        <v>897</v>
      </c>
      <c r="D474" s="60" t="s">
        <v>898</v>
      </c>
      <c r="E474" s="68" t="s">
        <v>9</v>
      </c>
      <c r="F474" s="141">
        <f t="shared" si="80"/>
        <v>8056</v>
      </c>
      <c r="G474" s="142">
        <f t="shared" si="81"/>
        <v>7520</v>
      </c>
      <c r="H474" s="142">
        <f t="shared" si="82"/>
        <v>8407</v>
      </c>
      <c r="I474" s="142">
        <f t="shared" si="83"/>
        <v>8344</v>
      </c>
      <c r="K474" s="98">
        <v>7946.4224400000003</v>
      </c>
      <c r="M474" s="98">
        <v>7638</v>
      </c>
      <c r="N474" s="98">
        <v>7946.4224400000003</v>
      </c>
    </row>
    <row r="475" spans="2:14" ht="16.5" hidden="1">
      <c r="B475" s="39">
        <v>383</v>
      </c>
      <c r="C475" s="67" t="s">
        <v>899</v>
      </c>
      <c r="D475" s="55" t="s">
        <v>900</v>
      </c>
      <c r="E475" s="68" t="s">
        <v>9</v>
      </c>
      <c r="F475" s="141">
        <f t="shared" si="80"/>
        <v>430717</v>
      </c>
      <c r="G475" s="142">
        <f t="shared" si="81"/>
        <v>402039</v>
      </c>
      <c r="H475" s="142">
        <f t="shared" si="82"/>
        <v>449495</v>
      </c>
      <c r="I475" s="142">
        <f t="shared" si="83"/>
        <v>446096</v>
      </c>
      <c r="K475" s="98">
        <v>424853.73832000006</v>
      </c>
      <c r="M475" s="98">
        <v>408364</v>
      </c>
      <c r="N475" s="98">
        <v>424853.73832000006</v>
      </c>
    </row>
    <row r="476" spans="2:14" ht="16.5" hidden="1">
      <c r="B476" s="39">
        <v>384</v>
      </c>
      <c r="C476" s="67" t="s">
        <v>3120</v>
      </c>
      <c r="D476" s="55" t="s">
        <v>3121</v>
      </c>
      <c r="E476" s="68" t="s">
        <v>9</v>
      </c>
      <c r="F476" s="141">
        <f t="shared" si="80"/>
        <v>286838</v>
      </c>
      <c r="G476" s="142">
        <f t="shared" si="81"/>
        <v>267740</v>
      </c>
      <c r="H476" s="142">
        <f t="shared" si="82"/>
        <v>299344</v>
      </c>
      <c r="I476" s="142">
        <f t="shared" si="83"/>
        <v>297080</v>
      </c>
      <c r="K476" s="98">
        <v>282933.42176</v>
      </c>
      <c r="M476" s="98">
        <v>271952</v>
      </c>
      <c r="N476" s="98">
        <v>282933.42176</v>
      </c>
    </row>
    <row r="477" spans="2:14" ht="16.5" hidden="1">
      <c r="B477" s="39">
        <v>385</v>
      </c>
      <c r="C477" s="67" t="s">
        <v>901</v>
      </c>
      <c r="D477" s="55" t="s">
        <v>3122</v>
      </c>
      <c r="E477" s="68" t="s">
        <v>9</v>
      </c>
      <c r="F477" s="141">
        <f t="shared" si="80"/>
        <v>134657</v>
      </c>
      <c r="G477" s="142">
        <f t="shared" si="81"/>
        <v>125692</v>
      </c>
      <c r="H477" s="142">
        <f t="shared" si="82"/>
        <v>140528</v>
      </c>
      <c r="I477" s="142">
        <f t="shared" si="83"/>
        <v>139465</v>
      </c>
      <c r="K477" s="98">
        <v>132824.27422000002</v>
      </c>
      <c r="M477" s="98">
        <v>127669</v>
      </c>
      <c r="N477" s="98">
        <v>132824.27422000002</v>
      </c>
    </row>
    <row r="478" spans="2:14" ht="16.5" hidden="1">
      <c r="B478" s="39">
        <v>386</v>
      </c>
      <c r="C478" s="67" t="s">
        <v>3123</v>
      </c>
      <c r="D478" s="55" t="s">
        <v>3124</v>
      </c>
      <c r="E478" s="68" t="s">
        <v>9</v>
      </c>
      <c r="F478" s="141">
        <f t="shared" si="80"/>
        <v>183985</v>
      </c>
      <c r="G478" s="142">
        <f t="shared" si="81"/>
        <v>171735</v>
      </c>
      <c r="H478" s="142">
        <f t="shared" si="82"/>
        <v>192007</v>
      </c>
      <c r="I478" s="142">
        <f t="shared" si="83"/>
        <v>190555</v>
      </c>
      <c r="K478" s="98">
        <v>181480.76606000002</v>
      </c>
      <c r="M478" s="98">
        <v>174437</v>
      </c>
      <c r="N478" s="98">
        <v>181480.76606000002</v>
      </c>
    </row>
    <row r="479" spans="2:14" ht="16.5" hidden="1">
      <c r="B479" s="39">
        <v>387</v>
      </c>
      <c r="C479" s="67" t="s">
        <v>903</v>
      </c>
      <c r="D479" s="55" t="s">
        <v>904</v>
      </c>
      <c r="E479" s="68" t="s">
        <v>9</v>
      </c>
      <c r="F479" s="141">
        <f t="shared" si="80"/>
        <v>3372</v>
      </c>
      <c r="G479" s="142">
        <f t="shared" si="81"/>
        <v>3147</v>
      </c>
      <c r="H479" s="142">
        <f t="shared" si="82"/>
        <v>3519</v>
      </c>
      <c r="I479" s="142">
        <f t="shared" si="83"/>
        <v>3492</v>
      </c>
      <c r="K479" s="98">
        <v>3326.0948600000002</v>
      </c>
      <c r="M479" s="98">
        <v>3197</v>
      </c>
      <c r="N479" s="98">
        <v>3326.0948600000002</v>
      </c>
    </row>
    <row r="480" spans="2:14" ht="16.5" hidden="1">
      <c r="B480" s="39">
        <v>388</v>
      </c>
      <c r="C480" s="67" t="s">
        <v>905</v>
      </c>
      <c r="D480" s="55" t="s">
        <v>906</v>
      </c>
      <c r="E480" s="68" t="s">
        <v>9</v>
      </c>
      <c r="F480" s="141">
        <f t="shared" si="80"/>
        <v>4028</v>
      </c>
      <c r="G480" s="142">
        <f t="shared" si="81"/>
        <v>3760</v>
      </c>
      <c r="H480" s="142">
        <f t="shared" si="82"/>
        <v>4204</v>
      </c>
      <c r="I480" s="142">
        <f t="shared" si="83"/>
        <v>4172</v>
      </c>
      <c r="K480" s="98">
        <v>3973.2112200000001</v>
      </c>
      <c r="M480" s="98">
        <v>3819</v>
      </c>
      <c r="N480" s="98">
        <v>3973.2112200000001</v>
      </c>
    </row>
    <row r="481" spans="2:14" ht="16.5" hidden="1">
      <c r="B481" s="39">
        <v>389</v>
      </c>
      <c r="C481" s="67" t="s">
        <v>907</v>
      </c>
      <c r="D481" s="55" t="s">
        <v>908</v>
      </c>
      <c r="E481" s="68" t="s">
        <v>9</v>
      </c>
      <c r="F481" s="141">
        <f t="shared" si="80"/>
        <v>4573</v>
      </c>
      <c r="G481" s="142">
        <f t="shared" si="81"/>
        <v>4269</v>
      </c>
      <c r="H481" s="142">
        <f t="shared" si="82"/>
        <v>4773</v>
      </c>
      <c r="I481" s="142">
        <f t="shared" si="83"/>
        <v>4737</v>
      </c>
      <c r="K481" s="98">
        <v>4511.0876800000005</v>
      </c>
      <c r="M481" s="98">
        <v>4336</v>
      </c>
      <c r="N481" s="98">
        <v>4511.0876800000005</v>
      </c>
    </row>
    <row r="482" spans="2:14" ht="16.5" hidden="1">
      <c r="B482" s="39">
        <v>390</v>
      </c>
      <c r="C482" s="67" t="s">
        <v>909</v>
      </c>
      <c r="D482" s="55" t="s">
        <v>910</v>
      </c>
      <c r="E482" s="68" t="s">
        <v>9</v>
      </c>
      <c r="F482" s="141">
        <f t="shared" si="80"/>
        <v>5019</v>
      </c>
      <c r="G482" s="142">
        <f t="shared" si="81"/>
        <v>4685</v>
      </c>
      <c r="H482" s="142">
        <f t="shared" si="82"/>
        <v>5238</v>
      </c>
      <c r="I482" s="142">
        <f t="shared" si="83"/>
        <v>5199</v>
      </c>
      <c r="K482" s="98">
        <v>4951.16842</v>
      </c>
      <c r="M482" s="98">
        <v>4759</v>
      </c>
      <c r="N482" s="98">
        <v>4951.16842</v>
      </c>
    </row>
    <row r="483" spans="2:14" ht="16.5" hidden="1">
      <c r="B483" s="39">
        <v>391</v>
      </c>
      <c r="C483" s="67" t="s">
        <v>911</v>
      </c>
      <c r="D483" s="55" t="s">
        <v>912</v>
      </c>
      <c r="E483" s="68" t="s">
        <v>9</v>
      </c>
      <c r="F483" s="141">
        <f t="shared" si="80"/>
        <v>5272</v>
      </c>
      <c r="G483" s="142">
        <f t="shared" si="81"/>
        <v>4921</v>
      </c>
      <c r="H483" s="142">
        <f t="shared" si="82"/>
        <v>5501</v>
      </c>
      <c r="I483" s="142">
        <f t="shared" si="83"/>
        <v>5460</v>
      </c>
      <c r="K483" s="98">
        <v>5199.8192400000007</v>
      </c>
      <c r="M483" s="98">
        <v>4998</v>
      </c>
      <c r="N483" s="98">
        <v>5199.8192400000007</v>
      </c>
    </row>
    <row r="484" spans="2:14" ht="16.5" hidden="1">
      <c r="B484" s="39">
        <v>392</v>
      </c>
      <c r="C484" s="67" t="s">
        <v>913</v>
      </c>
      <c r="D484" s="55" t="s">
        <v>914</v>
      </c>
      <c r="E484" s="68" t="s">
        <v>9</v>
      </c>
      <c r="F484" s="141">
        <f t="shared" si="80"/>
        <v>5736</v>
      </c>
      <c r="G484" s="142">
        <f t="shared" si="81"/>
        <v>5354</v>
      </c>
      <c r="H484" s="142">
        <f t="shared" si="82"/>
        <v>5986</v>
      </c>
      <c r="I484" s="142">
        <f t="shared" si="83"/>
        <v>5940</v>
      </c>
      <c r="K484" s="98">
        <v>5657.58644</v>
      </c>
      <c r="M484" s="98">
        <v>5438</v>
      </c>
      <c r="N484" s="98">
        <v>5657.58644</v>
      </c>
    </row>
    <row r="485" spans="2:14" ht="16.5" hidden="1">
      <c r="B485" s="39">
        <v>393</v>
      </c>
      <c r="C485" s="67" t="s">
        <v>915</v>
      </c>
      <c r="D485" s="60" t="s">
        <v>788</v>
      </c>
      <c r="E485" s="68" t="s">
        <v>9</v>
      </c>
      <c r="F485" s="141">
        <f t="shared" si="80"/>
        <v>11659</v>
      </c>
      <c r="G485" s="142">
        <f t="shared" si="81"/>
        <v>10883</v>
      </c>
      <c r="H485" s="142">
        <f t="shared" si="82"/>
        <v>12167</v>
      </c>
      <c r="I485" s="142">
        <f t="shared" si="83"/>
        <v>12075</v>
      </c>
      <c r="K485" s="98">
        <v>11500.36052</v>
      </c>
      <c r="M485" s="98">
        <v>11054</v>
      </c>
      <c r="N485" s="98">
        <v>11500.36052</v>
      </c>
    </row>
    <row r="486" spans="2:14" ht="16.5" hidden="1">
      <c r="B486" s="39">
        <v>394</v>
      </c>
      <c r="C486" s="67" t="s">
        <v>916</v>
      </c>
      <c r="D486" s="60" t="s">
        <v>792</v>
      </c>
      <c r="E486" s="68" t="s">
        <v>9</v>
      </c>
      <c r="F486" s="141">
        <f t="shared" si="80"/>
        <v>27302</v>
      </c>
      <c r="G486" s="142">
        <f t="shared" si="81"/>
        <v>25484</v>
      </c>
      <c r="H486" s="142">
        <f t="shared" si="82"/>
        <v>28492</v>
      </c>
      <c r="I486" s="142">
        <f t="shared" si="83"/>
        <v>28277</v>
      </c>
      <c r="K486" s="98">
        <v>26930.2363</v>
      </c>
      <c r="M486" s="98">
        <v>25885</v>
      </c>
      <c r="N486" s="98">
        <v>26930.2363</v>
      </c>
    </row>
    <row r="487" spans="2:14" ht="16.5" hidden="1">
      <c r="B487" s="39">
        <v>395</v>
      </c>
      <c r="C487" s="67" t="s">
        <v>917</v>
      </c>
      <c r="D487" s="60" t="s">
        <v>918</v>
      </c>
      <c r="E487" s="68" t="s">
        <v>9</v>
      </c>
      <c r="F487" s="141">
        <f t="shared" si="80"/>
        <v>5877</v>
      </c>
      <c r="G487" s="142">
        <f t="shared" si="81"/>
        <v>5486</v>
      </c>
      <c r="H487" s="142">
        <f t="shared" si="82"/>
        <v>6133</v>
      </c>
      <c r="I487" s="142">
        <f t="shared" si="83"/>
        <v>6087</v>
      </c>
      <c r="K487" s="98">
        <v>5796.9973600000003</v>
      </c>
      <c r="M487" s="98">
        <v>5572</v>
      </c>
      <c r="N487" s="98">
        <v>5796.9973600000003</v>
      </c>
    </row>
    <row r="488" spans="2:14" ht="16.5" hidden="1">
      <c r="B488" s="39">
        <v>396</v>
      </c>
      <c r="C488" s="67" t="s">
        <v>919</v>
      </c>
      <c r="D488" s="55" t="s">
        <v>920</v>
      </c>
      <c r="E488" s="68" t="s">
        <v>9</v>
      </c>
      <c r="F488" s="141">
        <f t="shared" si="80"/>
        <v>7627</v>
      </c>
      <c r="G488" s="142">
        <f t="shared" si="81"/>
        <v>7119</v>
      </c>
      <c r="H488" s="142">
        <f t="shared" si="82"/>
        <v>7959</v>
      </c>
      <c r="I488" s="142">
        <f t="shared" si="83"/>
        <v>7899</v>
      </c>
      <c r="K488" s="98">
        <v>7522.9877800000004</v>
      </c>
      <c r="M488" s="98">
        <v>7231</v>
      </c>
      <c r="N488" s="98">
        <v>7522.9877800000004</v>
      </c>
    </row>
    <row r="489" spans="2:14" ht="16.5" hidden="1">
      <c r="B489" s="39">
        <v>397</v>
      </c>
      <c r="C489" s="67" t="s">
        <v>921</v>
      </c>
      <c r="D489" s="60" t="s">
        <v>922</v>
      </c>
      <c r="E489" s="68" t="s">
        <v>9</v>
      </c>
      <c r="F489" s="141">
        <f t="shared" si="80"/>
        <v>14364</v>
      </c>
      <c r="G489" s="142">
        <f t="shared" si="81"/>
        <v>13408</v>
      </c>
      <c r="H489" s="142">
        <f t="shared" si="82"/>
        <v>14991</v>
      </c>
      <c r="I489" s="142">
        <f t="shared" si="83"/>
        <v>14877</v>
      </c>
      <c r="K489" s="98">
        <v>14168.935220000001</v>
      </c>
      <c r="M489" s="98">
        <v>13619</v>
      </c>
      <c r="N489" s="98">
        <v>14168.935220000001</v>
      </c>
    </row>
    <row r="490" spans="2:14" ht="16.5" hidden="1">
      <c r="B490" s="39">
        <v>398</v>
      </c>
      <c r="C490" s="67" t="s">
        <v>923</v>
      </c>
      <c r="D490" s="55" t="s">
        <v>924</v>
      </c>
      <c r="E490" s="56" t="s">
        <v>86</v>
      </c>
      <c r="F490" s="141">
        <f t="shared" si="80"/>
        <v>49679</v>
      </c>
      <c r="G490" s="142">
        <f t="shared" si="81"/>
        <v>46371</v>
      </c>
      <c r="H490" s="142">
        <f t="shared" si="82"/>
        <v>51845</v>
      </c>
      <c r="I490" s="142">
        <f t="shared" si="83"/>
        <v>51453</v>
      </c>
      <c r="K490" s="98">
        <v>49002.938380000007</v>
      </c>
      <c r="M490" s="98">
        <v>47101</v>
      </c>
      <c r="N490" s="98">
        <v>49002.938380000007</v>
      </c>
    </row>
    <row r="491" spans="2:14" ht="16.5" hidden="1">
      <c r="B491" s="39">
        <v>399</v>
      </c>
      <c r="C491" s="67" t="s">
        <v>925</v>
      </c>
      <c r="D491" s="55" t="s">
        <v>926</v>
      </c>
      <c r="E491" s="68" t="s">
        <v>9</v>
      </c>
      <c r="F491" s="141">
        <f t="shared" si="80"/>
        <v>5355</v>
      </c>
      <c r="G491" s="142">
        <f t="shared" si="81"/>
        <v>4998</v>
      </c>
      <c r="H491" s="142">
        <f t="shared" si="82"/>
        <v>5588</v>
      </c>
      <c r="I491" s="142">
        <f t="shared" si="83"/>
        <v>5546</v>
      </c>
      <c r="K491" s="98">
        <v>5282.0092600000007</v>
      </c>
      <c r="M491" s="98">
        <v>5077</v>
      </c>
      <c r="N491" s="98">
        <v>5282.0092600000007</v>
      </c>
    </row>
    <row r="492" spans="2:14" ht="16.5" hidden="1">
      <c r="B492" s="39">
        <v>400</v>
      </c>
      <c r="C492" s="67" t="s">
        <v>927</v>
      </c>
      <c r="D492" s="55" t="s">
        <v>928</v>
      </c>
      <c r="E492" s="68" t="s">
        <v>9</v>
      </c>
      <c r="F492" s="141">
        <f t="shared" si="80"/>
        <v>8011</v>
      </c>
      <c r="G492" s="142">
        <f t="shared" si="81"/>
        <v>7477</v>
      </c>
      <c r="H492" s="142">
        <f t="shared" si="82"/>
        <v>8360</v>
      </c>
      <c r="I492" s="142">
        <f t="shared" si="83"/>
        <v>8297</v>
      </c>
      <c r="K492" s="98">
        <v>7901.6861000000008</v>
      </c>
      <c r="M492" s="98">
        <v>7595</v>
      </c>
      <c r="N492" s="98">
        <v>7901.6861000000008</v>
      </c>
    </row>
    <row r="493" spans="2:14" ht="16.5" hidden="1">
      <c r="B493" s="39">
        <v>401</v>
      </c>
      <c r="C493" s="67" t="s">
        <v>929</v>
      </c>
      <c r="D493" s="55" t="s">
        <v>930</v>
      </c>
      <c r="E493" s="68" t="s">
        <v>9</v>
      </c>
      <c r="F493" s="141">
        <f t="shared" si="80"/>
        <v>8455</v>
      </c>
      <c r="G493" s="142">
        <f t="shared" si="81"/>
        <v>7892</v>
      </c>
      <c r="H493" s="142">
        <f t="shared" si="82"/>
        <v>8823</v>
      </c>
      <c r="I493" s="142">
        <f t="shared" si="83"/>
        <v>8757</v>
      </c>
      <c r="K493" s="98">
        <v>8339.6860800000013</v>
      </c>
      <c r="M493" s="98">
        <v>8016</v>
      </c>
      <c r="N493" s="98">
        <v>8339.6860800000013</v>
      </c>
    </row>
    <row r="494" spans="2:14" ht="16.5" hidden="1">
      <c r="B494" s="39">
        <v>402</v>
      </c>
      <c r="C494" s="67" t="s">
        <v>931</v>
      </c>
      <c r="D494" s="55" t="s">
        <v>932</v>
      </c>
      <c r="E494" s="68" t="s">
        <v>9</v>
      </c>
      <c r="F494" s="141">
        <f t="shared" si="80"/>
        <v>2452232</v>
      </c>
      <c r="G494" s="142">
        <f t="shared" si="81"/>
        <v>2288960</v>
      </c>
      <c r="H494" s="142">
        <f t="shared" si="82"/>
        <v>2559146</v>
      </c>
      <c r="I494" s="142">
        <f t="shared" si="83"/>
        <v>2539795</v>
      </c>
      <c r="K494" s="98">
        <v>2418852.2886000001</v>
      </c>
      <c r="M494" s="98">
        <v>2324970</v>
      </c>
      <c r="N494" s="98">
        <v>2418852.2886000001</v>
      </c>
    </row>
    <row r="495" spans="2:14" ht="16.5" hidden="1">
      <c r="B495" s="39">
        <v>403</v>
      </c>
      <c r="C495" s="67" t="s">
        <v>933</v>
      </c>
      <c r="D495" s="55" t="s">
        <v>934</v>
      </c>
      <c r="E495" s="68" t="s">
        <v>9</v>
      </c>
      <c r="F495" s="141">
        <f t="shared" si="80"/>
        <v>1097987</v>
      </c>
      <c r="G495" s="142">
        <f t="shared" si="81"/>
        <v>1024881</v>
      </c>
      <c r="H495" s="142">
        <f t="shared" si="82"/>
        <v>1145857</v>
      </c>
      <c r="I495" s="142">
        <f t="shared" si="83"/>
        <v>1137193</v>
      </c>
      <c r="K495" s="98">
        <v>1083040.7819000001</v>
      </c>
      <c r="M495" s="98">
        <v>1041005</v>
      </c>
      <c r="N495" s="98">
        <v>1083040.7819000001</v>
      </c>
    </row>
    <row r="496" spans="2:14" ht="16.5" hidden="1">
      <c r="B496" s="39">
        <v>404</v>
      </c>
      <c r="C496" s="67" t="s">
        <v>935</v>
      </c>
      <c r="D496" s="55" t="s">
        <v>936</v>
      </c>
      <c r="E496" s="68" t="s">
        <v>9</v>
      </c>
      <c r="F496" s="141">
        <f t="shared" si="80"/>
        <v>15135</v>
      </c>
      <c r="G496" s="142">
        <f t="shared" si="81"/>
        <v>14128</v>
      </c>
      <c r="H496" s="142">
        <f t="shared" si="82"/>
        <v>15795</v>
      </c>
      <c r="I496" s="142">
        <f t="shared" si="83"/>
        <v>15676</v>
      </c>
      <c r="K496" s="98">
        <v>14929.453000000001</v>
      </c>
      <c r="M496" s="98">
        <v>14350</v>
      </c>
      <c r="N496" s="98">
        <v>14929.453000000001</v>
      </c>
    </row>
    <row r="497" spans="2:14" ht="16.5" hidden="1">
      <c r="B497" s="39">
        <v>405</v>
      </c>
      <c r="C497" s="67" t="s">
        <v>937</v>
      </c>
      <c r="D497" s="55" t="s">
        <v>938</v>
      </c>
      <c r="E497" s="68" t="s">
        <v>9</v>
      </c>
      <c r="F497" s="141">
        <f t="shared" si="80"/>
        <v>9363</v>
      </c>
      <c r="G497" s="142">
        <f t="shared" si="81"/>
        <v>8740</v>
      </c>
      <c r="H497" s="142">
        <f t="shared" si="82"/>
        <v>9771</v>
      </c>
      <c r="I497" s="142">
        <f t="shared" si="83"/>
        <v>9697</v>
      </c>
      <c r="K497" s="98">
        <v>9235.4532600000002</v>
      </c>
      <c r="M497" s="98">
        <v>8877</v>
      </c>
      <c r="N497" s="98">
        <v>9235.4532600000002</v>
      </c>
    </row>
    <row r="498" spans="2:14" ht="16.5" hidden="1">
      <c r="B498" s="39">
        <v>406</v>
      </c>
      <c r="C498" s="67" t="s">
        <v>939</v>
      </c>
      <c r="D498" s="55" t="s">
        <v>940</v>
      </c>
      <c r="E498" s="68" t="s">
        <v>9</v>
      </c>
      <c r="F498" s="141">
        <f t="shared" si="80"/>
        <v>240953</v>
      </c>
      <c r="G498" s="142">
        <f t="shared" si="81"/>
        <v>224910</v>
      </c>
      <c r="H498" s="142">
        <f t="shared" si="82"/>
        <v>251458</v>
      </c>
      <c r="I498" s="142">
        <f t="shared" si="83"/>
        <v>249556</v>
      </c>
      <c r="K498" s="98">
        <v>237672.73024</v>
      </c>
      <c r="M498" s="98">
        <v>228448</v>
      </c>
      <c r="N498" s="98">
        <v>237672.73024</v>
      </c>
    </row>
    <row r="499" spans="2:14" ht="16.5" hidden="1">
      <c r="B499" s="39">
        <v>407</v>
      </c>
      <c r="C499" s="67" t="s">
        <v>941</v>
      </c>
      <c r="D499" s="55" t="s">
        <v>942</v>
      </c>
      <c r="E499" s="68" t="s">
        <v>9</v>
      </c>
      <c r="F499" s="141">
        <f t="shared" si="80"/>
        <v>202976</v>
      </c>
      <c r="G499" s="142">
        <f t="shared" si="81"/>
        <v>189461</v>
      </c>
      <c r="H499" s="142">
        <f t="shared" si="82"/>
        <v>211825</v>
      </c>
      <c r="I499" s="142">
        <f t="shared" si="83"/>
        <v>210223</v>
      </c>
      <c r="K499" s="98">
        <v>200212.80796000001</v>
      </c>
      <c r="M499" s="98">
        <v>192442</v>
      </c>
      <c r="N499" s="98">
        <v>200212.80796000001</v>
      </c>
    </row>
    <row r="500" spans="2:14" ht="16.5" hidden="1">
      <c r="B500" s="39">
        <v>408</v>
      </c>
      <c r="C500" s="67" t="s">
        <v>943</v>
      </c>
      <c r="D500" s="55" t="s">
        <v>944</v>
      </c>
      <c r="E500" s="68" t="s">
        <v>9</v>
      </c>
      <c r="F500" s="141">
        <f t="shared" si="80"/>
        <v>44586</v>
      </c>
      <c r="G500" s="142">
        <f t="shared" si="81"/>
        <v>41617</v>
      </c>
      <c r="H500" s="142">
        <f t="shared" si="82"/>
        <v>46530</v>
      </c>
      <c r="I500" s="142">
        <f t="shared" si="83"/>
        <v>46178</v>
      </c>
      <c r="K500" s="98">
        <v>43978.943360000005</v>
      </c>
      <c r="M500" s="98">
        <v>42272</v>
      </c>
      <c r="N500" s="98">
        <v>43978.943360000005</v>
      </c>
    </row>
    <row r="501" spans="2:14" ht="16.5" hidden="1">
      <c r="B501" s="39">
        <v>409</v>
      </c>
      <c r="C501" s="67" t="s">
        <v>945</v>
      </c>
      <c r="D501" s="55" t="s">
        <v>946</v>
      </c>
      <c r="E501" s="68" t="s">
        <v>9</v>
      </c>
      <c r="F501" s="141">
        <f t="shared" si="80"/>
        <v>2768</v>
      </c>
      <c r="G501" s="142">
        <f t="shared" si="81"/>
        <v>2583</v>
      </c>
      <c r="H501" s="142">
        <f t="shared" si="82"/>
        <v>2888</v>
      </c>
      <c r="I501" s="142">
        <f t="shared" si="83"/>
        <v>2866</v>
      </c>
      <c r="K501" s="98">
        <v>2729.95712</v>
      </c>
      <c r="M501" s="98">
        <v>2624</v>
      </c>
      <c r="N501" s="98">
        <v>2729.95712</v>
      </c>
    </row>
    <row r="502" spans="2:14" ht="16.5" hidden="1">
      <c r="B502" s="39">
        <v>410</v>
      </c>
      <c r="C502" s="67" t="s">
        <v>947</v>
      </c>
      <c r="D502" s="55" t="s">
        <v>948</v>
      </c>
      <c r="E502" s="68" t="s">
        <v>9</v>
      </c>
      <c r="F502" s="141">
        <f t="shared" si="80"/>
        <v>3718</v>
      </c>
      <c r="G502" s="142">
        <f t="shared" si="81"/>
        <v>3470</v>
      </c>
      <c r="H502" s="142">
        <f t="shared" si="82"/>
        <v>3880</v>
      </c>
      <c r="I502" s="142">
        <f t="shared" si="83"/>
        <v>3851</v>
      </c>
      <c r="K502" s="98">
        <v>3667.3395000000005</v>
      </c>
      <c r="M502" s="98">
        <v>3525</v>
      </c>
      <c r="N502" s="98">
        <v>3667.3395000000005</v>
      </c>
    </row>
    <row r="503" spans="2:14" ht="16.5" hidden="1">
      <c r="B503" s="39">
        <v>411</v>
      </c>
      <c r="C503" s="67" t="s">
        <v>949</v>
      </c>
      <c r="D503" s="55" t="s">
        <v>950</v>
      </c>
      <c r="E503" s="68" t="s">
        <v>9</v>
      </c>
      <c r="F503" s="141">
        <f t="shared" si="80"/>
        <v>4473</v>
      </c>
      <c r="G503" s="142">
        <f t="shared" si="81"/>
        <v>4175</v>
      </c>
      <c r="H503" s="142">
        <f t="shared" si="82"/>
        <v>4668</v>
      </c>
      <c r="I503" s="142">
        <f t="shared" si="83"/>
        <v>4633</v>
      </c>
      <c r="K503" s="98">
        <v>4412.2515800000001</v>
      </c>
      <c r="M503" s="98">
        <v>4241</v>
      </c>
      <c r="N503" s="98">
        <v>4412.2515800000001</v>
      </c>
    </row>
    <row r="504" spans="2:14" ht="16.5" hidden="1">
      <c r="B504" s="39">
        <v>412</v>
      </c>
      <c r="C504" s="67" t="s">
        <v>951</v>
      </c>
      <c r="D504" s="55" t="s">
        <v>952</v>
      </c>
      <c r="E504" s="68" t="s">
        <v>9</v>
      </c>
      <c r="F504" s="141">
        <f t="shared" si="80"/>
        <v>4640</v>
      </c>
      <c r="G504" s="142">
        <f t="shared" si="81"/>
        <v>4331</v>
      </c>
      <c r="H504" s="142">
        <f t="shared" si="82"/>
        <v>4842</v>
      </c>
      <c r="I504" s="142">
        <f t="shared" si="83"/>
        <v>4805</v>
      </c>
      <c r="K504" s="98">
        <v>4576.6316200000001</v>
      </c>
      <c r="M504" s="98">
        <v>4399</v>
      </c>
      <c r="N504" s="98">
        <v>4576.6316200000001</v>
      </c>
    </row>
    <row r="505" spans="2:14" ht="16.5" hidden="1">
      <c r="B505" s="39">
        <v>413</v>
      </c>
      <c r="C505" s="67" t="s">
        <v>953</v>
      </c>
      <c r="D505" s="55" t="s">
        <v>954</v>
      </c>
      <c r="E505" s="68" t="s">
        <v>9</v>
      </c>
      <c r="F505" s="141">
        <f t="shared" si="80"/>
        <v>4765</v>
      </c>
      <c r="G505" s="142">
        <f t="shared" si="81"/>
        <v>4448</v>
      </c>
      <c r="H505" s="142">
        <f t="shared" si="82"/>
        <v>4973</v>
      </c>
      <c r="I505" s="142">
        <f t="shared" si="83"/>
        <v>4935</v>
      </c>
      <c r="K505" s="98">
        <v>4700.4368400000003</v>
      </c>
      <c r="M505" s="98">
        <v>4518</v>
      </c>
      <c r="N505" s="98">
        <v>4700.4368400000003</v>
      </c>
    </row>
    <row r="506" spans="2:14" ht="16.5" hidden="1">
      <c r="B506" s="39">
        <v>414</v>
      </c>
      <c r="C506" s="67" t="s">
        <v>955</v>
      </c>
      <c r="D506" s="55" t="s">
        <v>956</v>
      </c>
      <c r="E506" s="68" t="s">
        <v>9</v>
      </c>
      <c r="F506" s="141">
        <f t="shared" si="80"/>
        <v>5921</v>
      </c>
      <c r="G506" s="142">
        <f t="shared" si="81"/>
        <v>5527</v>
      </c>
      <c r="H506" s="142">
        <f t="shared" si="82"/>
        <v>6179</v>
      </c>
      <c r="I506" s="142">
        <f t="shared" si="83"/>
        <v>6133</v>
      </c>
      <c r="K506" s="98">
        <v>5840.6933200000003</v>
      </c>
      <c r="M506" s="98">
        <v>5614</v>
      </c>
      <c r="N506" s="98">
        <v>5840.6933200000003</v>
      </c>
    </row>
    <row r="507" spans="2:14" ht="16.5" hidden="1">
      <c r="B507" s="39">
        <v>415</v>
      </c>
      <c r="C507" s="67" t="s">
        <v>957</v>
      </c>
      <c r="D507" s="55" t="s">
        <v>958</v>
      </c>
      <c r="E507" s="68" t="s">
        <v>9</v>
      </c>
      <c r="F507" s="141">
        <f t="shared" si="80"/>
        <v>6213</v>
      </c>
      <c r="G507" s="142">
        <f t="shared" si="81"/>
        <v>5800</v>
      </c>
      <c r="H507" s="142">
        <f t="shared" si="82"/>
        <v>6484</v>
      </c>
      <c r="I507" s="142">
        <f t="shared" si="83"/>
        <v>6435</v>
      </c>
      <c r="K507" s="98">
        <v>6128.8785800000005</v>
      </c>
      <c r="M507" s="98">
        <v>5891</v>
      </c>
      <c r="N507" s="98">
        <v>6128.8785800000005</v>
      </c>
    </row>
    <row r="508" spans="2:14" ht="16.5" hidden="1">
      <c r="B508" s="39">
        <v>416</v>
      </c>
      <c r="C508" s="67" t="s">
        <v>959</v>
      </c>
      <c r="D508" s="55" t="s">
        <v>960</v>
      </c>
      <c r="E508" s="68" t="s">
        <v>9</v>
      </c>
      <c r="F508" s="141">
        <f t="shared" si="80"/>
        <v>7665</v>
      </c>
      <c r="G508" s="142">
        <f t="shared" si="81"/>
        <v>7154</v>
      </c>
      <c r="H508" s="142">
        <f t="shared" si="82"/>
        <v>7999</v>
      </c>
      <c r="I508" s="142">
        <f t="shared" si="83"/>
        <v>7938</v>
      </c>
      <c r="K508" s="98">
        <v>7560.4414600000009</v>
      </c>
      <c r="M508" s="98">
        <v>7267</v>
      </c>
      <c r="N508" s="98">
        <v>7560.4414600000009</v>
      </c>
    </row>
    <row r="509" spans="2:14" ht="16.5" hidden="1">
      <c r="B509" s="39">
        <v>417</v>
      </c>
      <c r="C509" s="67" t="s">
        <v>961</v>
      </c>
      <c r="D509" s="55" t="s">
        <v>962</v>
      </c>
      <c r="E509" s="68" t="s">
        <v>9</v>
      </c>
      <c r="F509" s="141">
        <f t="shared" si="80"/>
        <v>11946</v>
      </c>
      <c r="G509" s="142">
        <f t="shared" si="81"/>
        <v>11151</v>
      </c>
      <c r="H509" s="142">
        <f t="shared" si="82"/>
        <v>12467</v>
      </c>
      <c r="I509" s="142">
        <f t="shared" si="83"/>
        <v>12373</v>
      </c>
      <c r="K509" s="98">
        <v>11783.34388</v>
      </c>
      <c r="M509" s="98">
        <v>11326</v>
      </c>
      <c r="N509" s="98">
        <v>11783.34388</v>
      </c>
    </row>
    <row r="510" spans="2:14" ht="16.5" hidden="1">
      <c r="B510" s="39">
        <v>418</v>
      </c>
      <c r="C510" s="67" t="s">
        <v>963</v>
      </c>
      <c r="D510" s="55" t="s">
        <v>964</v>
      </c>
      <c r="E510" s="68" t="s">
        <v>9</v>
      </c>
      <c r="F510" s="141">
        <f t="shared" si="80"/>
        <v>5446</v>
      </c>
      <c r="G510" s="142">
        <f t="shared" si="81"/>
        <v>5083</v>
      </c>
      <c r="H510" s="142">
        <f t="shared" si="82"/>
        <v>5683</v>
      </c>
      <c r="I510" s="142">
        <f t="shared" si="83"/>
        <v>5640</v>
      </c>
      <c r="K510" s="98">
        <v>5371.4819400000006</v>
      </c>
      <c r="M510" s="98">
        <v>5163</v>
      </c>
      <c r="N510" s="98">
        <v>5371.4819400000006</v>
      </c>
    </row>
    <row r="511" spans="2:14" ht="16.5" hidden="1">
      <c r="B511" s="39">
        <v>419</v>
      </c>
      <c r="C511" s="67" t="s">
        <v>965</v>
      </c>
      <c r="D511" s="55" t="s">
        <v>966</v>
      </c>
      <c r="E511" s="68" t="s">
        <v>9</v>
      </c>
      <c r="F511" s="141">
        <f t="shared" si="80"/>
        <v>8256</v>
      </c>
      <c r="G511" s="142">
        <f t="shared" si="81"/>
        <v>7707</v>
      </c>
      <c r="H511" s="142">
        <f t="shared" si="82"/>
        <v>8616</v>
      </c>
      <c r="I511" s="142">
        <f t="shared" si="83"/>
        <v>8551</v>
      </c>
      <c r="K511" s="98">
        <v>8144.0946400000003</v>
      </c>
      <c r="M511" s="98">
        <v>7828</v>
      </c>
      <c r="N511" s="98">
        <v>8144.0946400000003</v>
      </c>
    </row>
    <row r="512" spans="2:14" ht="16.5" hidden="1">
      <c r="B512" s="39">
        <v>420</v>
      </c>
      <c r="C512" s="67" t="s">
        <v>967</v>
      </c>
      <c r="D512" s="55" t="s">
        <v>968</v>
      </c>
      <c r="E512" s="68" t="s">
        <v>9</v>
      </c>
      <c r="F512" s="141">
        <f t="shared" si="80"/>
        <v>17279</v>
      </c>
      <c r="G512" s="142">
        <f t="shared" si="81"/>
        <v>16128</v>
      </c>
      <c r="H512" s="142">
        <f t="shared" si="82"/>
        <v>18032</v>
      </c>
      <c r="I512" s="142">
        <f t="shared" si="83"/>
        <v>17896</v>
      </c>
      <c r="K512" s="98">
        <v>17043.505160000001</v>
      </c>
      <c r="M512" s="98">
        <v>16382</v>
      </c>
      <c r="N512" s="98">
        <v>17043.505160000001</v>
      </c>
    </row>
    <row r="513" spans="2:14" ht="16.5" hidden="1">
      <c r="B513" s="39">
        <v>421</v>
      </c>
      <c r="C513" s="67" t="s">
        <v>969</v>
      </c>
      <c r="D513" s="55" t="s">
        <v>970</v>
      </c>
      <c r="E513" s="68" t="s">
        <v>9</v>
      </c>
      <c r="F513" s="141">
        <f t="shared" si="80"/>
        <v>39303</v>
      </c>
      <c r="G513" s="142">
        <f t="shared" si="81"/>
        <v>36686</v>
      </c>
      <c r="H513" s="142">
        <f t="shared" si="82"/>
        <v>41016</v>
      </c>
      <c r="I513" s="142">
        <f t="shared" si="83"/>
        <v>40706</v>
      </c>
      <c r="K513" s="98">
        <v>38767.679940000002</v>
      </c>
      <c r="M513" s="98">
        <v>37263</v>
      </c>
      <c r="N513" s="98">
        <v>38767.679940000002</v>
      </c>
    </row>
    <row r="514" spans="2:14" ht="16.5" hidden="1">
      <c r="B514" s="39">
        <v>422</v>
      </c>
      <c r="C514" s="67" t="s">
        <v>971</v>
      </c>
      <c r="D514" s="60" t="s">
        <v>972</v>
      </c>
      <c r="E514" s="56" t="s">
        <v>86</v>
      </c>
      <c r="F514" s="141">
        <f t="shared" si="80"/>
        <v>17832</v>
      </c>
      <c r="G514" s="142">
        <f t="shared" si="81"/>
        <v>16645</v>
      </c>
      <c r="H514" s="142">
        <f t="shared" si="82"/>
        <v>18610</v>
      </c>
      <c r="I514" s="142">
        <f t="shared" si="83"/>
        <v>18469</v>
      </c>
      <c r="K514" s="98">
        <v>17589.704660000003</v>
      </c>
      <c r="M514" s="98">
        <v>16907</v>
      </c>
      <c r="N514" s="98">
        <v>17589.704660000003</v>
      </c>
    </row>
    <row r="515" spans="2:14" ht="16.5" hidden="1">
      <c r="B515" s="39">
        <v>423</v>
      </c>
      <c r="C515" s="67" t="s">
        <v>973</v>
      </c>
      <c r="D515" s="55" t="s">
        <v>974</v>
      </c>
      <c r="E515" s="56" t="s">
        <v>86</v>
      </c>
      <c r="F515" s="141">
        <f t="shared" si="80"/>
        <v>33985</v>
      </c>
      <c r="G515" s="142">
        <f t="shared" si="81"/>
        <v>31722</v>
      </c>
      <c r="H515" s="142">
        <f t="shared" si="82"/>
        <v>35466</v>
      </c>
      <c r="I515" s="142">
        <f t="shared" si="83"/>
        <v>35198</v>
      </c>
      <c r="K515" s="98">
        <v>33522.083980000003</v>
      </c>
      <c r="M515" s="98">
        <v>32221</v>
      </c>
      <c r="N515" s="98">
        <v>33522.083980000003</v>
      </c>
    </row>
    <row r="516" spans="2:14" ht="16.5" hidden="1">
      <c r="B516" s="39">
        <v>424</v>
      </c>
      <c r="C516" s="67" t="s">
        <v>975</v>
      </c>
      <c r="D516" s="60" t="s">
        <v>976</v>
      </c>
      <c r="E516" s="56" t="s">
        <v>86</v>
      </c>
      <c r="F516" s="141">
        <f t="shared" si="80"/>
        <v>50110</v>
      </c>
      <c r="G516" s="142">
        <f t="shared" si="81"/>
        <v>46773</v>
      </c>
      <c r="H516" s="142">
        <f t="shared" si="82"/>
        <v>52294</v>
      </c>
      <c r="I516" s="142">
        <f t="shared" si="83"/>
        <v>51899</v>
      </c>
      <c r="K516" s="98">
        <v>49427.413420000004</v>
      </c>
      <c r="M516" s="98">
        <v>47509</v>
      </c>
      <c r="N516" s="98">
        <v>49427.413420000004</v>
      </c>
    </row>
    <row r="517" spans="2:14" ht="16.5" hidden="1">
      <c r="B517" s="39">
        <v>425</v>
      </c>
      <c r="C517" s="67" t="s">
        <v>3125</v>
      </c>
      <c r="D517" s="60" t="s">
        <v>3126</v>
      </c>
      <c r="E517" s="56" t="s">
        <v>86</v>
      </c>
      <c r="F517" s="141">
        <f t="shared" si="80"/>
        <v>17507</v>
      </c>
      <c r="G517" s="142">
        <f t="shared" si="81"/>
        <v>16341</v>
      </c>
      <c r="H517" s="142">
        <f t="shared" si="82"/>
        <v>18270</v>
      </c>
      <c r="I517" s="142">
        <f t="shared" si="83"/>
        <v>18132</v>
      </c>
      <c r="K517" s="98">
        <v>17268.22724</v>
      </c>
      <c r="M517" s="98">
        <v>16598</v>
      </c>
      <c r="N517" s="98">
        <v>17268.22724</v>
      </c>
    </row>
    <row r="518" spans="2:14" ht="16.5" hidden="1">
      <c r="B518" s="39">
        <v>426</v>
      </c>
      <c r="C518" s="67" t="s">
        <v>977</v>
      </c>
      <c r="D518" s="60" t="s">
        <v>978</v>
      </c>
      <c r="E518" s="56" t="s">
        <v>86</v>
      </c>
      <c r="F518" s="141">
        <f t="shared" si="80"/>
        <v>25321</v>
      </c>
      <c r="G518" s="142">
        <f t="shared" si="81"/>
        <v>23635</v>
      </c>
      <c r="H518" s="142">
        <f t="shared" si="82"/>
        <v>26425</v>
      </c>
      <c r="I518" s="142">
        <f t="shared" si="83"/>
        <v>26225</v>
      </c>
      <c r="K518" s="98">
        <v>24976.402660000003</v>
      </c>
      <c r="M518" s="98">
        <v>24007</v>
      </c>
      <c r="N518" s="98">
        <v>24976.402660000003</v>
      </c>
    </row>
    <row r="519" spans="2:14" ht="16.5" hidden="1">
      <c r="B519" s="39">
        <v>427</v>
      </c>
      <c r="C519" s="67" t="s">
        <v>3127</v>
      </c>
      <c r="D519" s="60" t="s">
        <v>3128</v>
      </c>
      <c r="E519" s="56" t="s">
        <v>86</v>
      </c>
      <c r="F519" s="141">
        <f t="shared" si="80"/>
        <v>28255</v>
      </c>
      <c r="G519" s="142">
        <f t="shared" si="81"/>
        <v>26374</v>
      </c>
      <c r="H519" s="142">
        <f t="shared" si="82"/>
        <v>29487</v>
      </c>
      <c r="I519" s="142">
        <f t="shared" si="83"/>
        <v>29264</v>
      </c>
      <c r="K519" s="98">
        <v>27870.739820000003</v>
      </c>
      <c r="M519" s="98">
        <v>26789</v>
      </c>
      <c r="N519" s="98">
        <v>27870.739820000003</v>
      </c>
    </row>
    <row r="520" spans="2:14" ht="16.5" hidden="1">
      <c r="B520" s="39">
        <v>428</v>
      </c>
      <c r="C520" s="67" t="s">
        <v>979</v>
      </c>
      <c r="D520" s="60" t="s">
        <v>980</v>
      </c>
      <c r="E520" s="56" t="s">
        <v>86</v>
      </c>
      <c r="F520" s="141">
        <f t="shared" si="80"/>
        <v>38822</v>
      </c>
      <c r="G520" s="142">
        <f t="shared" si="81"/>
        <v>36237</v>
      </c>
      <c r="H520" s="142">
        <f t="shared" si="82"/>
        <v>40514</v>
      </c>
      <c r="I520" s="142">
        <f t="shared" si="83"/>
        <v>40208</v>
      </c>
      <c r="K520" s="98">
        <v>38293.266660000001</v>
      </c>
      <c r="M520" s="98">
        <v>36807</v>
      </c>
      <c r="N520" s="98">
        <v>38293.266660000001</v>
      </c>
    </row>
    <row r="521" spans="2:14" ht="16.5" hidden="1">
      <c r="B521" s="39">
        <v>429</v>
      </c>
      <c r="C521" s="67" t="s">
        <v>981</v>
      </c>
      <c r="D521" s="60" t="s">
        <v>3129</v>
      </c>
      <c r="E521" s="56" t="s">
        <v>86</v>
      </c>
      <c r="F521" s="141">
        <f t="shared" si="80"/>
        <v>44096</v>
      </c>
      <c r="G521" s="142">
        <f t="shared" si="81"/>
        <v>41160</v>
      </c>
      <c r="H521" s="142">
        <f t="shared" si="82"/>
        <v>46019</v>
      </c>
      <c r="I521" s="142">
        <f t="shared" si="83"/>
        <v>45671</v>
      </c>
      <c r="K521" s="98">
        <v>43496.207040000001</v>
      </c>
      <c r="M521" s="98">
        <v>41808</v>
      </c>
      <c r="N521" s="98">
        <v>43496.207040000001</v>
      </c>
    </row>
    <row r="522" spans="2:14" ht="16.5" hidden="1">
      <c r="B522" s="39">
        <v>430</v>
      </c>
      <c r="C522" s="67" t="s">
        <v>983</v>
      </c>
      <c r="D522" s="60" t="s">
        <v>3130</v>
      </c>
      <c r="E522" s="56" t="s">
        <v>86</v>
      </c>
      <c r="F522" s="141">
        <f t="shared" si="80"/>
        <v>82897</v>
      </c>
      <c r="G522" s="142">
        <f t="shared" si="81"/>
        <v>77378</v>
      </c>
      <c r="H522" s="142">
        <f t="shared" si="82"/>
        <v>86511</v>
      </c>
      <c r="I522" s="142">
        <f t="shared" si="83"/>
        <v>85857</v>
      </c>
      <c r="K522" s="98">
        <v>81768.666100000002</v>
      </c>
      <c r="M522" s="98">
        <v>78595</v>
      </c>
      <c r="N522" s="98">
        <v>81768.666100000002</v>
      </c>
    </row>
    <row r="523" spans="2:14" ht="16.5" hidden="1">
      <c r="B523" s="39">
        <v>431</v>
      </c>
      <c r="C523" s="67" t="s">
        <v>985</v>
      </c>
      <c r="D523" s="55" t="s">
        <v>986</v>
      </c>
      <c r="E523" s="56" t="s">
        <v>86</v>
      </c>
      <c r="F523" s="141">
        <f t="shared" si="80"/>
        <v>17740</v>
      </c>
      <c r="G523" s="142">
        <f t="shared" si="81"/>
        <v>16559</v>
      </c>
      <c r="H523" s="142">
        <f t="shared" si="82"/>
        <v>18513</v>
      </c>
      <c r="I523" s="142">
        <f t="shared" si="83"/>
        <v>18373</v>
      </c>
      <c r="K523" s="98">
        <v>17498.15122</v>
      </c>
      <c r="M523" s="98">
        <v>16819</v>
      </c>
      <c r="N523" s="98">
        <v>17498.15122</v>
      </c>
    </row>
    <row r="524" spans="2:14" ht="16.5" hidden="1">
      <c r="B524" s="39">
        <v>432</v>
      </c>
      <c r="C524" s="67" t="s">
        <v>987</v>
      </c>
      <c r="D524" s="55" t="s">
        <v>988</v>
      </c>
      <c r="E524" s="56" t="s">
        <v>86</v>
      </c>
      <c r="F524" s="141">
        <f t="shared" si="80"/>
        <v>20383</v>
      </c>
      <c r="G524" s="142">
        <f t="shared" si="81"/>
        <v>19026</v>
      </c>
      <c r="H524" s="142">
        <f t="shared" si="82"/>
        <v>21271</v>
      </c>
      <c r="I524" s="142">
        <f t="shared" si="83"/>
        <v>21111</v>
      </c>
      <c r="K524" s="98">
        <v>20105.343500000003</v>
      </c>
      <c r="M524" s="98">
        <v>19325</v>
      </c>
      <c r="N524" s="98">
        <v>20105.343500000003</v>
      </c>
    </row>
    <row r="525" spans="2:14" ht="16.5" hidden="1">
      <c r="B525" s="39">
        <v>433</v>
      </c>
      <c r="C525" s="67" t="s">
        <v>989</v>
      </c>
      <c r="D525" s="55" t="s">
        <v>990</v>
      </c>
      <c r="E525" s="56" t="s">
        <v>86</v>
      </c>
      <c r="F525" s="141">
        <f t="shared" si="80"/>
        <v>23601</v>
      </c>
      <c r="G525" s="142">
        <f t="shared" si="81"/>
        <v>22029</v>
      </c>
      <c r="H525" s="142">
        <f t="shared" si="82"/>
        <v>24630</v>
      </c>
      <c r="I525" s="142">
        <f t="shared" si="83"/>
        <v>24444</v>
      </c>
      <c r="K525" s="98">
        <v>23279.542880000001</v>
      </c>
      <c r="M525" s="98">
        <v>22376</v>
      </c>
      <c r="N525" s="98">
        <v>23279.542880000001</v>
      </c>
    </row>
    <row r="526" spans="2:14" ht="16.5" hidden="1">
      <c r="B526" s="39">
        <v>434</v>
      </c>
      <c r="C526" s="67" t="s">
        <v>991</v>
      </c>
      <c r="D526" s="60" t="s">
        <v>918</v>
      </c>
      <c r="E526" s="68" t="s">
        <v>9</v>
      </c>
      <c r="F526" s="141">
        <f t="shared" si="80"/>
        <v>6964</v>
      </c>
      <c r="G526" s="142">
        <f t="shared" si="81"/>
        <v>6501</v>
      </c>
      <c r="H526" s="142">
        <f t="shared" si="82"/>
        <v>7268</v>
      </c>
      <c r="I526" s="142">
        <f t="shared" si="83"/>
        <v>7213</v>
      </c>
      <c r="K526" s="98">
        <v>6869.6291400000009</v>
      </c>
      <c r="M526" s="98">
        <v>6603</v>
      </c>
      <c r="N526" s="98">
        <v>6869.6291400000009</v>
      </c>
    </row>
    <row r="527" spans="2:14" ht="16.5" hidden="1">
      <c r="B527" s="39">
        <v>435</v>
      </c>
      <c r="C527" s="67" t="s">
        <v>992</v>
      </c>
      <c r="D527" s="55" t="s">
        <v>3131</v>
      </c>
      <c r="E527" s="68" t="s">
        <v>9</v>
      </c>
      <c r="F527" s="141">
        <f t="shared" si="80"/>
        <v>7160</v>
      </c>
      <c r="G527" s="142">
        <f t="shared" si="81"/>
        <v>6683</v>
      </c>
      <c r="H527" s="142">
        <f t="shared" si="82"/>
        <v>7472</v>
      </c>
      <c r="I527" s="142">
        <f t="shared" si="83"/>
        <v>7415</v>
      </c>
      <c r="K527" s="98">
        <v>7062.0994400000009</v>
      </c>
      <c r="M527" s="98">
        <v>6788</v>
      </c>
      <c r="N527" s="98">
        <v>7062.0994400000009</v>
      </c>
    </row>
    <row r="528" spans="2:14" ht="16.5" hidden="1">
      <c r="B528" s="39">
        <v>436</v>
      </c>
      <c r="C528" s="67" t="s">
        <v>3132</v>
      </c>
      <c r="D528" s="55" t="s">
        <v>3133</v>
      </c>
      <c r="E528" s="68" t="s">
        <v>9</v>
      </c>
      <c r="F528" s="141">
        <f t="shared" si="80"/>
        <v>10663</v>
      </c>
      <c r="G528" s="142">
        <f t="shared" si="81"/>
        <v>9953</v>
      </c>
      <c r="H528" s="142">
        <f t="shared" si="82"/>
        <v>11128</v>
      </c>
      <c r="I528" s="142">
        <f t="shared" si="83"/>
        <v>11044</v>
      </c>
      <c r="K528" s="98">
        <v>10518.241800000002</v>
      </c>
      <c r="M528" s="98">
        <v>10110</v>
      </c>
      <c r="N528" s="98">
        <v>10518.241800000002</v>
      </c>
    </row>
    <row r="529" spans="2:14" ht="16.5" hidden="1">
      <c r="B529" s="39">
        <v>437</v>
      </c>
      <c r="C529" s="67" t="s">
        <v>3134</v>
      </c>
      <c r="D529" s="55" t="s">
        <v>3135</v>
      </c>
      <c r="E529" s="68" t="s">
        <v>9</v>
      </c>
      <c r="F529" s="141">
        <f t="shared" si="80"/>
        <v>20836</v>
      </c>
      <c r="G529" s="142">
        <f t="shared" si="81"/>
        <v>19449</v>
      </c>
      <c r="H529" s="142">
        <f t="shared" si="82"/>
        <v>21745</v>
      </c>
      <c r="I529" s="142">
        <f t="shared" si="83"/>
        <v>21580</v>
      </c>
      <c r="K529" s="98">
        <v>20552.706900000001</v>
      </c>
      <c r="M529" s="98">
        <v>19755</v>
      </c>
      <c r="N529" s="98">
        <v>20552.706900000001</v>
      </c>
    </row>
    <row r="530" spans="2:14" ht="16.5" hidden="1">
      <c r="B530" s="39">
        <v>438</v>
      </c>
      <c r="C530" s="67" t="s">
        <v>994</v>
      </c>
      <c r="D530" s="55" t="s">
        <v>995</v>
      </c>
      <c r="E530" s="68" t="s">
        <v>9</v>
      </c>
      <c r="F530" s="141">
        <f t="shared" si="80"/>
        <v>11838</v>
      </c>
      <c r="G530" s="142">
        <f t="shared" si="81"/>
        <v>11050</v>
      </c>
      <c r="H530" s="142">
        <f t="shared" si="82"/>
        <v>12355</v>
      </c>
      <c r="I530" s="142">
        <f t="shared" si="83"/>
        <v>12261</v>
      </c>
      <c r="K530" s="98">
        <v>11677.225120000001</v>
      </c>
      <c r="M530" s="98">
        <v>11224</v>
      </c>
      <c r="N530" s="98">
        <v>11677.225120000001</v>
      </c>
    </row>
    <row r="531" spans="2:14" ht="16.5" hidden="1">
      <c r="B531" s="39">
        <v>439</v>
      </c>
      <c r="C531" s="67" t="s">
        <v>996</v>
      </c>
      <c r="D531" s="55" t="s">
        <v>997</v>
      </c>
      <c r="E531" s="68" t="s">
        <v>9</v>
      </c>
      <c r="F531" s="141">
        <f t="shared" si="80"/>
        <v>14426</v>
      </c>
      <c r="G531" s="142">
        <f t="shared" si="81"/>
        <v>13465</v>
      </c>
      <c r="H531" s="142">
        <f t="shared" si="82"/>
        <v>15055</v>
      </c>
      <c r="I531" s="142">
        <f t="shared" si="83"/>
        <v>14941</v>
      </c>
      <c r="K531" s="98">
        <v>14229.277260000001</v>
      </c>
      <c r="M531" s="98">
        <v>13677</v>
      </c>
      <c r="N531" s="98">
        <v>14229.277260000001</v>
      </c>
    </row>
    <row r="532" spans="2:14" ht="16.5" hidden="1">
      <c r="B532" s="39">
        <v>440</v>
      </c>
      <c r="C532" s="67" t="s">
        <v>998</v>
      </c>
      <c r="D532" s="60" t="s">
        <v>999</v>
      </c>
      <c r="E532" s="68" t="s">
        <v>9</v>
      </c>
      <c r="F532" s="141">
        <f t="shared" si="80"/>
        <v>31108</v>
      </c>
      <c r="G532" s="142">
        <f t="shared" si="81"/>
        <v>29037</v>
      </c>
      <c r="H532" s="142">
        <f t="shared" si="82"/>
        <v>32465</v>
      </c>
      <c r="I532" s="142">
        <f t="shared" si="83"/>
        <v>32219</v>
      </c>
      <c r="K532" s="98">
        <v>30684.967720000004</v>
      </c>
      <c r="M532" s="98">
        <v>29494</v>
      </c>
      <c r="N532" s="98">
        <v>30684.967720000004</v>
      </c>
    </row>
    <row r="533" spans="2:14" ht="16.5" hidden="1">
      <c r="B533" s="39">
        <v>441</v>
      </c>
      <c r="C533" s="67" t="s">
        <v>1000</v>
      </c>
      <c r="D533" s="60" t="s">
        <v>1001</v>
      </c>
      <c r="E533" s="68" t="s">
        <v>9</v>
      </c>
      <c r="F533" s="141">
        <f t="shared" si="80"/>
        <v>20797</v>
      </c>
      <c r="G533" s="142">
        <f t="shared" si="81"/>
        <v>19413</v>
      </c>
      <c r="H533" s="142">
        <f t="shared" si="82"/>
        <v>21704</v>
      </c>
      <c r="I533" s="142">
        <f t="shared" si="83"/>
        <v>21540</v>
      </c>
      <c r="K533" s="98">
        <v>20514.21284</v>
      </c>
      <c r="M533" s="98">
        <v>19718</v>
      </c>
      <c r="N533" s="98">
        <v>20514.21284</v>
      </c>
    </row>
    <row r="534" spans="2:14" ht="16.5" hidden="1">
      <c r="B534" s="39">
        <v>442</v>
      </c>
      <c r="C534" s="67" t="s">
        <v>1002</v>
      </c>
      <c r="D534" s="60" t="s">
        <v>1003</v>
      </c>
      <c r="E534" s="68" t="s">
        <v>9</v>
      </c>
      <c r="F534" s="141">
        <f t="shared" si="80"/>
        <v>54765</v>
      </c>
      <c r="G534" s="142">
        <f t="shared" si="81"/>
        <v>51119</v>
      </c>
      <c r="H534" s="142">
        <f t="shared" si="82"/>
        <v>57153</v>
      </c>
      <c r="I534" s="142">
        <f t="shared" si="83"/>
        <v>56721</v>
      </c>
      <c r="K534" s="98">
        <v>54019.650740000005</v>
      </c>
      <c r="M534" s="98">
        <v>51923</v>
      </c>
      <c r="N534" s="98">
        <v>54019.650740000005</v>
      </c>
    </row>
    <row r="535" spans="2:14" ht="16.5" hidden="1">
      <c r="B535" s="39">
        <v>443</v>
      </c>
      <c r="C535" s="67" t="s">
        <v>1004</v>
      </c>
      <c r="D535" s="60" t="s">
        <v>1005</v>
      </c>
      <c r="E535" s="68" t="s">
        <v>9</v>
      </c>
      <c r="F535" s="141">
        <f t="shared" si="80"/>
        <v>126340</v>
      </c>
      <c r="G535" s="142">
        <f t="shared" si="81"/>
        <v>117928</v>
      </c>
      <c r="H535" s="142">
        <f t="shared" si="82"/>
        <v>131848</v>
      </c>
      <c r="I535" s="142">
        <f t="shared" si="83"/>
        <v>130851</v>
      </c>
      <c r="K535" s="98">
        <v>124619.83754000001</v>
      </c>
      <c r="M535" s="98">
        <v>119783</v>
      </c>
      <c r="N535" s="98">
        <v>124619.83754000001</v>
      </c>
    </row>
    <row r="536" spans="2:14" ht="16.5" hidden="1">
      <c r="B536" s="39">
        <v>444</v>
      </c>
      <c r="C536" s="67" t="s">
        <v>3136</v>
      </c>
      <c r="D536" s="55" t="s">
        <v>3137</v>
      </c>
      <c r="E536" s="68" t="s">
        <v>9</v>
      </c>
      <c r="F536" s="141">
        <f t="shared" ref="F536:F548" si="84">+ROUND($F$7*K536,0)</f>
        <v>21190</v>
      </c>
      <c r="G536" s="142">
        <f t="shared" ref="G536:G548" si="85">+ROUND(K536*$G$7,0)</f>
        <v>19779</v>
      </c>
      <c r="H536" s="142">
        <f t="shared" ref="H536:H548" si="86">+ROUND(K536*$H$7,0)</f>
        <v>22114</v>
      </c>
      <c r="I536" s="142">
        <f t="shared" ref="I536:I548" si="87">+ROUND(K536*$I$7,0)</f>
        <v>21946</v>
      </c>
      <c r="K536" s="98">
        <v>20901.234200000003</v>
      </c>
      <c r="M536" s="98">
        <v>20090</v>
      </c>
      <c r="N536" s="98">
        <v>20901.234200000003</v>
      </c>
    </row>
    <row r="537" spans="2:14" ht="16.5" hidden="1">
      <c r="B537" s="39">
        <v>445</v>
      </c>
      <c r="C537" s="67" t="s">
        <v>3138</v>
      </c>
      <c r="D537" s="55" t="s">
        <v>3139</v>
      </c>
      <c r="E537" s="68" t="s">
        <v>9</v>
      </c>
      <c r="F537" s="141">
        <f t="shared" si="84"/>
        <v>19370</v>
      </c>
      <c r="G537" s="142">
        <f t="shared" si="85"/>
        <v>18081</v>
      </c>
      <c r="H537" s="142">
        <f t="shared" si="86"/>
        <v>20215</v>
      </c>
      <c r="I537" s="142">
        <f t="shared" si="87"/>
        <v>20062</v>
      </c>
      <c r="K537" s="98">
        <v>19106.578700000002</v>
      </c>
      <c r="M537" s="98">
        <v>18365</v>
      </c>
      <c r="N537" s="98">
        <v>19106.578700000002</v>
      </c>
    </row>
    <row r="538" spans="2:14" ht="16.5" hidden="1">
      <c r="B538" s="39">
        <v>446</v>
      </c>
      <c r="C538" s="67" t="s">
        <v>3140</v>
      </c>
      <c r="D538" s="60" t="s">
        <v>3141</v>
      </c>
      <c r="E538" s="56" t="s">
        <v>86</v>
      </c>
      <c r="F538" s="141">
        <f t="shared" si="84"/>
        <v>10055</v>
      </c>
      <c r="G538" s="142">
        <f t="shared" si="85"/>
        <v>9385</v>
      </c>
      <c r="H538" s="142">
        <f t="shared" si="86"/>
        <v>10493</v>
      </c>
      <c r="I538" s="142">
        <f t="shared" si="87"/>
        <v>10414</v>
      </c>
      <c r="K538" s="98">
        <v>9917.94254</v>
      </c>
      <c r="M538" s="98">
        <v>9533</v>
      </c>
      <c r="N538" s="98">
        <v>9917.94254</v>
      </c>
    </row>
    <row r="539" spans="2:14" ht="16.5" hidden="1">
      <c r="B539" s="39">
        <v>447</v>
      </c>
      <c r="C539" s="67" t="s">
        <v>3142</v>
      </c>
      <c r="D539" s="60" t="s">
        <v>3143</v>
      </c>
      <c r="E539" s="56" t="s">
        <v>86</v>
      </c>
      <c r="F539" s="141">
        <f t="shared" si="84"/>
        <v>9167</v>
      </c>
      <c r="G539" s="142">
        <f t="shared" si="85"/>
        <v>8556</v>
      </c>
      <c r="H539" s="142">
        <f t="shared" si="86"/>
        <v>9566</v>
      </c>
      <c r="I539" s="142">
        <f t="shared" si="87"/>
        <v>9494</v>
      </c>
      <c r="K539" s="98">
        <v>9041.9425800000008</v>
      </c>
      <c r="M539" s="98">
        <v>8691</v>
      </c>
      <c r="N539" s="98">
        <v>9041.9425800000008</v>
      </c>
    </row>
    <row r="540" spans="2:14" ht="16.5" hidden="1">
      <c r="B540" s="39">
        <v>448</v>
      </c>
      <c r="C540" s="67" t="s">
        <v>3144</v>
      </c>
      <c r="D540" s="60" t="s">
        <v>3145</v>
      </c>
      <c r="E540" s="56" t="s">
        <v>86</v>
      </c>
      <c r="F540" s="141">
        <f t="shared" si="84"/>
        <v>7307</v>
      </c>
      <c r="G540" s="142">
        <f t="shared" si="85"/>
        <v>6821</v>
      </c>
      <c r="H540" s="142">
        <f t="shared" si="86"/>
        <v>7626</v>
      </c>
      <c r="I540" s="142">
        <f t="shared" si="87"/>
        <v>7568</v>
      </c>
      <c r="K540" s="98">
        <v>7207.7526400000006</v>
      </c>
      <c r="M540" s="98">
        <v>6928</v>
      </c>
      <c r="N540" s="98">
        <v>7207.7526400000006</v>
      </c>
    </row>
    <row r="541" spans="2:14" ht="16.5" hidden="1">
      <c r="B541" s="39">
        <v>449</v>
      </c>
      <c r="C541" s="67" t="s">
        <v>3146</v>
      </c>
      <c r="D541" s="60" t="s">
        <v>3147</v>
      </c>
      <c r="E541" s="56" t="s">
        <v>86</v>
      </c>
      <c r="F541" s="141">
        <f t="shared" si="84"/>
        <v>8237</v>
      </c>
      <c r="G541" s="142">
        <f t="shared" si="85"/>
        <v>7689</v>
      </c>
      <c r="H541" s="142">
        <f t="shared" si="86"/>
        <v>8597</v>
      </c>
      <c r="I541" s="142">
        <f t="shared" si="87"/>
        <v>8532</v>
      </c>
      <c r="K541" s="98">
        <v>8125.3678000000009</v>
      </c>
      <c r="M541" s="98">
        <v>7810</v>
      </c>
      <c r="N541" s="98">
        <v>8125.3678000000009</v>
      </c>
    </row>
    <row r="542" spans="2:14" ht="16.5" hidden="1">
      <c r="B542" s="39">
        <v>450</v>
      </c>
      <c r="C542" s="67" t="s">
        <v>1006</v>
      </c>
      <c r="D542" s="60" t="s">
        <v>3148</v>
      </c>
      <c r="E542" s="68" t="s">
        <v>9</v>
      </c>
      <c r="F542" s="141">
        <f t="shared" si="84"/>
        <v>70536</v>
      </c>
      <c r="G542" s="142">
        <f t="shared" si="85"/>
        <v>65839</v>
      </c>
      <c r="H542" s="142">
        <f t="shared" si="86"/>
        <v>73611</v>
      </c>
      <c r="I542" s="142">
        <f t="shared" si="87"/>
        <v>73054</v>
      </c>
      <c r="K542" s="98">
        <v>69575.412500000006</v>
      </c>
      <c r="M542" s="98">
        <v>66875</v>
      </c>
      <c r="N542" s="98">
        <v>69575.412500000006</v>
      </c>
    </row>
    <row r="543" spans="2:14" ht="16.5" hidden="1">
      <c r="B543" s="39">
        <v>451</v>
      </c>
      <c r="C543" s="67" t="s">
        <v>1008</v>
      </c>
      <c r="D543" s="60" t="s">
        <v>3149</v>
      </c>
      <c r="E543" s="68" t="s">
        <v>9</v>
      </c>
      <c r="F543" s="141">
        <f t="shared" si="84"/>
        <v>26298</v>
      </c>
      <c r="G543" s="142">
        <f t="shared" si="85"/>
        <v>24547</v>
      </c>
      <c r="H543" s="142">
        <f t="shared" si="86"/>
        <v>27444</v>
      </c>
      <c r="I543" s="142">
        <f t="shared" si="87"/>
        <v>27237</v>
      </c>
      <c r="K543" s="98">
        <v>25939.794540000003</v>
      </c>
      <c r="M543" s="98">
        <v>24933</v>
      </c>
      <c r="N543" s="98">
        <v>25939.794540000003</v>
      </c>
    </row>
    <row r="544" spans="2:14" ht="16.5" hidden="1">
      <c r="B544" s="39">
        <v>452</v>
      </c>
      <c r="C544" s="67" t="s">
        <v>1010</v>
      </c>
      <c r="D544" s="60" t="s">
        <v>3150</v>
      </c>
      <c r="E544" s="68" t="s">
        <v>9</v>
      </c>
      <c r="F544" s="141">
        <f t="shared" si="84"/>
        <v>39317</v>
      </c>
      <c r="G544" s="142">
        <f t="shared" si="85"/>
        <v>36700</v>
      </c>
      <c r="H544" s="142">
        <f t="shared" si="86"/>
        <v>41032</v>
      </c>
      <c r="I544" s="142">
        <f t="shared" si="87"/>
        <v>40721</v>
      </c>
      <c r="K544" s="98">
        <v>38782.245260000003</v>
      </c>
      <c r="M544" s="98">
        <v>37277</v>
      </c>
      <c r="N544" s="98">
        <v>38782.245260000003</v>
      </c>
    </row>
    <row r="545" spans="2:14" ht="16.5" hidden="1">
      <c r="B545" s="39">
        <v>453</v>
      </c>
      <c r="C545" s="67" t="s">
        <v>1012</v>
      </c>
      <c r="D545" s="60" t="s">
        <v>1013</v>
      </c>
      <c r="E545" s="68" t="s">
        <v>9</v>
      </c>
      <c r="F545" s="141">
        <f t="shared" si="84"/>
        <v>35521</v>
      </c>
      <c r="G545" s="142">
        <f t="shared" si="85"/>
        <v>33156</v>
      </c>
      <c r="H545" s="142">
        <f t="shared" si="86"/>
        <v>37070</v>
      </c>
      <c r="I545" s="142">
        <f t="shared" si="87"/>
        <v>36790</v>
      </c>
      <c r="K545" s="98">
        <v>35037.91764</v>
      </c>
      <c r="M545" s="98">
        <v>33678</v>
      </c>
      <c r="N545" s="98">
        <v>35037.91764</v>
      </c>
    </row>
    <row r="546" spans="2:14" ht="16.5" hidden="1">
      <c r="B546" s="39">
        <v>454</v>
      </c>
      <c r="C546" s="67" t="s">
        <v>1014</v>
      </c>
      <c r="D546" s="60" t="s">
        <v>1015</v>
      </c>
      <c r="E546" s="68" t="s">
        <v>9</v>
      </c>
      <c r="F546" s="141">
        <f t="shared" si="84"/>
        <v>43364</v>
      </c>
      <c r="G546" s="142">
        <f t="shared" si="85"/>
        <v>40477</v>
      </c>
      <c r="H546" s="142">
        <f t="shared" si="86"/>
        <v>45255</v>
      </c>
      <c r="I546" s="142">
        <f t="shared" si="87"/>
        <v>44913</v>
      </c>
      <c r="K546" s="98">
        <v>42774.183320000004</v>
      </c>
      <c r="M546" s="98">
        <v>41114</v>
      </c>
      <c r="N546" s="98">
        <v>42774.183320000004</v>
      </c>
    </row>
    <row r="547" spans="2:14" ht="16.5" hidden="1">
      <c r="B547" s="39">
        <v>455</v>
      </c>
      <c r="C547" s="67" t="s">
        <v>1016</v>
      </c>
      <c r="D547" s="60" t="s">
        <v>1017</v>
      </c>
      <c r="E547" s="68" t="s">
        <v>9</v>
      </c>
      <c r="F547" s="141">
        <f t="shared" si="84"/>
        <v>60620</v>
      </c>
      <c r="G547" s="142">
        <f t="shared" si="85"/>
        <v>56584</v>
      </c>
      <c r="H547" s="142">
        <f t="shared" si="86"/>
        <v>63263</v>
      </c>
      <c r="I547" s="142">
        <f t="shared" si="87"/>
        <v>62785</v>
      </c>
      <c r="K547" s="98">
        <v>59794.800120000007</v>
      </c>
      <c r="M547" s="98">
        <v>57474</v>
      </c>
      <c r="N547" s="98">
        <v>59794.800120000007</v>
      </c>
    </row>
    <row r="548" spans="2:14" ht="16.5" hidden="1">
      <c r="B548" s="39">
        <v>456</v>
      </c>
      <c r="C548" s="67" t="s">
        <v>1018</v>
      </c>
      <c r="D548" s="60" t="s">
        <v>1019</v>
      </c>
      <c r="E548" s="68" t="s">
        <v>9</v>
      </c>
      <c r="F548" s="141">
        <f t="shared" si="84"/>
        <v>380078</v>
      </c>
      <c r="G548" s="142">
        <f t="shared" si="85"/>
        <v>354772</v>
      </c>
      <c r="H548" s="142">
        <f t="shared" si="86"/>
        <v>396648</v>
      </c>
      <c r="I548" s="142">
        <f t="shared" si="87"/>
        <v>393649</v>
      </c>
      <c r="K548" s="98">
        <v>374904.05414000002</v>
      </c>
      <c r="M548" s="98">
        <v>360353</v>
      </c>
      <c r="N548" s="98">
        <v>374904.05414000002</v>
      </c>
    </row>
    <row r="549" spans="2:14" ht="16.5" hidden="1">
      <c r="B549" s="39">
        <v>457</v>
      </c>
      <c r="C549" s="70" t="s">
        <v>1020</v>
      </c>
      <c r="D549" s="80" t="s">
        <v>1021</v>
      </c>
      <c r="E549" s="71"/>
      <c r="F549" s="141"/>
      <c r="G549" s="142"/>
      <c r="H549" s="142"/>
      <c r="I549" s="142"/>
      <c r="K549" s="98">
        <v>0</v>
      </c>
      <c r="M549" s="98">
        <v>0</v>
      </c>
      <c r="N549" s="98">
        <v>0</v>
      </c>
    </row>
    <row r="550" spans="2:14" ht="16.5" hidden="1">
      <c r="B550" s="39">
        <v>458</v>
      </c>
      <c r="C550" s="67" t="s">
        <v>1022</v>
      </c>
      <c r="D550" s="60" t="s">
        <v>1023</v>
      </c>
      <c r="E550" s="68" t="s">
        <v>9</v>
      </c>
      <c r="F550" s="141">
        <f>+ROUND($F$7*K550,0)</f>
        <v>104788</v>
      </c>
      <c r="G550" s="142">
        <f>+ROUND(K550*$G$7,0)</f>
        <v>97811</v>
      </c>
      <c r="H550" s="142">
        <f>+ROUND(K550*$H$7,0)</f>
        <v>109357</v>
      </c>
      <c r="I550" s="142">
        <f>+ROUND(K550*$I$7,0)</f>
        <v>108530</v>
      </c>
      <c r="K550" s="98">
        <v>103361.75300000001</v>
      </c>
      <c r="M550" s="98">
        <v>99350</v>
      </c>
      <c r="N550" s="98">
        <v>103361.75300000001</v>
      </c>
    </row>
    <row r="551" spans="2:14" ht="16.5" hidden="1">
      <c r="B551" s="39">
        <v>459</v>
      </c>
      <c r="C551" s="67" t="s">
        <v>1024</v>
      </c>
      <c r="D551" s="60" t="s">
        <v>1025</v>
      </c>
      <c r="E551" s="68" t="s">
        <v>9</v>
      </c>
      <c r="F551" s="141">
        <f>+ROUND($F$7*K551,0)</f>
        <v>159313</v>
      </c>
      <c r="G551" s="142">
        <f>+ROUND(K551*$G$7,0)</f>
        <v>148706</v>
      </c>
      <c r="H551" s="142">
        <f>+ROUND(K551*$H$7,0)</f>
        <v>166259</v>
      </c>
      <c r="I551" s="142">
        <f>+ROUND(K551*$I$7,0)</f>
        <v>165001</v>
      </c>
      <c r="K551" s="98">
        <v>157144.19710000002</v>
      </c>
      <c r="M551" s="98">
        <v>151045</v>
      </c>
      <c r="N551" s="98">
        <v>157144.19710000002</v>
      </c>
    </row>
    <row r="552" spans="2:14" ht="16.5" hidden="1">
      <c r="B552" s="39">
        <v>460</v>
      </c>
      <c r="C552" s="67" t="s">
        <v>1026</v>
      </c>
      <c r="D552" s="60" t="s">
        <v>1027</v>
      </c>
      <c r="E552" s="56" t="s">
        <v>86</v>
      </c>
      <c r="F552" s="141">
        <f>+ROUND($F$7*K552,0)</f>
        <v>27635</v>
      </c>
      <c r="G552" s="142">
        <f>+ROUND(K552*$G$7,0)</f>
        <v>25795</v>
      </c>
      <c r="H552" s="142">
        <f>+ROUND(K552*$H$7,0)</f>
        <v>28840</v>
      </c>
      <c r="I552" s="142">
        <f>+ROUND(K552*$I$7,0)</f>
        <v>28622</v>
      </c>
      <c r="K552" s="98">
        <v>27258.99638</v>
      </c>
      <c r="M552" s="98">
        <v>26201</v>
      </c>
      <c r="N552" s="98">
        <v>27258.99638</v>
      </c>
    </row>
    <row r="553" spans="2:14" ht="16.5" hidden="1">
      <c r="B553" s="39">
        <v>461</v>
      </c>
      <c r="C553" s="67" t="s">
        <v>1028</v>
      </c>
      <c r="D553" s="60" t="s">
        <v>1029</v>
      </c>
      <c r="E553" s="56" t="s">
        <v>86</v>
      </c>
      <c r="F553" s="141">
        <f>+ROUND($F$7*K553,0)</f>
        <v>39383</v>
      </c>
      <c r="G553" s="142">
        <f>+ROUND(K553*$G$7,0)</f>
        <v>36761</v>
      </c>
      <c r="H553" s="142">
        <f>+ROUND(K553*$H$7,0)</f>
        <v>41100</v>
      </c>
      <c r="I553" s="142">
        <f>+ROUND(K553*$I$7,0)</f>
        <v>40789</v>
      </c>
      <c r="K553" s="98">
        <v>38846.748820000001</v>
      </c>
      <c r="M553" s="98">
        <v>37339</v>
      </c>
      <c r="N553" s="98">
        <v>38846.748820000001</v>
      </c>
    </row>
    <row r="554" spans="2:14" ht="16.5" hidden="1">
      <c r="B554" s="39">
        <v>462</v>
      </c>
      <c r="C554" s="67" t="s">
        <v>1030</v>
      </c>
      <c r="D554" s="60" t="s">
        <v>1031</v>
      </c>
      <c r="E554" s="56" t="s">
        <v>86</v>
      </c>
      <c r="F554" s="141">
        <f>+ROUND($F$7*K554,0)</f>
        <v>62445</v>
      </c>
      <c r="G554" s="142">
        <f>+ROUND(K554*$G$7,0)</f>
        <v>58287</v>
      </c>
      <c r="H554" s="142">
        <f>+ROUND(K554*$H$7,0)</f>
        <v>65167</v>
      </c>
      <c r="I554" s="142">
        <f>+ROUND(K554*$I$7,0)</f>
        <v>64674</v>
      </c>
      <c r="K554" s="98">
        <v>61594.657520000008</v>
      </c>
      <c r="M554" s="98">
        <v>59204</v>
      </c>
      <c r="N554" s="98">
        <v>61594.657520000008</v>
      </c>
    </row>
    <row r="555" spans="2:14" ht="16.5" hidden="1">
      <c r="B555" s="39">
        <v>463</v>
      </c>
      <c r="C555" s="70" t="s">
        <v>1032</v>
      </c>
      <c r="D555" s="80" t="s">
        <v>1033</v>
      </c>
      <c r="E555" s="71"/>
      <c r="F555" s="141"/>
      <c r="G555" s="142"/>
      <c r="H555" s="142"/>
      <c r="I555" s="142"/>
      <c r="K555" s="98">
        <v>0</v>
      </c>
      <c r="M555" s="98">
        <v>0</v>
      </c>
      <c r="N555" s="98">
        <v>0</v>
      </c>
    </row>
    <row r="556" spans="2:14" ht="16.5" hidden="1">
      <c r="B556" s="39">
        <v>464</v>
      </c>
      <c r="C556" s="67" t="s">
        <v>1034</v>
      </c>
      <c r="D556" s="60" t="s">
        <v>1035</v>
      </c>
      <c r="E556" s="56" t="s">
        <v>86</v>
      </c>
      <c r="F556" s="141">
        <f t="shared" ref="F556:F561" si="88">+ROUND($F$7*K556,0)</f>
        <v>186741</v>
      </c>
      <c r="G556" s="142">
        <f t="shared" ref="G556:G561" si="89">+ROUND(K556*$G$7,0)</f>
        <v>174308</v>
      </c>
      <c r="H556" s="142">
        <f t="shared" ref="H556:H561" si="90">+ROUND(K556*$H$7,0)</f>
        <v>194883</v>
      </c>
      <c r="I556" s="142">
        <f t="shared" ref="I556:I561" si="91">+ROUND(K556*$I$7,0)</f>
        <v>193409</v>
      </c>
      <c r="K556" s="98">
        <v>184199.27900000001</v>
      </c>
      <c r="L556" s="99">
        <f>+F556</f>
        <v>186741</v>
      </c>
      <c r="M556" s="98">
        <v>114259</v>
      </c>
      <c r="N556" s="98">
        <v>184199.27900000001</v>
      </c>
    </row>
    <row r="557" spans="2:14" ht="16.5" hidden="1">
      <c r="B557" s="39">
        <v>465</v>
      </c>
      <c r="C557" s="67" t="s">
        <v>1036</v>
      </c>
      <c r="D557" s="60" t="s">
        <v>1037</v>
      </c>
      <c r="E557" s="68" t="s">
        <v>9</v>
      </c>
      <c r="F557" s="141">
        <f t="shared" si="88"/>
        <v>263819</v>
      </c>
      <c r="G557" s="142">
        <f t="shared" si="89"/>
        <v>246254</v>
      </c>
      <c r="H557" s="142">
        <f t="shared" si="90"/>
        <v>275321</v>
      </c>
      <c r="I557" s="142">
        <f t="shared" si="91"/>
        <v>273240</v>
      </c>
      <c r="K557" s="98">
        <v>260228.16864000002</v>
      </c>
      <c r="M557" s="98">
        <v>250128</v>
      </c>
      <c r="N557" s="98">
        <v>260228.16864000002</v>
      </c>
    </row>
    <row r="558" spans="2:14" ht="16.5" hidden="1">
      <c r="B558" s="39">
        <v>466</v>
      </c>
      <c r="C558" s="67" t="s">
        <v>1038</v>
      </c>
      <c r="D558" s="60" t="s">
        <v>1039</v>
      </c>
      <c r="E558" s="68" t="s">
        <v>9</v>
      </c>
      <c r="F558" s="141">
        <f t="shared" si="88"/>
        <v>344967</v>
      </c>
      <c r="G558" s="142">
        <f t="shared" si="89"/>
        <v>321998</v>
      </c>
      <c r="H558" s="142">
        <f t="shared" si="90"/>
        <v>360007</v>
      </c>
      <c r="I558" s="142">
        <f t="shared" si="91"/>
        <v>357284</v>
      </c>
      <c r="K558" s="98">
        <v>340270.84432000003</v>
      </c>
      <c r="M558" s="98">
        <v>327064</v>
      </c>
      <c r="N558" s="98">
        <v>340270.84432000003</v>
      </c>
    </row>
    <row r="559" spans="2:14" ht="16.5" hidden="1">
      <c r="B559" s="39">
        <v>467</v>
      </c>
      <c r="C559" s="67" t="s">
        <v>3151</v>
      </c>
      <c r="D559" s="60" t="s">
        <v>3152</v>
      </c>
      <c r="E559" s="68" t="s">
        <v>38</v>
      </c>
      <c r="F559" s="141">
        <f t="shared" si="88"/>
        <v>157170</v>
      </c>
      <c r="G559" s="142">
        <f t="shared" si="89"/>
        <v>146705</v>
      </c>
      <c r="H559" s="142">
        <f t="shared" si="90"/>
        <v>164022</v>
      </c>
      <c r="I559" s="142">
        <f t="shared" si="91"/>
        <v>162782</v>
      </c>
      <c r="K559" s="98">
        <v>155030.14494</v>
      </c>
      <c r="L559" s="99">
        <f>+F559</f>
        <v>157170</v>
      </c>
      <c r="M559" s="98">
        <v>201013</v>
      </c>
      <c r="N559" s="98">
        <v>155030.14494</v>
      </c>
    </row>
    <row r="560" spans="2:14" ht="16.5" hidden="1">
      <c r="B560" s="39">
        <v>468</v>
      </c>
      <c r="C560" s="67" t="s">
        <v>3153</v>
      </c>
      <c r="D560" s="60" t="s">
        <v>3154</v>
      </c>
      <c r="E560" s="68" t="s">
        <v>38</v>
      </c>
      <c r="F560" s="141">
        <f t="shared" si="88"/>
        <v>178264</v>
      </c>
      <c r="G560" s="142">
        <f t="shared" si="89"/>
        <v>166395</v>
      </c>
      <c r="H560" s="142">
        <f t="shared" si="90"/>
        <v>186036</v>
      </c>
      <c r="I560" s="142">
        <f t="shared" si="91"/>
        <v>184630</v>
      </c>
      <c r="K560" s="98">
        <v>175837.74494</v>
      </c>
      <c r="L560" s="99">
        <f>+F560</f>
        <v>178264</v>
      </c>
      <c r="M560" s="98">
        <v>98730</v>
      </c>
      <c r="N560" s="98">
        <v>175837.74494</v>
      </c>
    </row>
    <row r="561" spans="2:14" ht="33.75" hidden="1">
      <c r="B561" s="39">
        <v>469</v>
      </c>
      <c r="C561" s="67" t="s">
        <v>3155</v>
      </c>
      <c r="D561" s="60" t="s">
        <v>3156</v>
      </c>
      <c r="E561" s="68" t="s">
        <v>9</v>
      </c>
      <c r="F561" s="141">
        <f t="shared" si="88"/>
        <v>483597</v>
      </c>
      <c r="G561" s="142">
        <f t="shared" si="89"/>
        <v>451399</v>
      </c>
      <c r="H561" s="142">
        <f t="shared" si="90"/>
        <v>504681</v>
      </c>
      <c r="I561" s="142">
        <f t="shared" si="91"/>
        <v>500865</v>
      </c>
      <c r="K561" s="98">
        <v>477014.23000000004</v>
      </c>
      <c r="M561" s="100">
        <v>352944</v>
      </c>
      <c r="N561" s="98">
        <v>477014.23000000004</v>
      </c>
    </row>
    <row r="562" spans="2:14" ht="16.5" hidden="1">
      <c r="B562" s="39">
        <v>470</v>
      </c>
      <c r="C562" s="70" t="s">
        <v>1040</v>
      </c>
      <c r="D562" s="80" t="s">
        <v>3157</v>
      </c>
      <c r="E562" s="71"/>
      <c r="F562" s="141"/>
      <c r="G562" s="142"/>
      <c r="H562" s="142"/>
      <c r="I562" s="142"/>
      <c r="K562" s="98">
        <v>0</v>
      </c>
      <c r="M562" s="100">
        <v>352944</v>
      </c>
      <c r="N562" s="98">
        <v>0</v>
      </c>
    </row>
    <row r="563" spans="2:14" ht="16.5" hidden="1">
      <c r="B563" s="39">
        <v>471</v>
      </c>
      <c r="C563" s="67" t="s">
        <v>1042</v>
      </c>
      <c r="D563" s="60" t="s">
        <v>1043</v>
      </c>
      <c r="E563" s="68" t="s">
        <v>86</v>
      </c>
      <c r="F563" s="141">
        <f t="shared" ref="F563:F585" si="92">+ROUND($F$7*K563,0)</f>
        <v>26156</v>
      </c>
      <c r="G563" s="142">
        <f t="shared" ref="G563:G585" si="93">+ROUND(K563*$G$7,0)</f>
        <v>24415</v>
      </c>
      <c r="H563" s="142">
        <f t="shared" ref="H563:H585" si="94">+ROUND(K563*$H$7,0)</f>
        <v>27297</v>
      </c>
      <c r="I563" s="142">
        <f t="shared" ref="I563:I585" si="95">+ROUND(K563*$I$7,0)</f>
        <v>27090</v>
      </c>
      <c r="K563" s="98">
        <v>25800.383620000001</v>
      </c>
      <c r="M563" s="100">
        <v>352944</v>
      </c>
      <c r="N563" s="98">
        <v>25800.383620000001</v>
      </c>
    </row>
    <row r="564" spans="2:14" ht="22.5" hidden="1">
      <c r="B564" s="39">
        <v>472</v>
      </c>
      <c r="C564" s="67" t="s">
        <v>1044</v>
      </c>
      <c r="D564" s="60" t="s">
        <v>1045</v>
      </c>
      <c r="E564" s="68" t="s">
        <v>86</v>
      </c>
      <c r="F564" s="141">
        <f t="shared" si="92"/>
        <v>31531</v>
      </c>
      <c r="G564" s="142">
        <f t="shared" si="93"/>
        <v>29432</v>
      </c>
      <c r="H564" s="142">
        <f t="shared" si="94"/>
        <v>32906</v>
      </c>
      <c r="I564" s="142">
        <f t="shared" si="95"/>
        <v>32657</v>
      </c>
      <c r="K564" s="98">
        <v>31102.160100000001</v>
      </c>
      <c r="M564" s="100">
        <v>352944</v>
      </c>
      <c r="N564" s="98">
        <v>31102.160100000001</v>
      </c>
    </row>
    <row r="565" spans="2:14" ht="22.5" hidden="1">
      <c r="B565" s="39">
        <v>473</v>
      </c>
      <c r="C565" s="67" t="s">
        <v>1046</v>
      </c>
      <c r="D565" s="60" t="s">
        <v>1047</v>
      </c>
      <c r="E565" s="68" t="s">
        <v>86</v>
      </c>
      <c r="F565" s="141">
        <f t="shared" si="92"/>
        <v>34998</v>
      </c>
      <c r="G565" s="142">
        <f t="shared" si="93"/>
        <v>32668</v>
      </c>
      <c r="H565" s="142">
        <f t="shared" si="94"/>
        <v>36524</v>
      </c>
      <c r="I565" s="142">
        <f t="shared" si="95"/>
        <v>36248</v>
      </c>
      <c r="K565" s="98">
        <v>34521.889160000006</v>
      </c>
      <c r="M565" s="100">
        <v>352944</v>
      </c>
      <c r="N565" s="98">
        <v>34521.889160000006</v>
      </c>
    </row>
    <row r="566" spans="2:14" ht="16.5" hidden="1">
      <c r="B566" s="39">
        <v>474</v>
      </c>
      <c r="C566" s="67" t="s">
        <v>1048</v>
      </c>
      <c r="D566" s="60" t="s">
        <v>1049</v>
      </c>
      <c r="E566" s="68" t="s">
        <v>86</v>
      </c>
      <c r="F566" s="141">
        <f t="shared" si="92"/>
        <v>42400</v>
      </c>
      <c r="G566" s="142">
        <f t="shared" si="93"/>
        <v>39577</v>
      </c>
      <c r="H566" s="142">
        <f t="shared" si="94"/>
        <v>44249</v>
      </c>
      <c r="I566" s="142">
        <f t="shared" si="95"/>
        <v>43914</v>
      </c>
      <c r="K566" s="98">
        <v>41823.276000000005</v>
      </c>
      <c r="M566" s="100">
        <v>352944</v>
      </c>
      <c r="N566" s="98">
        <v>41823.276000000005</v>
      </c>
    </row>
    <row r="567" spans="2:14" ht="16.5" hidden="1">
      <c r="B567" s="39">
        <v>475</v>
      </c>
      <c r="C567" s="67" t="s">
        <v>1050</v>
      </c>
      <c r="D567" s="60" t="s">
        <v>1051</v>
      </c>
      <c r="E567" s="68" t="s">
        <v>86</v>
      </c>
      <c r="F567" s="141">
        <f t="shared" si="92"/>
        <v>64938</v>
      </c>
      <c r="G567" s="142">
        <f t="shared" si="93"/>
        <v>60614</v>
      </c>
      <c r="H567" s="142">
        <f t="shared" si="94"/>
        <v>67769</v>
      </c>
      <c r="I567" s="142">
        <f t="shared" si="95"/>
        <v>67257</v>
      </c>
      <c r="K567" s="98">
        <v>64054.115840000006</v>
      </c>
      <c r="M567" s="100">
        <v>352944</v>
      </c>
      <c r="N567" s="98">
        <v>64054.115840000006</v>
      </c>
    </row>
    <row r="568" spans="2:14" ht="22.5" hidden="1">
      <c r="B568" s="39">
        <v>476</v>
      </c>
      <c r="C568" s="67" t="s">
        <v>1052</v>
      </c>
      <c r="D568" s="60" t="s">
        <v>1053</v>
      </c>
      <c r="E568" s="68" t="s">
        <v>86</v>
      </c>
      <c r="F568" s="141">
        <f t="shared" si="92"/>
        <v>53635</v>
      </c>
      <c r="G568" s="142">
        <f t="shared" si="93"/>
        <v>50064</v>
      </c>
      <c r="H568" s="142">
        <f t="shared" si="94"/>
        <v>55974</v>
      </c>
      <c r="I568" s="142">
        <f t="shared" si="95"/>
        <v>55551</v>
      </c>
      <c r="K568" s="98">
        <v>52905.403760000001</v>
      </c>
      <c r="M568" s="100">
        <v>352944</v>
      </c>
      <c r="N568" s="98">
        <v>52905.403760000001</v>
      </c>
    </row>
    <row r="569" spans="2:14" ht="16.5" hidden="1">
      <c r="B569" s="39">
        <v>477</v>
      </c>
      <c r="C569" s="67" t="s">
        <v>1054</v>
      </c>
      <c r="D569" s="60" t="s">
        <v>1055</v>
      </c>
      <c r="E569" s="68" t="s">
        <v>86</v>
      </c>
      <c r="F569" s="141">
        <f t="shared" si="92"/>
        <v>81679</v>
      </c>
      <c r="G569" s="142">
        <f t="shared" si="93"/>
        <v>76241</v>
      </c>
      <c r="H569" s="142">
        <f t="shared" si="94"/>
        <v>85240</v>
      </c>
      <c r="I569" s="142">
        <f t="shared" si="95"/>
        <v>84595</v>
      </c>
      <c r="K569" s="98">
        <v>80567.027200000011</v>
      </c>
      <c r="M569" s="100">
        <v>352944</v>
      </c>
      <c r="N569" s="98">
        <v>80567.027200000011</v>
      </c>
    </row>
    <row r="570" spans="2:14" ht="16.5" hidden="1">
      <c r="B570" s="39">
        <v>478</v>
      </c>
      <c r="C570" s="67" t="s">
        <v>1056</v>
      </c>
      <c r="D570" s="60" t="s">
        <v>3158</v>
      </c>
      <c r="E570" s="68" t="s">
        <v>86</v>
      </c>
      <c r="F570" s="141">
        <f t="shared" si="92"/>
        <v>146087</v>
      </c>
      <c r="G570" s="142">
        <f t="shared" si="93"/>
        <v>136361</v>
      </c>
      <c r="H570" s="142">
        <f t="shared" si="94"/>
        <v>152457</v>
      </c>
      <c r="I570" s="142">
        <f t="shared" si="95"/>
        <v>151304</v>
      </c>
      <c r="K570" s="98">
        <v>144098.87228000001</v>
      </c>
      <c r="L570" s="99">
        <f>+F570</f>
        <v>146087</v>
      </c>
      <c r="M570" s="100">
        <v>352944</v>
      </c>
      <c r="N570" s="98">
        <v>144098.87228000001</v>
      </c>
    </row>
    <row r="571" spans="2:14" ht="16.5" hidden="1">
      <c r="B571" s="39">
        <v>479</v>
      </c>
      <c r="C571" s="67" t="s">
        <v>1058</v>
      </c>
      <c r="D571" s="60" t="s">
        <v>1069</v>
      </c>
      <c r="E571" s="68" t="s">
        <v>9</v>
      </c>
      <c r="F571" s="141">
        <f t="shared" si="92"/>
        <v>12716</v>
      </c>
      <c r="G571" s="142">
        <f t="shared" si="93"/>
        <v>11869</v>
      </c>
      <c r="H571" s="142">
        <f t="shared" si="94"/>
        <v>13270</v>
      </c>
      <c r="I571" s="142">
        <f t="shared" si="95"/>
        <v>13170</v>
      </c>
      <c r="K571" s="98">
        <v>12542.82128</v>
      </c>
      <c r="M571" s="100">
        <v>352944</v>
      </c>
      <c r="N571" s="98">
        <v>12542.82128</v>
      </c>
    </row>
    <row r="572" spans="2:14" ht="16.5" hidden="1">
      <c r="B572" s="39">
        <v>480</v>
      </c>
      <c r="C572" s="67" t="s">
        <v>1060</v>
      </c>
      <c r="D572" s="60" t="s">
        <v>1071</v>
      </c>
      <c r="E572" s="68" t="s">
        <v>9</v>
      </c>
      <c r="F572" s="141">
        <f t="shared" si="92"/>
        <v>18733</v>
      </c>
      <c r="G572" s="142">
        <f t="shared" si="93"/>
        <v>17486</v>
      </c>
      <c r="H572" s="142">
        <f t="shared" si="94"/>
        <v>19550</v>
      </c>
      <c r="I572" s="142">
        <f t="shared" si="95"/>
        <v>19402</v>
      </c>
      <c r="K572" s="98">
        <v>18478.189180000001</v>
      </c>
      <c r="M572" s="100">
        <v>352944</v>
      </c>
      <c r="N572" s="98">
        <v>18478.189180000001</v>
      </c>
    </row>
    <row r="573" spans="2:14" ht="16.5" hidden="1">
      <c r="B573" s="39">
        <v>481</v>
      </c>
      <c r="C573" s="67" t="s">
        <v>1062</v>
      </c>
      <c r="D573" s="60" t="s">
        <v>1073</v>
      </c>
      <c r="E573" s="68" t="s">
        <v>9</v>
      </c>
      <c r="F573" s="141">
        <f t="shared" si="92"/>
        <v>19897</v>
      </c>
      <c r="G573" s="142">
        <f t="shared" si="93"/>
        <v>18572</v>
      </c>
      <c r="H573" s="142">
        <f t="shared" si="94"/>
        <v>20764</v>
      </c>
      <c r="I573" s="142">
        <f t="shared" si="95"/>
        <v>20607</v>
      </c>
      <c r="K573" s="98">
        <v>19625.728320000002</v>
      </c>
      <c r="M573" s="100">
        <v>352944</v>
      </c>
      <c r="N573" s="98">
        <v>19625.728320000002</v>
      </c>
    </row>
    <row r="574" spans="2:14" ht="16.5" hidden="1">
      <c r="B574" s="39">
        <v>482</v>
      </c>
      <c r="C574" s="67" t="s">
        <v>1064</v>
      </c>
      <c r="D574" s="60" t="s">
        <v>1075</v>
      </c>
      <c r="E574" s="68" t="s">
        <v>9</v>
      </c>
      <c r="F574" s="141">
        <f t="shared" si="92"/>
        <v>27279</v>
      </c>
      <c r="G574" s="142">
        <f t="shared" si="93"/>
        <v>25462</v>
      </c>
      <c r="H574" s="142">
        <f t="shared" si="94"/>
        <v>28468</v>
      </c>
      <c r="I574" s="142">
        <f t="shared" si="95"/>
        <v>28253</v>
      </c>
      <c r="K574" s="98">
        <v>26907.347940000003</v>
      </c>
      <c r="M574" s="100">
        <v>352944</v>
      </c>
      <c r="N574" s="98">
        <v>26907.347940000003</v>
      </c>
    </row>
    <row r="575" spans="2:14" ht="16.5" hidden="1">
      <c r="B575" s="39">
        <v>483</v>
      </c>
      <c r="C575" s="67" t="s">
        <v>1066</v>
      </c>
      <c r="D575" s="60" t="s">
        <v>1077</v>
      </c>
      <c r="E575" s="68" t="s">
        <v>9</v>
      </c>
      <c r="F575" s="141">
        <f t="shared" si="92"/>
        <v>36051</v>
      </c>
      <c r="G575" s="142">
        <f t="shared" si="93"/>
        <v>33651</v>
      </c>
      <c r="H575" s="142">
        <f t="shared" si="94"/>
        <v>37623</v>
      </c>
      <c r="I575" s="142">
        <f t="shared" si="95"/>
        <v>37338</v>
      </c>
      <c r="K575" s="98">
        <v>35560.188400000006</v>
      </c>
      <c r="M575" s="100">
        <v>352944</v>
      </c>
      <c r="N575" s="98">
        <v>35560.188400000006</v>
      </c>
    </row>
    <row r="576" spans="2:14" ht="16.5" hidden="1">
      <c r="B576" s="39">
        <v>484</v>
      </c>
      <c r="C576" s="67" t="s">
        <v>1068</v>
      </c>
      <c r="D576" s="60" t="s">
        <v>1079</v>
      </c>
      <c r="E576" s="68" t="s">
        <v>9</v>
      </c>
      <c r="F576" s="141">
        <f t="shared" si="92"/>
        <v>45645</v>
      </c>
      <c r="G576" s="142">
        <f t="shared" si="93"/>
        <v>42606</v>
      </c>
      <c r="H576" s="142">
        <f t="shared" si="94"/>
        <v>47635</v>
      </c>
      <c r="I576" s="142">
        <f t="shared" si="95"/>
        <v>47275</v>
      </c>
      <c r="K576" s="98">
        <v>45023.484880000004</v>
      </c>
      <c r="M576" s="100">
        <v>352944</v>
      </c>
      <c r="N576" s="98">
        <v>45023.484880000004</v>
      </c>
    </row>
    <row r="577" spans="2:14" ht="16.5" hidden="1">
      <c r="B577" s="39">
        <v>485</v>
      </c>
      <c r="C577" s="67" t="s">
        <v>1070</v>
      </c>
      <c r="D577" s="60" t="s">
        <v>1081</v>
      </c>
      <c r="E577" s="68" t="s">
        <v>9</v>
      </c>
      <c r="F577" s="141">
        <f t="shared" si="92"/>
        <v>68708</v>
      </c>
      <c r="G577" s="142">
        <f t="shared" si="93"/>
        <v>64133</v>
      </c>
      <c r="H577" s="142">
        <f t="shared" si="94"/>
        <v>71703</v>
      </c>
      <c r="I577" s="142">
        <f t="shared" si="95"/>
        <v>71161</v>
      </c>
      <c r="K577" s="98">
        <v>67772.433960000009</v>
      </c>
      <c r="M577" s="100">
        <v>352944</v>
      </c>
      <c r="N577" s="98">
        <v>67772.433960000009</v>
      </c>
    </row>
    <row r="578" spans="2:14" ht="16.5" hidden="1">
      <c r="B578" s="39">
        <v>486</v>
      </c>
      <c r="C578" s="67" t="s">
        <v>1072</v>
      </c>
      <c r="D578" s="60" t="s">
        <v>1083</v>
      </c>
      <c r="E578" s="68" t="s">
        <v>9</v>
      </c>
      <c r="F578" s="141">
        <f t="shared" si="92"/>
        <v>24025</v>
      </c>
      <c r="G578" s="142">
        <f t="shared" si="93"/>
        <v>22425</v>
      </c>
      <c r="H578" s="142">
        <f t="shared" si="94"/>
        <v>25072</v>
      </c>
      <c r="I578" s="142">
        <f t="shared" si="95"/>
        <v>24883</v>
      </c>
      <c r="K578" s="98">
        <v>23697.775640000003</v>
      </c>
      <c r="M578" s="100">
        <v>352944</v>
      </c>
      <c r="N578" s="98">
        <v>23697.775640000003</v>
      </c>
    </row>
    <row r="579" spans="2:14" ht="16.5" hidden="1">
      <c r="B579" s="39">
        <v>487</v>
      </c>
      <c r="C579" s="67" t="s">
        <v>1074</v>
      </c>
      <c r="D579" s="60" t="s">
        <v>1085</v>
      </c>
      <c r="E579" s="68" t="s">
        <v>9</v>
      </c>
      <c r="F579" s="141">
        <f t="shared" si="92"/>
        <v>25007</v>
      </c>
      <c r="G579" s="142">
        <f t="shared" si="93"/>
        <v>23342</v>
      </c>
      <c r="H579" s="142">
        <f t="shared" si="94"/>
        <v>26097</v>
      </c>
      <c r="I579" s="142">
        <f t="shared" si="95"/>
        <v>25900</v>
      </c>
      <c r="K579" s="98">
        <v>24666.369420000003</v>
      </c>
      <c r="M579" s="100">
        <v>352944</v>
      </c>
      <c r="N579" s="98">
        <v>24666.369420000003</v>
      </c>
    </row>
    <row r="580" spans="2:14" ht="16.5" hidden="1">
      <c r="B580" s="39">
        <v>488</v>
      </c>
      <c r="C580" s="67" t="s">
        <v>1076</v>
      </c>
      <c r="D580" s="60" t="s">
        <v>1087</v>
      </c>
      <c r="E580" s="68" t="s">
        <v>9</v>
      </c>
      <c r="F580" s="141">
        <f t="shared" si="92"/>
        <v>37320</v>
      </c>
      <c r="G580" s="142">
        <f t="shared" si="93"/>
        <v>34835</v>
      </c>
      <c r="H580" s="142">
        <f t="shared" si="94"/>
        <v>38947</v>
      </c>
      <c r="I580" s="142">
        <f t="shared" si="95"/>
        <v>38652</v>
      </c>
      <c r="K580" s="98">
        <v>36811.76554</v>
      </c>
      <c r="M580" s="100">
        <v>352944</v>
      </c>
      <c r="N580" s="98">
        <v>36811.76554</v>
      </c>
    </row>
    <row r="581" spans="2:14" ht="16.5" hidden="1">
      <c r="B581" s="39">
        <v>489</v>
      </c>
      <c r="C581" s="67" t="s">
        <v>1078</v>
      </c>
      <c r="D581" s="60" t="s">
        <v>1089</v>
      </c>
      <c r="E581" s="68" t="s">
        <v>9</v>
      </c>
      <c r="F581" s="141">
        <f t="shared" si="92"/>
        <v>39953</v>
      </c>
      <c r="G581" s="142">
        <f t="shared" si="93"/>
        <v>37293</v>
      </c>
      <c r="H581" s="142">
        <f t="shared" si="94"/>
        <v>41695</v>
      </c>
      <c r="I581" s="142">
        <f t="shared" si="95"/>
        <v>41380</v>
      </c>
      <c r="K581" s="98">
        <v>39409.594400000002</v>
      </c>
      <c r="M581" s="100">
        <v>352944</v>
      </c>
      <c r="N581" s="98">
        <v>39409.594400000002</v>
      </c>
    </row>
    <row r="582" spans="2:14" ht="16.5" hidden="1">
      <c r="B582" s="39">
        <v>490</v>
      </c>
      <c r="C582" s="67" t="s">
        <v>1080</v>
      </c>
      <c r="D582" s="60" t="s">
        <v>1091</v>
      </c>
      <c r="E582" s="68" t="s">
        <v>9</v>
      </c>
      <c r="F582" s="141">
        <f t="shared" si="92"/>
        <v>514039</v>
      </c>
      <c r="G582" s="142">
        <f t="shared" si="93"/>
        <v>479814</v>
      </c>
      <c r="H582" s="142">
        <f t="shared" si="94"/>
        <v>536450</v>
      </c>
      <c r="I582" s="142">
        <f t="shared" si="95"/>
        <v>532394</v>
      </c>
      <c r="K582" s="98">
        <v>507041.67756000004</v>
      </c>
      <c r="M582" s="100">
        <v>352944</v>
      </c>
      <c r="N582" s="98">
        <v>507041.67756000004</v>
      </c>
    </row>
    <row r="583" spans="2:14" ht="16.5" hidden="1">
      <c r="B583" s="39">
        <v>491</v>
      </c>
      <c r="C583" s="67" t="s">
        <v>1082</v>
      </c>
      <c r="D583" s="60" t="s">
        <v>1093</v>
      </c>
      <c r="E583" s="68" t="s">
        <v>9</v>
      </c>
      <c r="F583" s="141">
        <f t="shared" si="92"/>
        <v>20956</v>
      </c>
      <c r="G583" s="142">
        <f t="shared" si="93"/>
        <v>19560</v>
      </c>
      <c r="H583" s="142">
        <f t="shared" si="94"/>
        <v>21869</v>
      </c>
      <c r="I583" s="142">
        <f t="shared" si="95"/>
        <v>21704</v>
      </c>
      <c r="K583" s="98">
        <v>20670.269840000001</v>
      </c>
      <c r="M583" s="100">
        <v>352944</v>
      </c>
      <c r="N583" s="98">
        <v>20670.269840000001</v>
      </c>
    </row>
    <row r="584" spans="2:14" ht="16.5" hidden="1">
      <c r="B584" s="39">
        <v>492</v>
      </c>
      <c r="C584" s="67" t="s">
        <v>1084</v>
      </c>
      <c r="D584" s="60" t="s">
        <v>1095</v>
      </c>
      <c r="E584" s="68" t="s">
        <v>9</v>
      </c>
      <c r="F584" s="141">
        <f t="shared" si="92"/>
        <v>22146</v>
      </c>
      <c r="G584" s="142">
        <f t="shared" si="93"/>
        <v>20672</v>
      </c>
      <c r="H584" s="142">
        <f t="shared" si="94"/>
        <v>23112</v>
      </c>
      <c r="I584" s="142">
        <f t="shared" si="95"/>
        <v>22937</v>
      </c>
      <c r="K584" s="98">
        <v>21844.85886</v>
      </c>
      <c r="M584" s="100">
        <v>352944</v>
      </c>
      <c r="N584" s="98">
        <v>21844.85886</v>
      </c>
    </row>
    <row r="585" spans="2:14" ht="22.5" hidden="1">
      <c r="B585" s="39">
        <v>493</v>
      </c>
      <c r="C585" s="67" t="s">
        <v>1086</v>
      </c>
      <c r="D585" s="60" t="s">
        <v>1097</v>
      </c>
      <c r="E585" s="68" t="s">
        <v>86</v>
      </c>
      <c r="F585" s="141">
        <f t="shared" si="92"/>
        <v>18270</v>
      </c>
      <c r="G585" s="142">
        <f t="shared" si="93"/>
        <v>17054</v>
      </c>
      <c r="H585" s="142">
        <f t="shared" si="94"/>
        <v>19067</v>
      </c>
      <c r="I585" s="142">
        <f t="shared" si="95"/>
        <v>18923</v>
      </c>
      <c r="K585" s="98">
        <v>18021.462360000001</v>
      </c>
      <c r="M585" s="100">
        <v>352944</v>
      </c>
      <c r="N585" s="98">
        <v>18021.462360000001</v>
      </c>
    </row>
    <row r="586" spans="2:14" ht="16.5" hidden="1">
      <c r="B586" s="39">
        <v>494</v>
      </c>
      <c r="C586" s="70" t="s">
        <v>1098</v>
      </c>
      <c r="D586" s="80" t="s">
        <v>1099</v>
      </c>
      <c r="E586" s="68"/>
      <c r="F586" s="141"/>
      <c r="G586" s="142"/>
      <c r="H586" s="142"/>
      <c r="I586" s="142"/>
      <c r="K586" s="98">
        <v>0</v>
      </c>
      <c r="M586" s="100">
        <v>352944</v>
      </c>
      <c r="N586" s="98">
        <v>0</v>
      </c>
    </row>
    <row r="587" spans="2:14" ht="16.5" hidden="1">
      <c r="B587" s="39">
        <v>495</v>
      </c>
      <c r="C587" s="67" t="s">
        <v>3159</v>
      </c>
      <c r="D587" s="96" t="s">
        <v>3160</v>
      </c>
      <c r="E587" s="68" t="s">
        <v>9</v>
      </c>
      <c r="F587" s="141">
        <f t="shared" ref="F587:F650" si="96">+ROUND($F$7*K587,0)</f>
        <v>72427</v>
      </c>
      <c r="G587" s="142">
        <f t="shared" ref="G587:G650" si="97">+ROUND(K587*$G$7,0)</f>
        <v>67604</v>
      </c>
      <c r="H587" s="142">
        <f t="shared" ref="H587:H650" si="98">+ROUND(K587*$H$7,0)</f>
        <v>75584</v>
      </c>
      <c r="I587" s="142">
        <f t="shared" ref="I587:I650" si="99">+ROUND(K587*$I$7,0)</f>
        <v>75013</v>
      </c>
      <c r="K587" s="98">
        <v>71440.813840000003</v>
      </c>
      <c r="M587" s="100">
        <v>352944</v>
      </c>
      <c r="N587" s="98">
        <v>71440.813840000003</v>
      </c>
    </row>
    <row r="588" spans="2:14" ht="16.5" hidden="1">
      <c r="B588" s="39">
        <v>496</v>
      </c>
      <c r="C588" s="67" t="s">
        <v>1100</v>
      </c>
      <c r="D588" s="96" t="s">
        <v>3161</v>
      </c>
      <c r="E588" s="68" t="s">
        <v>9</v>
      </c>
      <c r="F588" s="141">
        <f t="shared" si="96"/>
        <v>79375</v>
      </c>
      <c r="G588" s="142">
        <f t="shared" si="97"/>
        <v>74090</v>
      </c>
      <c r="H588" s="142">
        <f t="shared" si="98"/>
        <v>82836</v>
      </c>
      <c r="I588" s="142">
        <f t="shared" si="99"/>
        <v>82210</v>
      </c>
      <c r="K588" s="98">
        <v>78294.837280000007</v>
      </c>
      <c r="M588" s="100">
        <v>352944</v>
      </c>
      <c r="N588" s="98">
        <v>78294.837280000007</v>
      </c>
    </row>
    <row r="589" spans="2:14" ht="16.5" hidden="1">
      <c r="B589" s="39">
        <v>497</v>
      </c>
      <c r="C589" s="67" t="s">
        <v>1102</v>
      </c>
      <c r="D589" s="96" t="s">
        <v>1103</v>
      </c>
      <c r="E589" s="68" t="s">
        <v>9</v>
      </c>
      <c r="F589" s="141">
        <f t="shared" si="96"/>
        <v>1275028</v>
      </c>
      <c r="G589" s="142">
        <f t="shared" si="97"/>
        <v>1190135</v>
      </c>
      <c r="H589" s="142">
        <f t="shared" si="98"/>
        <v>1330617</v>
      </c>
      <c r="I589" s="142">
        <f t="shared" si="99"/>
        <v>1320555</v>
      </c>
      <c r="K589" s="98">
        <v>1257671.6860400001</v>
      </c>
      <c r="M589" s="100">
        <v>352944</v>
      </c>
      <c r="N589" s="98">
        <v>1257671.6860400001</v>
      </c>
    </row>
    <row r="590" spans="2:14" ht="16.5" hidden="1">
      <c r="B590" s="39">
        <v>498</v>
      </c>
      <c r="C590" s="67" t="s">
        <v>1104</v>
      </c>
      <c r="D590" s="96" t="s">
        <v>1105</v>
      </c>
      <c r="E590" s="68" t="s">
        <v>9</v>
      </c>
      <c r="F590" s="141">
        <f t="shared" si="96"/>
        <v>2352962</v>
      </c>
      <c r="G590" s="142">
        <f t="shared" si="97"/>
        <v>2196299</v>
      </c>
      <c r="H590" s="142">
        <f t="shared" si="98"/>
        <v>2455547</v>
      </c>
      <c r="I590" s="142">
        <f t="shared" si="99"/>
        <v>2436979</v>
      </c>
      <c r="K590" s="98">
        <v>2320932.7633800004</v>
      </c>
      <c r="M590" s="100">
        <v>352944</v>
      </c>
      <c r="N590" s="98">
        <v>2320932.7633800004</v>
      </c>
    </row>
    <row r="591" spans="2:14" ht="16.5" hidden="1">
      <c r="B591" s="39">
        <v>499</v>
      </c>
      <c r="C591" s="67" t="s">
        <v>1106</v>
      </c>
      <c r="D591" s="96" t="s">
        <v>1107</v>
      </c>
      <c r="E591" s="68" t="s">
        <v>9</v>
      </c>
      <c r="F591" s="141">
        <f t="shared" si="96"/>
        <v>1024658</v>
      </c>
      <c r="G591" s="142">
        <f t="shared" si="97"/>
        <v>956435</v>
      </c>
      <c r="H591" s="142">
        <f t="shared" si="98"/>
        <v>1069332</v>
      </c>
      <c r="I591" s="142">
        <f t="shared" si="99"/>
        <v>1061246</v>
      </c>
      <c r="K591" s="98">
        <v>1010710.44316</v>
      </c>
      <c r="M591" s="100">
        <v>352944</v>
      </c>
      <c r="N591" s="98">
        <v>1010710.44316</v>
      </c>
    </row>
    <row r="592" spans="2:14" ht="16.5" hidden="1">
      <c r="B592" s="39">
        <v>500</v>
      </c>
      <c r="C592" s="67" t="s">
        <v>1108</v>
      </c>
      <c r="D592" s="96" t="s">
        <v>1109</v>
      </c>
      <c r="E592" s="68" t="s">
        <v>9</v>
      </c>
      <c r="F592" s="141">
        <f t="shared" si="96"/>
        <v>5604350</v>
      </c>
      <c r="G592" s="142">
        <f t="shared" si="97"/>
        <v>5231205</v>
      </c>
      <c r="H592" s="142">
        <f t="shared" si="98"/>
        <v>5848690</v>
      </c>
      <c r="I592" s="142">
        <f t="shared" si="99"/>
        <v>5804465</v>
      </c>
      <c r="K592" s="98">
        <v>5528062.2511400003</v>
      </c>
      <c r="M592" s="100">
        <v>352944</v>
      </c>
      <c r="N592" s="98">
        <v>5528062.2511400003</v>
      </c>
    </row>
    <row r="593" spans="2:14" ht="16.5" hidden="1">
      <c r="B593" s="39">
        <v>501</v>
      </c>
      <c r="C593" s="67" t="s">
        <v>1110</v>
      </c>
      <c r="D593" s="96" t="s">
        <v>1111</v>
      </c>
      <c r="E593" s="68" t="s">
        <v>9</v>
      </c>
      <c r="F593" s="141">
        <f t="shared" si="96"/>
        <v>2106726</v>
      </c>
      <c r="G593" s="142">
        <f t="shared" si="97"/>
        <v>1966458</v>
      </c>
      <c r="H593" s="142">
        <f t="shared" si="98"/>
        <v>2198576</v>
      </c>
      <c r="I593" s="142">
        <f t="shared" si="99"/>
        <v>2181951</v>
      </c>
      <c r="K593" s="98">
        <v>2078048.7697200002</v>
      </c>
      <c r="M593" s="100">
        <v>352944</v>
      </c>
      <c r="N593" s="98">
        <v>2078048.7697200002</v>
      </c>
    </row>
    <row r="594" spans="2:14" ht="16.5" hidden="1">
      <c r="B594" s="39">
        <v>502</v>
      </c>
      <c r="C594" s="67" t="s">
        <v>1112</v>
      </c>
      <c r="D594" s="96" t="s">
        <v>1113</v>
      </c>
      <c r="E594" s="68" t="s">
        <v>9</v>
      </c>
      <c r="F594" s="141">
        <f t="shared" si="96"/>
        <v>2224211</v>
      </c>
      <c r="G594" s="142">
        <f t="shared" si="97"/>
        <v>2076120</v>
      </c>
      <c r="H594" s="142">
        <f t="shared" si="98"/>
        <v>2321183</v>
      </c>
      <c r="I594" s="142">
        <f t="shared" si="99"/>
        <v>2303631</v>
      </c>
      <c r="K594" s="98">
        <v>2193934.6171600004</v>
      </c>
      <c r="M594" s="100">
        <v>352944</v>
      </c>
      <c r="N594" s="98">
        <v>2193934.6171600004</v>
      </c>
    </row>
    <row r="595" spans="2:14" ht="16.5" hidden="1">
      <c r="B595" s="39">
        <v>503</v>
      </c>
      <c r="C595" s="67" t="s">
        <v>1114</v>
      </c>
      <c r="D595" s="96" t="s">
        <v>1115</v>
      </c>
      <c r="E595" s="68" t="s">
        <v>9</v>
      </c>
      <c r="F595" s="141">
        <f t="shared" si="96"/>
        <v>646422</v>
      </c>
      <c r="G595" s="142">
        <f t="shared" si="97"/>
        <v>603383</v>
      </c>
      <c r="H595" s="142">
        <f t="shared" si="98"/>
        <v>674605</v>
      </c>
      <c r="I595" s="142">
        <f t="shared" si="99"/>
        <v>669504</v>
      </c>
      <c r="K595" s="98">
        <v>637622.89250000007</v>
      </c>
      <c r="M595" s="100">
        <v>352944</v>
      </c>
      <c r="N595" s="98">
        <v>637622.89250000007</v>
      </c>
    </row>
    <row r="596" spans="2:14" ht="22.5" hidden="1">
      <c r="B596" s="39">
        <v>504</v>
      </c>
      <c r="C596" s="67" t="s">
        <v>1116</v>
      </c>
      <c r="D596" s="96" t="s">
        <v>1117</v>
      </c>
      <c r="E596" s="68" t="s">
        <v>9</v>
      </c>
      <c r="F596" s="141">
        <f t="shared" si="96"/>
        <v>161761</v>
      </c>
      <c r="G596" s="142">
        <f t="shared" si="97"/>
        <v>150991</v>
      </c>
      <c r="H596" s="142">
        <f t="shared" si="98"/>
        <v>168813</v>
      </c>
      <c r="I596" s="142">
        <f t="shared" si="99"/>
        <v>167537</v>
      </c>
      <c r="K596" s="98">
        <v>159558.91908000002</v>
      </c>
      <c r="M596" s="100">
        <v>352944</v>
      </c>
      <c r="N596" s="98">
        <v>159558.91908000002</v>
      </c>
    </row>
    <row r="597" spans="2:14" ht="16.5" hidden="1">
      <c r="B597" s="39">
        <v>505</v>
      </c>
      <c r="C597" s="67" t="s">
        <v>1118</v>
      </c>
      <c r="D597" s="96" t="s">
        <v>1119</v>
      </c>
      <c r="E597" s="68" t="s">
        <v>9</v>
      </c>
      <c r="F597" s="141">
        <f t="shared" si="96"/>
        <v>174521</v>
      </c>
      <c r="G597" s="142">
        <f t="shared" si="97"/>
        <v>162901</v>
      </c>
      <c r="H597" s="142">
        <f t="shared" si="98"/>
        <v>182130</v>
      </c>
      <c r="I597" s="142">
        <f t="shared" si="99"/>
        <v>180753</v>
      </c>
      <c r="K597" s="98">
        <v>172145.43632000001</v>
      </c>
      <c r="M597" s="100">
        <v>352944</v>
      </c>
      <c r="N597" s="98">
        <v>172145.43632000001</v>
      </c>
    </row>
    <row r="598" spans="2:14" ht="16.5" hidden="1">
      <c r="B598" s="39">
        <v>506</v>
      </c>
      <c r="C598" s="67" t="s">
        <v>1120</v>
      </c>
      <c r="D598" s="96" t="s">
        <v>1121</v>
      </c>
      <c r="E598" s="68" t="s">
        <v>9</v>
      </c>
      <c r="F598" s="141">
        <f t="shared" si="96"/>
        <v>212755</v>
      </c>
      <c r="G598" s="142">
        <f t="shared" si="97"/>
        <v>198590</v>
      </c>
      <c r="H598" s="142">
        <f t="shared" si="98"/>
        <v>222031</v>
      </c>
      <c r="I598" s="142">
        <f t="shared" si="99"/>
        <v>220352</v>
      </c>
      <c r="K598" s="98">
        <v>209859.21132</v>
      </c>
      <c r="M598" s="100">
        <v>352944</v>
      </c>
      <c r="N598" s="98">
        <v>209859.21132</v>
      </c>
    </row>
    <row r="599" spans="2:14" ht="16.5" hidden="1">
      <c r="B599" s="39">
        <v>507</v>
      </c>
      <c r="C599" s="67" t="s">
        <v>1122</v>
      </c>
      <c r="D599" s="173" t="s">
        <v>1123</v>
      </c>
      <c r="E599" s="174" t="s">
        <v>9</v>
      </c>
      <c r="F599" s="141">
        <f t="shared" si="96"/>
        <v>308460</v>
      </c>
      <c r="G599" s="142">
        <f t="shared" si="97"/>
        <v>287922</v>
      </c>
      <c r="H599" s="142">
        <f t="shared" si="98"/>
        <v>321908</v>
      </c>
      <c r="I599" s="142">
        <f t="shared" si="99"/>
        <v>319474</v>
      </c>
      <c r="K599" s="98">
        <v>304261.21176000003</v>
      </c>
      <c r="M599" s="100">
        <v>352944</v>
      </c>
      <c r="N599" s="98">
        <v>304261.21176000003</v>
      </c>
    </row>
    <row r="600" spans="2:14" ht="16.5" hidden="1">
      <c r="B600" s="39">
        <v>508</v>
      </c>
      <c r="C600" s="67" t="s">
        <v>1124</v>
      </c>
      <c r="D600" s="173" t="s">
        <v>1125</v>
      </c>
      <c r="E600" s="174" t="s">
        <v>9</v>
      </c>
      <c r="F600" s="141">
        <f t="shared" si="96"/>
        <v>372263</v>
      </c>
      <c r="G600" s="142">
        <f t="shared" si="97"/>
        <v>347477</v>
      </c>
      <c r="H600" s="142">
        <f t="shared" si="98"/>
        <v>388493</v>
      </c>
      <c r="I600" s="142">
        <f t="shared" si="99"/>
        <v>385556</v>
      </c>
      <c r="K600" s="98">
        <v>367195.87872000004</v>
      </c>
      <c r="M600" s="100">
        <v>352944</v>
      </c>
      <c r="N600" s="98">
        <v>367195.87872000004</v>
      </c>
    </row>
    <row r="601" spans="2:14" ht="25.5" hidden="1">
      <c r="C601" s="185" t="s">
        <v>3162</v>
      </c>
      <c r="D601" s="186" t="s">
        <v>3163</v>
      </c>
      <c r="E601" s="187" t="s">
        <v>38</v>
      </c>
      <c r="F601" s="141">
        <f t="shared" si="96"/>
        <v>156638</v>
      </c>
      <c r="G601" s="142">
        <f t="shared" si="97"/>
        <v>146209</v>
      </c>
      <c r="H601" s="142">
        <f t="shared" si="98"/>
        <v>163467</v>
      </c>
      <c r="I601" s="142">
        <f t="shared" si="99"/>
        <v>162231</v>
      </c>
      <c r="K601" s="164">
        <v>154505.79999999999</v>
      </c>
      <c r="M601" s="98"/>
      <c r="N601" s="98">
        <v>0</v>
      </c>
    </row>
    <row r="602" spans="2:14" ht="25.5" hidden="1">
      <c r="C602" s="185" t="s">
        <v>3164</v>
      </c>
      <c r="D602" s="186" t="s">
        <v>3165</v>
      </c>
      <c r="E602" s="187" t="s">
        <v>38</v>
      </c>
      <c r="F602" s="141">
        <f t="shared" si="96"/>
        <v>159432</v>
      </c>
      <c r="G602" s="142">
        <f t="shared" si="97"/>
        <v>148817</v>
      </c>
      <c r="H602" s="142">
        <f t="shared" si="98"/>
        <v>166383</v>
      </c>
      <c r="I602" s="142">
        <f t="shared" si="99"/>
        <v>165125</v>
      </c>
      <c r="K602" s="164">
        <v>157262</v>
      </c>
      <c r="M602" s="98"/>
      <c r="N602" s="98"/>
    </row>
    <row r="603" spans="2:14" ht="25.5" hidden="1">
      <c r="C603" s="185" t="s">
        <v>3166</v>
      </c>
      <c r="D603" s="186" t="s">
        <v>3167</v>
      </c>
      <c r="E603" s="187" t="s">
        <v>38</v>
      </c>
      <c r="F603" s="141">
        <f t="shared" si="96"/>
        <v>229731</v>
      </c>
      <c r="G603" s="142">
        <f t="shared" si="97"/>
        <v>214435</v>
      </c>
      <c r="H603" s="142">
        <f t="shared" si="98"/>
        <v>239747</v>
      </c>
      <c r="I603" s="142">
        <f t="shared" si="99"/>
        <v>237934</v>
      </c>
      <c r="K603" s="164">
        <v>226603.49999999997</v>
      </c>
      <c r="M603" s="98"/>
      <c r="N603" s="98"/>
    </row>
    <row r="604" spans="2:14" ht="25.5" hidden="1">
      <c r="C604" s="185" t="s">
        <v>3168</v>
      </c>
      <c r="D604" s="186" t="s">
        <v>3169</v>
      </c>
      <c r="E604" s="187" t="s">
        <v>38</v>
      </c>
      <c r="F604" s="141">
        <f t="shared" si="96"/>
        <v>234957</v>
      </c>
      <c r="G604" s="142">
        <f t="shared" si="97"/>
        <v>219313</v>
      </c>
      <c r="H604" s="142">
        <f t="shared" si="98"/>
        <v>245201</v>
      </c>
      <c r="I604" s="142">
        <f t="shared" si="99"/>
        <v>243347</v>
      </c>
      <c r="K604" s="164">
        <v>231758.69999999998</v>
      </c>
      <c r="M604" s="98"/>
      <c r="N604" s="98"/>
    </row>
    <row r="605" spans="2:14" ht="25.5" hidden="1">
      <c r="C605" s="185" t="s">
        <v>3170</v>
      </c>
      <c r="D605" s="186" t="s">
        <v>3171</v>
      </c>
      <c r="E605" s="187" t="s">
        <v>38</v>
      </c>
      <c r="F605" s="141">
        <f t="shared" si="96"/>
        <v>239148</v>
      </c>
      <c r="G605" s="142">
        <f t="shared" si="97"/>
        <v>223226</v>
      </c>
      <c r="H605" s="142">
        <f t="shared" si="98"/>
        <v>249575</v>
      </c>
      <c r="I605" s="142">
        <f t="shared" si="99"/>
        <v>247688</v>
      </c>
      <c r="K605" s="164">
        <v>235892.99999999997</v>
      </c>
      <c r="M605" s="98"/>
      <c r="N605" s="98"/>
    </row>
    <row r="606" spans="2:14" ht="25.5" hidden="1">
      <c r="C606" s="185" t="s">
        <v>3172</v>
      </c>
      <c r="D606" s="186" t="s">
        <v>3173</v>
      </c>
      <c r="E606" s="187" t="s">
        <v>38</v>
      </c>
      <c r="F606" s="141">
        <f t="shared" si="96"/>
        <v>177194</v>
      </c>
      <c r="G606" s="142">
        <f t="shared" si="97"/>
        <v>165396</v>
      </c>
      <c r="H606" s="142">
        <f t="shared" si="98"/>
        <v>184919</v>
      </c>
      <c r="I606" s="142">
        <f t="shared" si="99"/>
        <v>183521</v>
      </c>
      <c r="K606" s="164">
        <v>174781.8</v>
      </c>
      <c r="M606" s="98"/>
      <c r="N606" s="98"/>
    </row>
    <row r="607" spans="2:14" ht="25.5" hidden="1">
      <c r="C607" s="185" t="s">
        <v>3174</v>
      </c>
      <c r="D607" s="186" t="s">
        <v>3175</v>
      </c>
      <c r="E607" s="187" t="s">
        <v>38</v>
      </c>
      <c r="F607" s="141">
        <f t="shared" si="96"/>
        <v>179988</v>
      </c>
      <c r="G607" s="142">
        <f t="shared" si="97"/>
        <v>168004</v>
      </c>
      <c r="H607" s="142">
        <f t="shared" si="98"/>
        <v>187835</v>
      </c>
      <c r="I607" s="142">
        <f t="shared" si="99"/>
        <v>186415</v>
      </c>
      <c r="K607" s="164">
        <v>177538</v>
      </c>
      <c r="M607" s="98"/>
      <c r="N607" s="98"/>
    </row>
    <row r="608" spans="2:14" ht="25.5" hidden="1">
      <c r="C608" s="185" t="s">
        <v>3176</v>
      </c>
      <c r="D608" s="186" t="s">
        <v>3177</v>
      </c>
      <c r="E608" s="187" t="s">
        <v>38</v>
      </c>
      <c r="F608" s="141">
        <f t="shared" si="96"/>
        <v>130282</v>
      </c>
      <c r="G608" s="142">
        <f t="shared" si="97"/>
        <v>121608</v>
      </c>
      <c r="H608" s="142">
        <f t="shared" si="98"/>
        <v>135962</v>
      </c>
      <c r="I608" s="142">
        <f t="shared" si="99"/>
        <v>134934</v>
      </c>
      <c r="K608" s="164">
        <v>128508.75</v>
      </c>
      <c r="M608" s="98"/>
      <c r="N608" s="98"/>
    </row>
    <row r="609" spans="3:14" ht="25.5" hidden="1">
      <c r="C609" s="185" t="s">
        <v>3178</v>
      </c>
      <c r="D609" s="186" t="s">
        <v>3179</v>
      </c>
      <c r="E609" s="187" t="s">
        <v>38</v>
      </c>
      <c r="F609" s="141">
        <f t="shared" si="96"/>
        <v>132895</v>
      </c>
      <c r="G609" s="142">
        <f t="shared" si="97"/>
        <v>124047</v>
      </c>
      <c r="H609" s="142">
        <f t="shared" si="98"/>
        <v>138689</v>
      </c>
      <c r="I609" s="142">
        <f t="shared" si="99"/>
        <v>137641</v>
      </c>
      <c r="K609" s="164">
        <v>131086.35</v>
      </c>
      <c r="M609" s="98"/>
      <c r="N609" s="98"/>
    </row>
    <row r="610" spans="3:14" ht="25.5" hidden="1">
      <c r="C610" s="185" t="s">
        <v>3180</v>
      </c>
      <c r="D610" s="186" t="s">
        <v>3181</v>
      </c>
      <c r="E610" s="187" t="s">
        <v>38</v>
      </c>
      <c r="F610" s="141">
        <f t="shared" si="96"/>
        <v>134991</v>
      </c>
      <c r="G610" s="142">
        <f t="shared" si="97"/>
        <v>126003</v>
      </c>
      <c r="H610" s="142">
        <f t="shared" si="98"/>
        <v>140876</v>
      </c>
      <c r="I610" s="142">
        <f t="shared" si="99"/>
        <v>139811</v>
      </c>
      <c r="K610" s="164">
        <v>133153.5</v>
      </c>
      <c r="M610" s="98"/>
      <c r="N610" s="98"/>
    </row>
    <row r="611" spans="3:14" ht="25.5" hidden="1">
      <c r="C611" s="185" t="s">
        <v>3182</v>
      </c>
      <c r="D611" s="186" t="s">
        <v>3183</v>
      </c>
      <c r="E611" s="187" t="s">
        <v>41</v>
      </c>
      <c r="F611" s="141">
        <f t="shared" si="96"/>
        <v>755393</v>
      </c>
      <c r="G611" s="142">
        <f t="shared" si="97"/>
        <v>705098</v>
      </c>
      <c r="H611" s="142">
        <f t="shared" si="98"/>
        <v>788327</v>
      </c>
      <c r="I611" s="142">
        <f t="shared" si="99"/>
        <v>782366</v>
      </c>
      <c r="K611" s="164">
        <v>745110.55</v>
      </c>
      <c r="M611" s="98"/>
      <c r="N611" s="98"/>
    </row>
    <row r="612" spans="3:14" ht="25.5" hidden="1">
      <c r="C612" s="185" t="s">
        <v>3184</v>
      </c>
      <c r="D612" s="186" t="s">
        <v>3185</v>
      </c>
      <c r="E612" s="187" t="s">
        <v>41</v>
      </c>
      <c r="F612" s="141">
        <f t="shared" si="96"/>
        <v>777988</v>
      </c>
      <c r="G612" s="142">
        <f t="shared" si="97"/>
        <v>726189</v>
      </c>
      <c r="H612" s="142">
        <f t="shared" si="98"/>
        <v>811907</v>
      </c>
      <c r="I612" s="142">
        <f t="shared" si="99"/>
        <v>805768</v>
      </c>
      <c r="K612" s="164">
        <v>767398.2</v>
      </c>
      <c r="M612" s="98"/>
      <c r="N612" s="98"/>
    </row>
    <row r="613" spans="3:14" ht="25.5" hidden="1">
      <c r="C613" s="185" t="s">
        <v>3186</v>
      </c>
      <c r="D613" s="186" t="s">
        <v>3187</v>
      </c>
      <c r="E613" s="187" t="s">
        <v>41</v>
      </c>
      <c r="F613" s="141">
        <f t="shared" si="96"/>
        <v>797134</v>
      </c>
      <c r="G613" s="142">
        <f t="shared" si="97"/>
        <v>744059</v>
      </c>
      <c r="H613" s="142">
        <f t="shared" si="98"/>
        <v>831887</v>
      </c>
      <c r="I613" s="142">
        <f t="shared" si="99"/>
        <v>825597</v>
      </c>
      <c r="K613" s="164">
        <v>786282.85</v>
      </c>
      <c r="M613" s="98"/>
      <c r="N613" s="98"/>
    </row>
    <row r="614" spans="3:14" ht="16.5" hidden="1">
      <c r="C614" s="185" t="s">
        <v>3188</v>
      </c>
      <c r="D614" s="186" t="s">
        <v>3189</v>
      </c>
      <c r="E614" s="187" t="s">
        <v>41</v>
      </c>
      <c r="F614" s="141">
        <f t="shared" si="96"/>
        <v>819986</v>
      </c>
      <c r="G614" s="142">
        <f t="shared" si="97"/>
        <v>765391</v>
      </c>
      <c r="H614" s="142">
        <f t="shared" si="98"/>
        <v>855736</v>
      </c>
      <c r="I614" s="142">
        <f t="shared" si="99"/>
        <v>849266</v>
      </c>
      <c r="K614" s="164">
        <v>808824.55</v>
      </c>
      <c r="M614" s="98"/>
      <c r="N614" s="98"/>
    </row>
    <row r="615" spans="3:14" ht="16.5" hidden="1">
      <c r="C615" s="185" t="s">
        <v>3190</v>
      </c>
      <c r="D615" s="186" t="s">
        <v>3191</v>
      </c>
      <c r="E615" s="187" t="s">
        <v>41</v>
      </c>
      <c r="F615" s="141">
        <f t="shared" si="96"/>
        <v>842582</v>
      </c>
      <c r="G615" s="142">
        <f t="shared" si="97"/>
        <v>786481</v>
      </c>
      <c r="H615" s="142">
        <f t="shared" si="98"/>
        <v>879317</v>
      </c>
      <c r="I615" s="142">
        <f t="shared" si="99"/>
        <v>872668</v>
      </c>
      <c r="K615" s="164">
        <v>831112.2</v>
      </c>
      <c r="M615" s="98"/>
      <c r="N615" s="98"/>
    </row>
    <row r="616" spans="3:14" ht="16.5" hidden="1">
      <c r="C616" s="185" t="s">
        <v>3192</v>
      </c>
      <c r="D616" s="186" t="s">
        <v>3193</v>
      </c>
      <c r="E616" s="187" t="s">
        <v>41</v>
      </c>
      <c r="F616" s="141">
        <f t="shared" si="96"/>
        <v>861727</v>
      </c>
      <c r="G616" s="142">
        <f t="shared" si="97"/>
        <v>804352</v>
      </c>
      <c r="H616" s="142">
        <f t="shared" si="98"/>
        <v>899297</v>
      </c>
      <c r="I616" s="142">
        <f t="shared" si="99"/>
        <v>892497</v>
      </c>
      <c r="K616" s="164">
        <v>849996.85</v>
      </c>
      <c r="M616" s="98"/>
      <c r="N616" s="98"/>
    </row>
    <row r="617" spans="3:14" ht="16.5" hidden="1">
      <c r="C617" s="185" t="s">
        <v>3194</v>
      </c>
      <c r="D617" s="186" t="s">
        <v>3195</v>
      </c>
      <c r="E617" s="187" t="s">
        <v>41</v>
      </c>
      <c r="F617" s="141">
        <f t="shared" si="96"/>
        <v>853096</v>
      </c>
      <c r="G617" s="142">
        <f t="shared" si="97"/>
        <v>796296</v>
      </c>
      <c r="H617" s="142">
        <f t="shared" si="98"/>
        <v>890290</v>
      </c>
      <c r="I617" s="142">
        <f t="shared" si="99"/>
        <v>883558</v>
      </c>
      <c r="K617" s="164">
        <v>841483.55</v>
      </c>
      <c r="M617" s="98"/>
      <c r="N617" s="98"/>
    </row>
    <row r="618" spans="3:14" ht="16.5" hidden="1">
      <c r="C618" s="185" t="s">
        <v>3196</v>
      </c>
      <c r="D618" s="186" t="s">
        <v>3197</v>
      </c>
      <c r="E618" s="187" t="s">
        <v>41</v>
      </c>
      <c r="F618" s="141">
        <f t="shared" si="96"/>
        <v>875691</v>
      </c>
      <c r="G618" s="142">
        <f t="shared" si="97"/>
        <v>817387</v>
      </c>
      <c r="H618" s="142">
        <f t="shared" si="98"/>
        <v>913870</v>
      </c>
      <c r="I618" s="142">
        <f t="shared" si="99"/>
        <v>906960</v>
      </c>
      <c r="K618" s="164">
        <v>863771.2</v>
      </c>
      <c r="M618" s="98"/>
      <c r="N618" s="98"/>
    </row>
    <row r="619" spans="3:14" ht="16.5" hidden="1">
      <c r="C619" s="185" t="s">
        <v>3198</v>
      </c>
      <c r="D619" s="186" t="s">
        <v>3199</v>
      </c>
      <c r="E619" s="187" t="s">
        <v>41</v>
      </c>
      <c r="F619" s="141">
        <f t="shared" si="96"/>
        <v>894837</v>
      </c>
      <c r="G619" s="142">
        <f t="shared" si="97"/>
        <v>835257</v>
      </c>
      <c r="H619" s="142">
        <f t="shared" si="98"/>
        <v>933850</v>
      </c>
      <c r="I619" s="142">
        <f t="shared" si="99"/>
        <v>926789</v>
      </c>
      <c r="K619" s="164">
        <v>882655.85</v>
      </c>
      <c r="M619" s="98"/>
      <c r="N619" s="98"/>
    </row>
    <row r="620" spans="3:14" ht="16.5" hidden="1">
      <c r="C620" s="185" t="s">
        <v>3200</v>
      </c>
      <c r="D620" s="197" t="s">
        <v>3201</v>
      </c>
      <c r="E620" s="198" t="s">
        <v>678</v>
      </c>
      <c r="F620" s="141">
        <f t="shared" si="96"/>
        <v>847</v>
      </c>
      <c r="G620" s="142">
        <f t="shared" si="97"/>
        <v>790</v>
      </c>
      <c r="H620" s="142">
        <f t="shared" si="98"/>
        <v>883</v>
      </c>
      <c r="I620" s="142">
        <f t="shared" si="99"/>
        <v>877</v>
      </c>
      <c r="K620" s="165">
        <v>835</v>
      </c>
      <c r="M620" s="98"/>
      <c r="N620" s="98"/>
    </row>
    <row r="621" spans="3:14" ht="16.5" hidden="1">
      <c r="C621" s="185" t="s">
        <v>3202</v>
      </c>
      <c r="D621" s="197" t="s">
        <v>3203</v>
      </c>
      <c r="E621" s="198" t="s">
        <v>678</v>
      </c>
      <c r="F621" s="141">
        <f t="shared" si="96"/>
        <v>2585</v>
      </c>
      <c r="G621" s="142">
        <f t="shared" si="97"/>
        <v>2413</v>
      </c>
      <c r="H621" s="142">
        <f t="shared" si="98"/>
        <v>2698</v>
      </c>
      <c r="I621" s="142">
        <f t="shared" si="99"/>
        <v>2678</v>
      </c>
      <c r="K621" s="165">
        <v>2550</v>
      </c>
      <c r="M621" s="98"/>
      <c r="N621" s="98"/>
    </row>
    <row r="622" spans="3:14" ht="25.5" hidden="1">
      <c r="C622" s="185" t="s">
        <v>3204</v>
      </c>
      <c r="D622" s="197" t="s">
        <v>3205</v>
      </c>
      <c r="E622" s="198" t="s">
        <v>86</v>
      </c>
      <c r="F622" s="141">
        <f t="shared" si="96"/>
        <v>3439</v>
      </c>
      <c r="G622" s="142">
        <f t="shared" si="97"/>
        <v>3210</v>
      </c>
      <c r="H622" s="142">
        <f t="shared" si="98"/>
        <v>3589</v>
      </c>
      <c r="I622" s="142">
        <f t="shared" si="99"/>
        <v>3562</v>
      </c>
      <c r="K622" s="165">
        <v>3392</v>
      </c>
      <c r="M622" s="98"/>
      <c r="N622" s="98"/>
    </row>
    <row r="623" spans="3:14" ht="16.5" hidden="1">
      <c r="C623" s="185" t="s">
        <v>3206</v>
      </c>
      <c r="D623" s="197" t="s">
        <v>3207</v>
      </c>
      <c r="E623" s="198" t="s">
        <v>86</v>
      </c>
      <c r="F623" s="141">
        <f t="shared" si="96"/>
        <v>3673</v>
      </c>
      <c r="G623" s="142">
        <f t="shared" si="97"/>
        <v>3428</v>
      </c>
      <c r="H623" s="142">
        <f t="shared" si="98"/>
        <v>3833</v>
      </c>
      <c r="I623" s="142">
        <f t="shared" si="99"/>
        <v>3804</v>
      </c>
      <c r="K623" s="165">
        <v>3622.57</v>
      </c>
      <c r="M623" s="98"/>
      <c r="N623" s="98"/>
    </row>
    <row r="624" spans="3:14" ht="16.5" hidden="1">
      <c r="C624" s="185" t="s">
        <v>1126</v>
      </c>
      <c r="D624" s="197" t="s">
        <v>1127</v>
      </c>
      <c r="E624" s="198" t="s">
        <v>9</v>
      </c>
      <c r="F624" s="141">
        <f t="shared" si="96"/>
        <v>4463</v>
      </c>
      <c r="G624" s="142">
        <f t="shared" si="97"/>
        <v>4166</v>
      </c>
      <c r="H624" s="142">
        <f t="shared" si="98"/>
        <v>4657</v>
      </c>
      <c r="I624" s="142">
        <f t="shared" si="99"/>
        <v>4622</v>
      </c>
      <c r="K624" s="166">
        <v>4402</v>
      </c>
      <c r="M624" s="98"/>
      <c r="N624" s="98"/>
    </row>
    <row r="625" spans="3:14" ht="16.5" hidden="1">
      <c r="C625" s="185" t="s">
        <v>3208</v>
      </c>
      <c r="D625" s="197" t="s">
        <v>3209</v>
      </c>
      <c r="E625" s="198" t="s">
        <v>9</v>
      </c>
      <c r="F625" s="141">
        <f t="shared" si="96"/>
        <v>6656</v>
      </c>
      <c r="G625" s="142">
        <f t="shared" si="97"/>
        <v>6212</v>
      </c>
      <c r="H625" s="142">
        <f t="shared" si="98"/>
        <v>6946</v>
      </c>
      <c r="I625" s="142">
        <f t="shared" si="99"/>
        <v>6893</v>
      </c>
      <c r="K625" s="167">
        <v>6565</v>
      </c>
      <c r="M625" s="98"/>
      <c r="N625" s="98"/>
    </row>
    <row r="626" spans="3:14" ht="16.5" hidden="1">
      <c r="C626" s="185" t="s">
        <v>3210</v>
      </c>
      <c r="D626" s="186" t="s">
        <v>3211</v>
      </c>
      <c r="E626" s="187" t="s">
        <v>9</v>
      </c>
      <c r="F626" s="141">
        <f t="shared" si="96"/>
        <v>6710</v>
      </c>
      <c r="G626" s="142">
        <f t="shared" si="97"/>
        <v>6264</v>
      </c>
      <c r="H626" s="142">
        <f t="shared" si="98"/>
        <v>7003</v>
      </c>
      <c r="I626" s="142">
        <f t="shared" si="99"/>
        <v>6950</v>
      </c>
      <c r="K626" s="169">
        <v>6619</v>
      </c>
      <c r="M626" s="98"/>
      <c r="N626" s="98"/>
    </row>
    <row r="627" spans="3:14" ht="16.5" hidden="1">
      <c r="C627" s="185" t="s">
        <v>1128</v>
      </c>
      <c r="D627" s="197" t="s">
        <v>1129</v>
      </c>
      <c r="E627" s="198" t="s">
        <v>9</v>
      </c>
      <c r="F627" s="141">
        <f t="shared" si="96"/>
        <v>5000</v>
      </c>
      <c r="G627" s="142">
        <f t="shared" si="97"/>
        <v>4667</v>
      </c>
      <c r="H627" s="142">
        <f t="shared" si="98"/>
        <v>5218</v>
      </c>
      <c r="I627" s="142">
        <f t="shared" si="99"/>
        <v>5178</v>
      </c>
      <c r="K627" s="170">
        <v>4931.5985000000001</v>
      </c>
      <c r="M627" s="98"/>
      <c r="N627" s="98"/>
    </row>
    <row r="628" spans="3:14" ht="16.5" hidden="1">
      <c r="C628" s="185" t="s">
        <v>3212</v>
      </c>
      <c r="D628" s="197" t="s">
        <v>3213</v>
      </c>
      <c r="E628" s="198" t="s">
        <v>9</v>
      </c>
      <c r="F628" s="141">
        <f t="shared" si="96"/>
        <v>6698</v>
      </c>
      <c r="G628" s="142">
        <f t="shared" si="97"/>
        <v>6252</v>
      </c>
      <c r="H628" s="142">
        <f t="shared" si="98"/>
        <v>6990</v>
      </c>
      <c r="I628" s="142">
        <f t="shared" si="99"/>
        <v>6937</v>
      </c>
      <c r="K628" s="169">
        <v>6607</v>
      </c>
      <c r="M628" s="98"/>
      <c r="N628" s="98"/>
    </row>
    <row r="629" spans="3:14" ht="16.5" hidden="1">
      <c r="C629" s="185" t="s">
        <v>1130</v>
      </c>
      <c r="D629" s="197" t="s">
        <v>1131</v>
      </c>
      <c r="E629" s="198" t="s">
        <v>9</v>
      </c>
      <c r="F629" s="141">
        <f t="shared" si="96"/>
        <v>5554</v>
      </c>
      <c r="G629" s="142">
        <f t="shared" si="97"/>
        <v>5184</v>
      </c>
      <c r="H629" s="142">
        <f t="shared" si="98"/>
        <v>5796</v>
      </c>
      <c r="I629" s="142">
        <f t="shared" si="99"/>
        <v>5752</v>
      </c>
      <c r="K629" s="166">
        <v>5478</v>
      </c>
      <c r="M629" s="98"/>
      <c r="N629" s="98"/>
    </row>
    <row r="630" spans="3:14" ht="16.5" hidden="1">
      <c r="C630" s="185" t="s">
        <v>1132</v>
      </c>
      <c r="D630" s="197" t="s">
        <v>1133</v>
      </c>
      <c r="E630" s="198" t="s">
        <v>9</v>
      </c>
      <c r="F630" s="141">
        <f t="shared" si="96"/>
        <v>6099</v>
      </c>
      <c r="G630" s="142">
        <f t="shared" si="97"/>
        <v>5693</v>
      </c>
      <c r="H630" s="142">
        <f t="shared" si="98"/>
        <v>6365</v>
      </c>
      <c r="I630" s="142">
        <f t="shared" si="99"/>
        <v>6317</v>
      </c>
      <c r="K630" s="165">
        <v>6016</v>
      </c>
      <c r="M630" s="98"/>
      <c r="N630" s="98"/>
    </row>
    <row r="631" spans="3:14" ht="16.5" hidden="1">
      <c r="C631" s="185" t="s">
        <v>3214</v>
      </c>
      <c r="D631" s="197" t="s">
        <v>3215</v>
      </c>
      <c r="E631" s="198" t="s">
        <v>9</v>
      </c>
      <c r="F631" s="141">
        <f t="shared" si="96"/>
        <v>6991</v>
      </c>
      <c r="G631" s="142">
        <f t="shared" si="97"/>
        <v>6526</v>
      </c>
      <c r="H631" s="142">
        <f t="shared" si="98"/>
        <v>7296</v>
      </c>
      <c r="I631" s="142">
        <f t="shared" si="99"/>
        <v>7241</v>
      </c>
      <c r="K631" s="167">
        <v>6896</v>
      </c>
      <c r="M631" s="98"/>
      <c r="N631" s="98"/>
    </row>
    <row r="632" spans="3:14" ht="25.5" hidden="1">
      <c r="C632" s="185" t="s">
        <v>1134</v>
      </c>
      <c r="D632" s="197" t="s">
        <v>1135</v>
      </c>
      <c r="E632" s="198" t="s">
        <v>9</v>
      </c>
      <c r="F632" s="141">
        <f t="shared" si="96"/>
        <v>8083</v>
      </c>
      <c r="G632" s="142">
        <f t="shared" si="97"/>
        <v>7545</v>
      </c>
      <c r="H632" s="142">
        <f t="shared" si="98"/>
        <v>8435</v>
      </c>
      <c r="I632" s="142">
        <f t="shared" si="99"/>
        <v>8372</v>
      </c>
      <c r="K632" s="168">
        <v>7973</v>
      </c>
      <c r="M632" s="98"/>
      <c r="N632" s="98"/>
    </row>
    <row r="633" spans="3:14" ht="16.5" hidden="1">
      <c r="C633" s="185" t="s">
        <v>1136</v>
      </c>
      <c r="D633" s="197" t="s">
        <v>1137</v>
      </c>
      <c r="E633" s="198" t="s">
        <v>9</v>
      </c>
      <c r="F633" s="141">
        <f t="shared" si="96"/>
        <v>8703</v>
      </c>
      <c r="G633" s="142">
        <f t="shared" si="97"/>
        <v>8123</v>
      </c>
      <c r="H633" s="142">
        <f t="shared" si="98"/>
        <v>9082</v>
      </c>
      <c r="I633" s="142">
        <f t="shared" si="99"/>
        <v>9013</v>
      </c>
      <c r="K633" s="165">
        <v>8584.1957760966707</v>
      </c>
      <c r="M633" s="98"/>
      <c r="N633" s="98"/>
    </row>
    <row r="634" spans="3:14" ht="16.5" hidden="1">
      <c r="C634" s="185" t="s">
        <v>3216</v>
      </c>
      <c r="D634" s="197" t="s">
        <v>3217</v>
      </c>
      <c r="E634" s="198"/>
      <c r="F634" s="141">
        <f t="shared" si="96"/>
        <v>11143</v>
      </c>
      <c r="G634" s="142">
        <f t="shared" si="97"/>
        <v>10401</v>
      </c>
      <c r="H634" s="142">
        <f t="shared" si="98"/>
        <v>11628</v>
      </c>
      <c r="I634" s="142">
        <f t="shared" si="99"/>
        <v>11541</v>
      </c>
      <c r="K634" s="168">
        <v>10991</v>
      </c>
      <c r="M634" s="98"/>
      <c r="N634" s="98"/>
    </row>
    <row r="635" spans="3:14" ht="16.5" hidden="1">
      <c r="C635" s="185" t="s">
        <v>1138</v>
      </c>
      <c r="D635" s="197" t="s">
        <v>1139</v>
      </c>
      <c r="E635" s="198" t="s">
        <v>9</v>
      </c>
      <c r="F635" s="141">
        <f t="shared" si="96"/>
        <v>10778</v>
      </c>
      <c r="G635" s="142">
        <f t="shared" si="97"/>
        <v>10060</v>
      </c>
      <c r="H635" s="142">
        <f t="shared" si="98"/>
        <v>11248</v>
      </c>
      <c r="I635" s="142">
        <f t="shared" si="99"/>
        <v>11163</v>
      </c>
      <c r="K635" s="165">
        <v>10630.961843023271</v>
      </c>
      <c r="M635" s="98"/>
      <c r="N635" s="98"/>
    </row>
    <row r="636" spans="3:14" ht="16.5" hidden="1">
      <c r="C636" s="185" t="s">
        <v>3218</v>
      </c>
      <c r="D636" s="197" t="s">
        <v>3219</v>
      </c>
      <c r="E636" s="198" t="s">
        <v>9</v>
      </c>
      <c r="F636" s="141">
        <f t="shared" si="96"/>
        <v>12037</v>
      </c>
      <c r="G636" s="142">
        <f t="shared" si="97"/>
        <v>11235</v>
      </c>
      <c r="H636" s="142">
        <f t="shared" si="98"/>
        <v>12562</v>
      </c>
      <c r="I636" s="142">
        <f t="shared" si="99"/>
        <v>12467</v>
      </c>
      <c r="K636" s="168">
        <v>11873</v>
      </c>
      <c r="M636" s="98"/>
      <c r="N636" s="98"/>
    </row>
    <row r="637" spans="3:14" ht="16.5" hidden="1">
      <c r="C637" s="185" t="s">
        <v>3220</v>
      </c>
      <c r="D637" s="197" t="s">
        <v>3221</v>
      </c>
      <c r="E637" s="198" t="s">
        <v>9</v>
      </c>
      <c r="F637" s="141">
        <f t="shared" si="96"/>
        <v>12037</v>
      </c>
      <c r="G637" s="142">
        <f t="shared" si="97"/>
        <v>11235</v>
      </c>
      <c r="H637" s="142">
        <f t="shared" si="98"/>
        <v>12562</v>
      </c>
      <c r="I637" s="142">
        <f t="shared" si="99"/>
        <v>12467</v>
      </c>
      <c r="K637" s="167">
        <v>11873</v>
      </c>
      <c r="M637" s="98"/>
      <c r="N637" s="98"/>
    </row>
    <row r="638" spans="3:14" ht="16.5" hidden="1">
      <c r="C638" s="185" t="s">
        <v>1142</v>
      </c>
      <c r="D638" s="197" t="s">
        <v>3222</v>
      </c>
      <c r="E638" s="198" t="s">
        <v>9</v>
      </c>
      <c r="F638" s="141">
        <f t="shared" si="96"/>
        <v>14057</v>
      </c>
      <c r="G638" s="142">
        <f t="shared" si="97"/>
        <v>13121</v>
      </c>
      <c r="H638" s="142">
        <f t="shared" si="98"/>
        <v>14670</v>
      </c>
      <c r="I638" s="142">
        <f t="shared" si="99"/>
        <v>14559</v>
      </c>
      <c r="K638" s="165">
        <v>13866</v>
      </c>
      <c r="M638" s="98"/>
      <c r="N638" s="98"/>
    </row>
    <row r="639" spans="3:14" ht="16.5" hidden="1">
      <c r="C639" s="185" t="s">
        <v>3223</v>
      </c>
      <c r="D639" s="197" t="s">
        <v>3224</v>
      </c>
      <c r="E639" s="198" t="s">
        <v>9</v>
      </c>
      <c r="F639" s="141">
        <f t="shared" si="96"/>
        <v>15510</v>
      </c>
      <c r="G639" s="142">
        <f t="shared" si="97"/>
        <v>14477</v>
      </c>
      <c r="H639" s="142">
        <f t="shared" si="98"/>
        <v>16186</v>
      </c>
      <c r="I639" s="142">
        <f t="shared" si="99"/>
        <v>16064</v>
      </c>
      <c r="K639" s="165">
        <v>15299</v>
      </c>
      <c r="M639" s="98"/>
      <c r="N639" s="98"/>
    </row>
    <row r="640" spans="3:14" ht="16.5" hidden="1">
      <c r="C640" s="185" t="s">
        <v>1144</v>
      </c>
      <c r="D640" s="197" t="s">
        <v>1145</v>
      </c>
      <c r="E640" s="198" t="s">
        <v>9</v>
      </c>
      <c r="F640" s="141">
        <f t="shared" si="96"/>
        <v>15115</v>
      </c>
      <c r="G640" s="142">
        <f t="shared" si="97"/>
        <v>14108</v>
      </c>
      <c r="H640" s="142">
        <f t="shared" si="98"/>
        <v>15774</v>
      </c>
      <c r="I640" s="142">
        <f t="shared" si="99"/>
        <v>15654</v>
      </c>
      <c r="K640" s="168">
        <v>14909</v>
      </c>
      <c r="M640" s="98"/>
      <c r="N640" s="98"/>
    </row>
    <row r="641" spans="3:14" ht="16.5" hidden="1">
      <c r="C641" s="185" t="s">
        <v>3225</v>
      </c>
      <c r="D641" s="197" t="s">
        <v>3226</v>
      </c>
      <c r="E641" s="198" t="s">
        <v>86</v>
      </c>
      <c r="F641" s="141">
        <f t="shared" si="96"/>
        <v>15714</v>
      </c>
      <c r="G641" s="142">
        <f t="shared" si="97"/>
        <v>14668</v>
      </c>
      <c r="H641" s="142">
        <f t="shared" si="98"/>
        <v>16399</v>
      </c>
      <c r="I641" s="142">
        <f t="shared" si="99"/>
        <v>16275</v>
      </c>
      <c r="K641" s="165">
        <v>15500</v>
      </c>
      <c r="M641" s="98"/>
      <c r="N641" s="98"/>
    </row>
    <row r="642" spans="3:14" ht="16.5" hidden="1">
      <c r="C642" s="185" t="s">
        <v>3227</v>
      </c>
      <c r="D642" s="197" t="s">
        <v>3228</v>
      </c>
      <c r="E642" s="198" t="s">
        <v>1148</v>
      </c>
      <c r="F642" s="141">
        <f t="shared" si="96"/>
        <v>22527</v>
      </c>
      <c r="G642" s="142">
        <f t="shared" si="97"/>
        <v>21027</v>
      </c>
      <c r="H642" s="142">
        <f t="shared" si="98"/>
        <v>23509</v>
      </c>
      <c r="I642" s="142">
        <f t="shared" si="99"/>
        <v>23331</v>
      </c>
      <c r="K642" s="165">
        <v>22220</v>
      </c>
      <c r="M642" s="98"/>
      <c r="N642" s="98"/>
    </row>
    <row r="643" spans="3:14" ht="25.5" hidden="1">
      <c r="C643" s="185" t="s">
        <v>3229</v>
      </c>
      <c r="D643" s="197" t="s">
        <v>3230</v>
      </c>
      <c r="E643" s="198" t="s">
        <v>86</v>
      </c>
      <c r="F643" s="141">
        <f t="shared" si="96"/>
        <v>24674</v>
      </c>
      <c r="G643" s="142">
        <f t="shared" si="97"/>
        <v>23031</v>
      </c>
      <c r="H643" s="142">
        <f t="shared" si="98"/>
        <v>25750</v>
      </c>
      <c r="I643" s="142">
        <f t="shared" si="99"/>
        <v>25555</v>
      </c>
      <c r="K643" s="165">
        <v>24338</v>
      </c>
      <c r="M643" s="98"/>
      <c r="N643" s="98"/>
    </row>
    <row r="644" spans="3:14" ht="16.5" hidden="1">
      <c r="C644" s="185" t="s">
        <v>1146</v>
      </c>
      <c r="D644" s="197" t="s">
        <v>1147</v>
      </c>
      <c r="E644" s="198" t="s">
        <v>1148</v>
      </c>
      <c r="F644" s="141">
        <f t="shared" si="96"/>
        <v>27372</v>
      </c>
      <c r="G644" s="142">
        <f t="shared" si="97"/>
        <v>25549</v>
      </c>
      <c r="H644" s="142">
        <f t="shared" si="98"/>
        <v>28565</v>
      </c>
      <c r="I644" s="142">
        <f t="shared" si="99"/>
        <v>28349</v>
      </c>
      <c r="K644" s="165">
        <v>26999</v>
      </c>
      <c r="M644" s="98"/>
      <c r="N644" s="98"/>
    </row>
    <row r="645" spans="3:14" ht="25.5" hidden="1">
      <c r="C645" s="185" t="s">
        <v>1149</v>
      </c>
      <c r="D645" s="197" t="s">
        <v>1150</v>
      </c>
      <c r="E645" s="198" t="s">
        <v>9</v>
      </c>
      <c r="F645" s="141">
        <f t="shared" si="96"/>
        <v>34903</v>
      </c>
      <c r="G645" s="142">
        <f t="shared" si="97"/>
        <v>32579</v>
      </c>
      <c r="H645" s="142">
        <f t="shared" si="98"/>
        <v>36425</v>
      </c>
      <c r="I645" s="142">
        <f t="shared" si="99"/>
        <v>36150</v>
      </c>
      <c r="K645" s="165">
        <v>34428.29</v>
      </c>
      <c r="M645" s="98"/>
      <c r="N645" s="98"/>
    </row>
    <row r="646" spans="3:14" ht="25.5" hidden="1">
      <c r="C646" s="185" t="s">
        <v>1151</v>
      </c>
      <c r="D646" s="197" t="s">
        <v>1152</v>
      </c>
      <c r="E646" s="198" t="s">
        <v>86</v>
      </c>
      <c r="F646" s="141">
        <f t="shared" si="96"/>
        <v>37830</v>
      </c>
      <c r="G646" s="142">
        <f t="shared" si="97"/>
        <v>35311</v>
      </c>
      <c r="H646" s="142">
        <f t="shared" si="98"/>
        <v>39479</v>
      </c>
      <c r="I646" s="142">
        <f t="shared" si="99"/>
        <v>39181</v>
      </c>
      <c r="K646" s="165">
        <v>37315</v>
      </c>
      <c r="M646" s="98"/>
      <c r="N646" s="98"/>
    </row>
    <row r="647" spans="3:14" ht="16.5" hidden="1">
      <c r="C647" s="185" t="s">
        <v>1153</v>
      </c>
      <c r="D647" s="197" t="s">
        <v>1154</v>
      </c>
      <c r="E647" s="198" t="s">
        <v>1148</v>
      </c>
      <c r="F647" s="141">
        <f t="shared" si="96"/>
        <v>38344</v>
      </c>
      <c r="G647" s="142">
        <f t="shared" si="97"/>
        <v>35791</v>
      </c>
      <c r="H647" s="142">
        <f t="shared" si="98"/>
        <v>40016</v>
      </c>
      <c r="I647" s="142">
        <f t="shared" si="99"/>
        <v>39713</v>
      </c>
      <c r="K647" s="165">
        <v>37822.286684431063</v>
      </c>
      <c r="M647" s="98"/>
      <c r="N647" s="98"/>
    </row>
    <row r="648" spans="3:14" ht="25.5" hidden="1">
      <c r="C648" s="185" t="s">
        <v>1155</v>
      </c>
      <c r="D648" s="197" t="s">
        <v>1156</v>
      </c>
      <c r="E648" s="198" t="s">
        <v>1157</v>
      </c>
      <c r="F648" s="141">
        <f t="shared" si="96"/>
        <v>38804</v>
      </c>
      <c r="G648" s="142">
        <f t="shared" si="97"/>
        <v>36221</v>
      </c>
      <c r="H648" s="142">
        <f t="shared" si="98"/>
        <v>40496</v>
      </c>
      <c r="I648" s="142">
        <f t="shared" si="99"/>
        <v>40190</v>
      </c>
      <c r="K648" s="165">
        <v>38276</v>
      </c>
      <c r="M648" s="98"/>
      <c r="N648" s="98"/>
    </row>
    <row r="649" spans="3:14" ht="25.5" hidden="1">
      <c r="C649" s="185" t="s">
        <v>1158</v>
      </c>
      <c r="D649" s="197" t="s">
        <v>1159</v>
      </c>
      <c r="E649" s="198" t="s">
        <v>1157</v>
      </c>
      <c r="F649" s="141">
        <f t="shared" si="96"/>
        <v>46187</v>
      </c>
      <c r="G649" s="142">
        <f t="shared" si="97"/>
        <v>43112</v>
      </c>
      <c r="H649" s="142">
        <f t="shared" si="98"/>
        <v>48200</v>
      </c>
      <c r="I649" s="142">
        <f t="shared" si="99"/>
        <v>47836</v>
      </c>
      <c r="K649" s="165">
        <v>45558</v>
      </c>
      <c r="M649" s="98"/>
      <c r="N649" s="98"/>
    </row>
    <row r="650" spans="3:14" ht="25.5" hidden="1">
      <c r="C650" s="185" t="s">
        <v>1160</v>
      </c>
      <c r="D650" s="197" t="s">
        <v>1159</v>
      </c>
      <c r="E650" s="198" t="s">
        <v>9</v>
      </c>
      <c r="F650" s="141">
        <f t="shared" si="96"/>
        <v>46701</v>
      </c>
      <c r="G650" s="142">
        <f t="shared" si="97"/>
        <v>43591</v>
      </c>
      <c r="H650" s="142">
        <f t="shared" si="98"/>
        <v>48737</v>
      </c>
      <c r="I650" s="142">
        <f t="shared" si="99"/>
        <v>48368</v>
      </c>
      <c r="K650" s="168">
        <v>46065</v>
      </c>
      <c r="M650" s="98"/>
      <c r="N650" s="98"/>
    </row>
    <row r="651" spans="3:14" ht="25.5" hidden="1">
      <c r="C651" s="185" t="s">
        <v>1161</v>
      </c>
      <c r="D651" s="197" t="s">
        <v>1162</v>
      </c>
      <c r="E651" s="198" t="s">
        <v>1157</v>
      </c>
      <c r="F651" s="141">
        <f t="shared" ref="F651:F714" si="100">+ROUND($F$7*K651,0)</f>
        <v>46963</v>
      </c>
      <c r="G651" s="142">
        <f t="shared" ref="G651:G714" si="101">+ROUND(K651*$G$7,0)</f>
        <v>43836</v>
      </c>
      <c r="H651" s="142">
        <f t="shared" ref="H651:H714" si="102">+ROUND(K651*$H$7,0)</f>
        <v>49011</v>
      </c>
      <c r="I651" s="142">
        <f t="shared" ref="I651:I714" si="103">+ROUND(K651*$I$7,0)</f>
        <v>48640</v>
      </c>
      <c r="K651" s="165">
        <v>46324</v>
      </c>
      <c r="M651" s="98"/>
      <c r="N651" s="98"/>
    </row>
    <row r="652" spans="3:14" ht="16.5" hidden="1">
      <c r="C652" s="185" t="s">
        <v>1163</v>
      </c>
      <c r="D652" s="197" t="s">
        <v>1164</v>
      </c>
      <c r="E652" s="198" t="s">
        <v>9</v>
      </c>
      <c r="F652" s="141">
        <f t="shared" si="100"/>
        <v>47510</v>
      </c>
      <c r="G652" s="142">
        <f t="shared" si="101"/>
        <v>44346</v>
      </c>
      <c r="H652" s="142">
        <f t="shared" si="102"/>
        <v>49581</v>
      </c>
      <c r="I652" s="142">
        <f t="shared" si="103"/>
        <v>49206</v>
      </c>
      <c r="K652" s="165">
        <v>46862.84</v>
      </c>
      <c r="M652" s="98"/>
      <c r="N652" s="98"/>
    </row>
    <row r="653" spans="3:14" ht="16.5" hidden="1">
      <c r="C653" s="185" t="s">
        <v>1165</v>
      </c>
      <c r="D653" s="197" t="s">
        <v>1166</v>
      </c>
      <c r="E653" s="198" t="s">
        <v>9</v>
      </c>
      <c r="F653" s="141">
        <f t="shared" si="100"/>
        <v>80529</v>
      </c>
      <c r="G653" s="142">
        <f t="shared" si="101"/>
        <v>75167</v>
      </c>
      <c r="H653" s="142">
        <f t="shared" si="102"/>
        <v>84040</v>
      </c>
      <c r="I653" s="142">
        <f t="shared" si="103"/>
        <v>83405</v>
      </c>
      <c r="K653" s="168">
        <v>79433</v>
      </c>
      <c r="M653" s="98"/>
      <c r="N653" s="98"/>
    </row>
    <row r="654" spans="3:14" ht="16.5" hidden="1">
      <c r="C654" s="185" t="s">
        <v>1167</v>
      </c>
      <c r="D654" s="197" t="s">
        <v>1168</v>
      </c>
      <c r="E654" s="198" t="s">
        <v>9</v>
      </c>
      <c r="F654" s="141">
        <f t="shared" si="100"/>
        <v>51641</v>
      </c>
      <c r="G654" s="142">
        <f t="shared" si="101"/>
        <v>48202</v>
      </c>
      <c r="H654" s="142">
        <f t="shared" si="102"/>
        <v>53892</v>
      </c>
      <c r="I654" s="142">
        <f t="shared" si="103"/>
        <v>53485</v>
      </c>
      <c r="K654" s="165">
        <v>50937.62</v>
      </c>
      <c r="M654" s="98"/>
      <c r="N654" s="98"/>
    </row>
    <row r="655" spans="3:14" ht="16.5" hidden="1">
      <c r="C655" s="185" t="s">
        <v>1169</v>
      </c>
      <c r="D655" s="197" t="s">
        <v>1170</v>
      </c>
      <c r="E655" s="198" t="s">
        <v>1171</v>
      </c>
      <c r="F655" s="141">
        <f t="shared" si="100"/>
        <v>71566</v>
      </c>
      <c r="G655" s="142">
        <f t="shared" si="101"/>
        <v>66801</v>
      </c>
      <c r="H655" s="142">
        <f t="shared" si="102"/>
        <v>74686</v>
      </c>
      <c r="I655" s="142">
        <f t="shared" si="103"/>
        <v>74122</v>
      </c>
      <c r="K655" s="165">
        <v>70592</v>
      </c>
      <c r="M655" s="98"/>
      <c r="N655" s="98"/>
    </row>
    <row r="656" spans="3:14" ht="25.5" hidden="1">
      <c r="C656" s="185" t="s">
        <v>1172</v>
      </c>
      <c r="D656" s="197" t="s">
        <v>1173</v>
      </c>
      <c r="E656" s="198" t="s">
        <v>9</v>
      </c>
      <c r="F656" s="141">
        <f t="shared" si="100"/>
        <v>87530</v>
      </c>
      <c r="G656" s="142">
        <f t="shared" si="101"/>
        <v>81703</v>
      </c>
      <c r="H656" s="142">
        <f t="shared" si="102"/>
        <v>91347</v>
      </c>
      <c r="I656" s="142">
        <f t="shared" si="103"/>
        <v>90656</v>
      </c>
      <c r="K656" s="170">
        <v>86339</v>
      </c>
      <c r="M656" s="98"/>
      <c r="N656" s="98"/>
    </row>
    <row r="657" spans="3:14" ht="25.5" hidden="1">
      <c r="C657" s="185" t="s">
        <v>1174</v>
      </c>
      <c r="D657" s="197" t="s">
        <v>1175</v>
      </c>
      <c r="E657" s="198" t="s">
        <v>9</v>
      </c>
      <c r="F657" s="141">
        <f t="shared" si="100"/>
        <v>90938</v>
      </c>
      <c r="G657" s="142">
        <f t="shared" si="101"/>
        <v>84883</v>
      </c>
      <c r="H657" s="142">
        <f t="shared" si="102"/>
        <v>94903</v>
      </c>
      <c r="I657" s="142">
        <f t="shared" si="103"/>
        <v>94185</v>
      </c>
      <c r="K657" s="165">
        <v>89700</v>
      </c>
      <c r="M657" s="98"/>
      <c r="N657" s="98"/>
    </row>
    <row r="658" spans="3:14" ht="25.5" hidden="1">
      <c r="C658" s="185" t="s">
        <v>1176</v>
      </c>
      <c r="D658" s="197" t="s">
        <v>1177</v>
      </c>
      <c r="E658" s="198" t="s">
        <v>9</v>
      </c>
      <c r="F658" s="141">
        <f t="shared" si="100"/>
        <v>95119</v>
      </c>
      <c r="G658" s="142">
        <f t="shared" si="101"/>
        <v>88786</v>
      </c>
      <c r="H658" s="142">
        <f t="shared" si="102"/>
        <v>99266</v>
      </c>
      <c r="I658" s="142">
        <f t="shared" si="103"/>
        <v>98515</v>
      </c>
      <c r="K658" s="166">
        <v>93824</v>
      </c>
      <c r="M658" s="98"/>
      <c r="N658" s="98"/>
    </row>
    <row r="659" spans="3:14" ht="16.5" hidden="1">
      <c r="C659" s="185" t="s">
        <v>1178</v>
      </c>
      <c r="D659" s="197" t="s">
        <v>1179</v>
      </c>
      <c r="E659" s="198" t="s">
        <v>9</v>
      </c>
      <c r="F659" s="141">
        <f t="shared" si="100"/>
        <v>96701</v>
      </c>
      <c r="G659" s="142">
        <f t="shared" si="101"/>
        <v>90262</v>
      </c>
      <c r="H659" s="142">
        <f t="shared" si="102"/>
        <v>100917</v>
      </c>
      <c r="I659" s="142">
        <f t="shared" si="103"/>
        <v>100154</v>
      </c>
      <c r="K659" s="165">
        <v>95384.61538461539</v>
      </c>
      <c r="M659" s="98"/>
      <c r="N659" s="98"/>
    </row>
    <row r="660" spans="3:14" ht="25.5" hidden="1">
      <c r="C660" s="185" t="s">
        <v>1180</v>
      </c>
      <c r="D660" s="197" t="s">
        <v>1181</v>
      </c>
      <c r="E660" s="198" t="s">
        <v>9</v>
      </c>
      <c r="F660" s="141">
        <f t="shared" si="100"/>
        <v>103832</v>
      </c>
      <c r="G660" s="142">
        <f t="shared" si="101"/>
        <v>96919</v>
      </c>
      <c r="H660" s="142">
        <f t="shared" si="102"/>
        <v>108359</v>
      </c>
      <c r="I660" s="142">
        <f t="shared" si="103"/>
        <v>107540</v>
      </c>
      <c r="K660" s="166">
        <v>102418.99559459259</v>
      </c>
      <c r="M660" s="98"/>
      <c r="N660" s="98"/>
    </row>
    <row r="661" spans="3:14" ht="16.5" hidden="1">
      <c r="C661" s="185" t="s">
        <v>1182</v>
      </c>
      <c r="D661" s="197" t="s">
        <v>1183</v>
      </c>
      <c r="E661" s="198" t="s">
        <v>9</v>
      </c>
      <c r="F661" s="141">
        <f t="shared" si="100"/>
        <v>79202</v>
      </c>
      <c r="G661" s="142">
        <f t="shared" si="101"/>
        <v>73929</v>
      </c>
      <c r="H661" s="142">
        <f t="shared" si="102"/>
        <v>82655</v>
      </c>
      <c r="I661" s="142">
        <f t="shared" si="103"/>
        <v>82030</v>
      </c>
      <c r="K661" s="168">
        <v>78124</v>
      </c>
      <c r="M661" s="98"/>
      <c r="N661" s="98"/>
    </row>
    <row r="662" spans="3:14" ht="16.5" hidden="1">
      <c r="C662" s="185" t="s">
        <v>1184</v>
      </c>
      <c r="D662" s="197" t="s">
        <v>1185</v>
      </c>
      <c r="E662" s="198" t="s">
        <v>9</v>
      </c>
      <c r="F662" s="141">
        <f t="shared" si="100"/>
        <v>162208</v>
      </c>
      <c r="G662" s="142">
        <f t="shared" si="101"/>
        <v>151408</v>
      </c>
      <c r="H662" s="142">
        <f t="shared" si="102"/>
        <v>169280</v>
      </c>
      <c r="I662" s="142">
        <f t="shared" si="103"/>
        <v>168000</v>
      </c>
      <c r="K662" s="165">
        <v>160000</v>
      </c>
      <c r="M662" s="98"/>
      <c r="N662" s="98"/>
    </row>
    <row r="663" spans="3:14" ht="16.5" hidden="1">
      <c r="C663" s="185" t="s">
        <v>1186</v>
      </c>
      <c r="D663" s="186" t="s">
        <v>1187</v>
      </c>
      <c r="E663" s="187" t="s">
        <v>1188</v>
      </c>
      <c r="F663" s="141">
        <f t="shared" si="100"/>
        <v>183833</v>
      </c>
      <c r="G663" s="142">
        <f t="shared" si="101"/>
        <v>171594</v>
      </c>
      <c r="H663" s="142">
        <f t="shared" si="102"/>
        <v>191848</v>
      </c>
      <c r="I663" s="142">
        <f t="shared" si="103"/>
        <v>190398</v>
      </c>
      <c r="K663" s="169">
        <v>181331</v>
      </c>
      <c r="M663" s="98"/>
      <c r="N663" s="98"/>
    </row>
    <row r="664" spans="3:14" ht="25.5" hidden="1">
      <c r="C664" s="185" t="s">
        <v>1189</v>
      </c>
      <c r="D664" s="197" t="s">
        <v>1190</v>
      </c>
      <c r="E664" s="198" t="s">
        <v>9</v>
      </c>
      <c r="F664" s="141">
        <f t="shared" si="100"/>
        <v>140260</v>
      </c>
      <c r="G664" s="142">
        <f t="shared" si="101"/>
        <v>130922</v>
      </c>
      <c r="H664" s="142">
        <f t="shared" si="102"/>
        <v>146375</v>
      </c>
      <c r="I664" s="142">
        <f t="shared" si="103"/>
        <v>145269</v>
      </c>
      <c r="K664" s="165">
        <v>138351</v>
      </c>
      <c r="M664" s="98"/>
      <c r="N664" s="98"/>
    </row>
    <row r="665" spans="3:14" ht="25.5" hidden="1">
      <c r="C665" s="185" t="s">
        <v>1191</v>
      </c>
      <c r="D665" s="197" t="s">
        <v>1192</v>
      </c>
      <c r="E665" s="198" t="s">
        <v>9</v>
      </c>
      <c r="F665" s="141">
        <f t="shared" si="100"/>
        <v>182965</v>
      </c>
      <c r="G665" s="142">
        <f t="shared" si="101"/>
        <v>170783</v>
      </c>
      <c r="H665" s="142">
        <f t="shared" si="102"/>
        <v>190941</v>
      </c>
      <c r="I665" s="142">
        <f t="shared" si="103"/>
        <v>189498</v>
      </c>
      <c r="K665" s="165">
        <v>180474</v>
      </c>
      <c r="M665" s="98"/>
      <c r="N665" s="98"/>
    </row>
    <row r="666" spans="3:14" ht="25.5" hidden="1">
      <c r="C666" s="185" t="s">
        <v>1193</v>
      </c>
      <c r="D666" s="197" t="s">
        <v>1194</v>
      </c>
      <c r="E666" s="198" t="s">
        <v>9</v>
      </c>
      <c r="F666" s="141">
        <f t="shared" si="100"/>
        <v>191099</v>
      </c>
      <c r="G666" s="142">
        <f t="shared" si="101"/>
        <v>178376</v>
      </c>
      <c r="H666" s="142">
        <f t="shared" si="102"/>
        <v>199431</v>
      </c>
      <c r="I666" s="142">
        <f t="shared" si="103"/>
        <v>197923</v>
      </c>
      <c r="K666" s="165">
        <v>188498</v>
      </c>
      <c r="M666" s="98"/>
      <c r="N666" s="98"/>
    </row>
    <row r="667" spans="3:14" ht="25.5" hidden="1">
      <c r="C667" s="185" t="s">
        <v>1195</v>
      </c>
      <c r="D667" s="197" t="s">
        <v>1196</v>
      </c>
      <c r="E667" s="198" t="s">
        <v>9</v>
      </c>
      <c r="F667" s="141">
        <f t="shared" si="100"/>
        <v>193076</v>
      </c>
      <c r="G667" s="142">
        <f t="shared" si="101"/>
        <v>180221</v>
      </c>
      <c r="H667" s="142">
        <f t="shared" si="102"/>
        <v>201494</v>
      </c>
      <c r="I667" s="142">
        <f t="shared" si="103"/>
        <v>199970</v>
      </c>
      <c r="K667" s="165">
        <v>190447.95</v>
      </c>
      <c r="M667" s="98"/>
      <c r="N667" s="98"/>
    </row>
    <row r="668" spans="3:14" ht="25.5" hidden="1">
      <c r="C668" s="185" t="s">
        <v>1197</v>
      </c>
      <c r="D668" s="197" t="s">
        <v>1198</v>
      </c>
      <c r="E668" s="198" t="s">
        <v>9</v>
      </c>
      <c r="F668" s="141">
        <f t="shared" si="100"/>
        <v>225226</v>
      </c>
      <c r="G668" s="142">
        <f t="shared" si="101"/>
        <v>210230</v>
      </c>
      <c r="H668" s="142">
        <f t="shared" si="102"/>
        <v>235045</v>
      </c>
      <c r="I668" s="142">
        <f t="shared" si="103"/>
        <v>233268</v>
      </c>
      <c r="K668" s="165">
        <v>222160</v>
      </c>
      <c r="M668" s="98"/>
      <c r="N668" s="98"/>
    </row>
    <row r="669" spans="3:14" ht="25.5" hidden="1">
      <c r="C669" s="185" t="s">
        <v>1199</v>
      </c>
      <c r="D669" s="197" t="s">
        <v>1200</v>
      </c>
      <c r="E669" s="198" t="s">
        <v>9</v>
      </c>
      <c r="F669" s="141">
        <f t="shared" si="100"/>
        <v>293360</v>
      </c>
      <c r="G669" s="142">
        <f t="shared" si="101"/>
        <v>273828</v>
      </c>
      <c r="H669" s="142">
        <f t="shared" si="102"/>
        <v>306150</v>
      </c>
      <c r="I669" s="142">
        <f t="shared" si="103"/>
        <v>303835</v>
      </c>
      <c r="K669" s="165">
        <v>289366.76</v>
      </c>
      <c r="M669" s="98"/>
      <c r="N669" s="98"/>
    </row>
    <row r="670" spans="3:14" ht="16.5" hidden="1">
      <c r="C670" s="185" t="s">
        <v>1201</v>
      </c>
      <c r="D670" s="197" t="s">
        <v>1202</v>
      </c>
      <c r="E670" s="198" t="s">
        <v>1157</v>
      </c>
      <c r="F670" s="141">
        <f t="shared" si="100"/>
        <v>321645</v>
      </c>
      <c r="G670" s="142">
        <f t="shared" si="101"/>
        <v>300230</v>
      </c>
      <c r="H670" s="142">
        <f t="shared" si="102"/>
        <v>335668</v>
      </c>
      <c r="I670" s="142">
        <f t="shared" si="103"/>
        <v>333130</v>
      </c>
      <c r="K670" s="165">
        <v>317267</v>
      </c>
      <c r="M670" s="98"/>
      <c r="N670" s="98"/>
    </row>
    <row r="671" spans="3:14" ht="16.5" hidden="1">
      <c r="C671" s="185" t="s">
        <v>1203</v>
      </c>
      <c r="D671" s="197" t="s">
        <v>1204</v>
      </c>
      <c r="E671" s="198" t="s">
        <v>9</v>
      </c>
      <c r="F671" s="141">
        <f t="shared" si="100"/>
        <v>370367</v>
      </c>
      <c r="G671" s="142">
        <f t="shared" si="101"/>
        <v>345708</v>
      </c>
      <c r="H671" s="142">
        <f t="shared" si="102"/>
        <v>386515</v>
      </c>
      <c r="I671" s="142">
        <f t="shared" si="103"/>
        <v>383592</v>
      </c>
      <c r="K671" s="165">
        <v>365326</v>
      </c>
      <c r="M671" s="98"/>
      <c r="N671" s="98"/>
    </row>
    <row r="672" spans="3:14" ht="25.5" hidden="1">
      <c r="C672" s="185" t="s">
        <v>1205</v>
      </c>
      <c r="D672" s="197" t="s">
        <v>1206</v>
      </c>
      <c r="E672" s="198" t="s">
        <v>9</v>
      </c>
      <c r="F672" s="141">
        <f t="shared" si="100"/>
        <v>378629</v>
      </c>
      <c r="G672" s="142">
        <f t="shared" si="101"/>
        <v>353420</v>
      </c>
      <c r="H672" s="142">
        <f t="shared" si="102"/>
        <v>395137</v>
      </c>
      <c r="I672" s="142">
        <f t="shared" si="103"/>
        <v>392149</v>
      </c>
      <c r="K672" s="165">
        <v>373475.27138630988</v>
      </c>
      <c r="M672" s="98"/>
      <c r="N672" s="98"/>
    </row>
    <row r="673" spans="3:14" ht="16.5" hidden="1">
      <c r="C673" s="185" t="s">
        <v>1207</v>
      </c>
      <c r="D673" s="197" t="s">
        <v>1208</v>
      </c>
      <c r="E673" s="198" t="s">
        <v>9</v>
      </c>
      <c r="F673" s="141">
        <f t="shared" si="100"/>
        <v>438975</v>
      </c>
      <c r="G673" s="142">
        <f t="shared" si="101"/>
        <v>409748</v>
      </c>
      <c r="H673" s="142">
        <f t="shared" si="102"/>
        <v>458114</v>
      </c>
      <c r="I673" s="142">
        <f t="shared" si="103"/>
        <v>454650</v>
      </c>
      <c r="K673" s="168">
        <v>433000</v>
      </c>
      <c r="M673" s="98"/>
      <c r="N673" s="98"/>
    </row>
    <row r="674" spans="3:14" ht="25.5" hidden="1">
      <c r="C674" s="185" t="s">
        <v>1209</v>
      </c>
      <c r="D674" s="197" t="s">
        <v>1210</v>
      </c>
      <c r="E674" s="198" t="s">
        <v>9</v>
      </c>
      <c r="F674" s="141">
        <f t="shared" si="100"/>
        <v>345172</v>
      </c>
      <c r="G674" s="142">
        <f t="shared" si="101"/>
        <v>322190</v>
      </c>
      <c r="H674" s="142">
        <f t="shared" si="102"/>
        <v>360220</v>
      </c>
      <c r="I674" s="142">
        <f t="shared" si="103"/>
        <v>357497</v>
      </c>
      <c r="K674" s="168">
        <v>340473</v>
      </c>
      <c r="M674" s="98"/>
      <c r="N674" s="98"/>
    </row>
    <row r="675" spans="3:14" ht="16.5" hidden="1">
      <c r="C675" s="185" t="s">
        <v>1211</v>
      </c>
      <c r="D675" s="197" t="s">
        <v>1212</v>
      </c>
      <c r="E675" s="198" t="s">
        <v>9</v>
      </c>
      <c r="F675" s="141">
        <f t="shared" si="100"/>
        <v>381392</v>
      </c>
      <c r="G675" s="142">
        <f t="shared" si="101"/>
        <v>355998</v>
      </c>
      <c r="H675" s="142">
        <f t="shared" si="102"/>
        <v>398020</v>
      </c>
      <c r="I675" s="142">
        <f t="shared" si="103"/>
        <v>395010</v>
      </c>
      <c r="K675" s="165">
        <v>376200</v>
      </c>
      <c r="M675" s="98"/>
      <c r="N675" s="98"/>
    </row>
    <row r="676" spans="3:14" ht="25.5" hidden="1">
      <c r="C676" s="185" t="s">
        <v>1213</v>
      </c>
      <c r="D676" s="197" t="s">
        <v>1214</v>
      </c>
      <c r="E676" s="198" t="s">
        <v>9</v>
      </c>
      <c r="F676" s="141">
        <f t="shared" si="100"/>
        <v>394205</v>
      </c>
      <c r="G676" s="142">
        <f t="shared" si="101"/>
        <v>367958</v>
      </c>
      <c r="H676" s="142">
        <f t="shared" si="102"/>
        <v>411392</v>
      </c>
      <c r="I676" s="142">
        <f t="shared" si="103"/>
        <v>408281</v>
      </c>
      <c r="K676" s="165">
        <v>388839.08</v>
      </c>
      <c r="M676" s="98"/>
      <c r="N676" s="98"/>
    </row>
    <row r="677" spans="3:14" ht="16.5" hidden="1">
      <c r="C677" s="185" t="s">
        <v>1215</v>
      </c>
      <c r="D677" s="197" t="s">
        <v>1216</v>
      </c>
      <c r="E677" s="198" t="s">
        <v>9</v>
      </c>
      <c r="F677" s="141">
        <f t="shared" si="100"/>
        <v>394205</v>
      </c>
      <c r="G677" s="142">
        <f t="shared" si="101"/>
        <v>367958</v>
      </c>
      <c r="H677" s="142">
        <f t="shared" si="102"/>
        <v>411392</v>
      </c>
      <c r="I677" s="142">
        <f t="shared" si="103"/>
        <v>408281</v>
      </c>
      <c r="K677" s="168">
        <v>388839.08</v>
      </c>
      <c r="M677" s="98"/>
      <c r="N677" s="98"/>
    </row>
    <row r="678" spans="3:14" ht="16.5" hidden="1">
      <c r="C678" s="185" t="s">
        <v>1217</v>
      </c>
      <c r="D678" s="197" t="s">
        <v>1218</v>
      </c>
      <c r="E678" s="198" t="s">
        <v>9</v>
      </c>
      <c r="F678" s="141">
        <f t="shared" si="100"/>
        <v>394205</v>
      </c>
      <c r="G678" s="142">
        <f t="shared" si="101"/>
        <v>367958</v>
      </c>
      <c r="H678" s="142">
        <f t="shared" si="102"/>
        <v>411392</v>
      </c>
      <c r="I678" s="142">
        <f t="shared" si="103"/>
        <v>408281</v>
      </c>
      <c r="K678" s="167">
        <v>388839</v>
      </c>
      <c r="M678" s="98"/>
      <c r="N678" s="98"/>
    </row>
    <row r="679" spans="3:14" ht="16.5" hidden="1">
      <c r="C679" s="185" t="s">
        <v>1219</v>
      </c>
      <c r="D679" s="197" t="s">
        <v>1220</v>
      </c>
      <c r="E679" s="198" t="s">
        <v>9</v>
      </c>
      <c r="F679" s="141">
        <f t="shared" si="100"/>
        <v>476385</v>
      </c>
      <c r="G679" s="142">
        <f t="shared" si="101"/>
        <v>444666</v>
      </c>
      <c r="H679" s="142">
        <f t="shared" si="102"/>
        <v>497154</v>
      </c>
      <c r="I679" s="142">
        <f t="shared" si="103"/>
        <v>493395</v>
      </c>
      <c r="K679" s="165">
        <v>469900</v>
      </c>
      <c r="M679" s="98"/>
      <c r="N679" s="98"/>
    </row>
    <row r="680" spans="3:14" ht="16.5" hidden="1">
      <c r="C680" s="185" t="s">
        <v>1221</v>
      </c>
      <c r="D680" s="197" t="s">
        <v>1222</v>
      </c>
      <c r="E680" s="198" t="s">
        <v>9</v>
      </c>
      <c r="F680" s="141">
        <f t="shared" si="100"/>
        <v>560429</v>
      </c>
      <c r="G680" s="142">
        <f t="shared" si="101"/>
        <v>523115</v>
      </c>
      <c r="H680" s="142">
        <f t="shared" si="102"/>
        <v>584862</v>
      </c>
      <c r="I680" s="142">
        <f t="shared" si="103"/>
        <v>580440</v>
      </c>
      <c r="K680" s="165">
        <v>552800</v>
      </c>
      <c r="M680" s="98"/>
      <c r="N680" s="98"/>
    </row>
    <row r="681" spans="3:14" ht="16.5" hidden="1">
      <c r="C681" s="185" t="s">
        <v>1223</v>
      </c>
      <c r="D681" s="197" t="s">
        <v>1224</v>
      </c>
      <c r="E681" s="198" t="s">
        <v>9</v>
      </c>
      <c r="F681" s="141">
        <f t="shared" si="100"/>
        <v>609714</v>
      </c>
      <c r="G681" s="142">
        <f t="shared" si="101"/>
        <v>569118</v>
      </c>
      <c r="H681" s="142">
        <f t="shared" si="102"/>
        <v>636296</v>
      </c>
      <c r="I681" s="142">
        <f t="shared" si="103"/>
        <v>631485</v>
      </c>
      <c r="K681" s="165">
        <v>601414.15</v>
      </c>
      <c r="M681" s="98"/>
      <c r="N681" s="98"/>
    </row>
    <row r="682" spans="3:14" ht="16.5" hidden="1">
      <c r="C682" s="185" t="s">
        <v>1225</v>
      </c>
      <c r="D682" s="197" t="s">
        <v>1226</v>
      </c>
      <c r="E682" s="198" t="s">
        <v>9</v>
      </c>
      <c r="F682" s="141">
        <f t="shared" si="100"/>
        <v>655071</v>
      </c>
      <c r="G682" s="142">
        <f t="shared" si="101"/>
        <v>611455</v>
      </c>
      <c r="H682" s="142">
        <f t="shared" si="102"/>
        <v>683631</v>
      </c>
      <c r="I682" s="142">
        <f t="shared" si="103"/>
        <v>678462</v>
      </c>
      <c r="K682" s="165">
        <v>646153.84615384624</v>
      </c>
      <c r="M682" s="98"/>
      <c r="N682" s="98"/>
    </row>
    <row r="683" spans="3:14" ht="16.5" hidden="1">
      <c r="C683" s="185" t="s">
        <v>1227</v>
      </c>
      <c r="D683" s="186" t="s">
        <v>1228</v>
      </c>
      <c r="E683" s="187" t="s">
        <v>9</v>
      </c>
      <c r="F683" s="141">
        <f t="shared" si="100"/>
        <v>735763</v>
      </c>
      <c r="G683" s="142">
        <f t="shared" si="101"/>
        <v>686775</v>
      </c>
      <c r="H683" s="142">
        <f t="shared" si="102"/>
        <v>767841</v>
      </c>
      <c r="I683" s="142">
        <f t="shared" si="103"/>
        <v>762036</v>
      </c>
      <c r="K683" s="169">
        <v>725748.1</v>
      </c>
      <c r="M683" s="98"/>
      <c r="N683" s="98"/>
    </row>
    <row r="684" spans="3:14" ht="16.5" hidden="1">
      <c r="C684" s="185" t="s">
        <v>1229</v>
      </c>
      <c r="D684" s="197" t="s">
        <v>1230</v>
      </c>
      <c r="E684" s="198" t="s">
        <v>9</v>
      </c>
      <c r="F684" s="141">
        <f t="shared" si="100"/>
        <v>755295</v>
      </c>
      <c r="G684" s="142">
        <f t="shared" si="101"/>
        <v>705007</v>
      </c>
      <c r="H684" s="142">
        <f t="shared" si="102"/>
        <v>788225</v>
      </c>
      <c r="I684" s="142">
        <f t="shared" si="103"/>
        <v>782265</v>
      </c>
      <c r="K684" s="165">
        <v>745014</v>
      </c>
      <c r="M684" s="98"/>
      <c r="N684" s="98"/>
    </row>
    <row r="685" spans="3:14" ht="25.5" hidden="1">
      <c r="C685" s="185" t="s">
        <v>1231</v>
      </c>
      <c r="D685" s="197" t="s">
        <v>1232</v>
      </c>
      <c r="E685" s="198" t="s">
        <v>9</v>
      </c>
      <c r="F685" s="141">
        <f t="shared" si="100"/>
        <v>1012984</v>
      </c>
      <c r="G685" s="142">
        <f t="shared" si="101"/>
        <v>945539</v>
      </c>
      <c r="H685" s="142">
        <f t="shared" si="102"/>
        <v>1057149</v>
      </c>
      <c r="I685" s="142">
        <f t="shared" si="103"/>
        <v>1049155</v>
      </c>
      <c r="K685" s="165">
        <v>999195.49239999987</v>
      </c>
      <c r="M685" s="98"/>
      <c r="N685" s="98"/>
    </row>
    <row r="686" spans="3:14" ht="25.5" hidden="1">
      <c r="C686" s="185" t="s">
        <v>1233</v>
      </c>
      <c r="D686" s="197" t="s">
        <v>1234</v>
      </c>
      <c r="E686" s="198" t="s">
        <v>9</v>
      </c>
      <c r="F686" s="141">
        <f t="shared" si="100"/>
        <v>994275</v>
      </c>
      <c r="G686" s="142">
        <f t="shared" si="101"/>
        <v>928075</v>
      </c>
      <c r="H686" s="142">
        <f t="shared" si="102"/>
        <v>1037624</v>
      </c>
      <c r="I686" s="142">
        <f t="shared" si="103"/>
        <v>1029778</v>
      </c>
      <c r="K686" s="167">
        <v>980741</v>
      </c>
      <c r="M686" s="98"/>
      <c r="N686" s="98"/>
    </row>
    <row r="687" spans="3:14" ht="16.5" hidden="1">
      <c r="C687" s="185" t="s">
        <v>1235</v>
      </c>
      <c r="D687" s="197" t="s">
        <v>1236</v>
      </c>
      <c r="E687" s="198" t="s">
        <v>9</v>
      </c>
      <c r="F687" s="141">
        <f t="shared" si="100"/>
        <v>1368630</v>
      </c>
      <c r="G687" s="142">
        <f t="shared" si="101"/>
        <v>1277505</v>
      </c>
      <c r="H687" s="142">
        <f t="shared" si="102"/>
        <v>1428300</v>
      </c>
      <c r="I687" s="142">
        <f t="shared" si="103"/>
        <v>1417500</v>
      </c>
      <c r="K687" s="165">
        <v>1350000</v>
      </c>
      <c r="M687" s="98"/>
      <c r="N687" s="98"/>
    </row>
    <row r="688" spans="3:14" ht="16.5" hidden="1">
      <c r="C688" s="185" t="s">
        <v>1237</v>
      </c>
      <c r="D688" s="197" t="s">
        <v>1238</v>
      </c>
      <c r="E688" s="198" t="s">
        <v>9</v>
      </c>
      <c r="F688" s="141">
        <f t="shared" si="100"/>
        <v>1376740</v>
      </c>
      <c r="G688" s="142">
        <f t="shared" si="101"/>
        <v>1285075</v>
      </c>
      <c r="H688" s="142">
        <f t="shared" si="102"/>
        <v>1436764</v>
      </c>
      <c r="I688" s="142">
        <f t="shared" si="103"/>
        <v>1425900</v>
      </c>
      <c r="K688" s="165">
        <v>1358000</v>
      </c>
      <c r="M688" s="98"/>
      <c r="N688" s="98"/>
    </row>
    <row r="689" spans="3:14" ht="25.5" hidden="1">
      <c r="C689" s="185" t="s">
        <v>1239</v>
      </c>
      <c r="D689" s="197" t="s">
        <v>1240</v>
      </c>
      <c r="E689" s="198" t="s">
        <v>9</v>
      </c>
      <c r="F689" s="141">
        <f t="shared" si="100"/>
        <v>2019134</v>
      </c>
      <c r="G689" s="142">
        <f t="shared" si="101"/>
        <v>1884698</v>
      </c>
      <c r="H689" s="142">
        <f t="shared" si="102"/>
        <v>2107165</v>
      </c>
      <c r="I689" s="142">
        <f t="shared" si="103"/>
        <v>2091232</v>
      </c>
      <c r="K689" s="165">
        <v>1991649.6</v>
      </c>
      <c r="M689" s="98"/>
      <c r="N689" s="98"/>
    </row>
    <row r="690" spans="3:14" ht="16.5" hidden="1">
      <c r="C690" s="185" t="s">
        <v>1241</v>
      </c>
      <c r="D690" s="197" t="s">
        <v>1242</v>
      </c>
      <c r="E690" s="198" t="s">
        <v>9</v>
      </c>
      <c r="F690" s="141">
        <f t="shared" si="100"/>
        <v>2534500</v>
      </c>
      <c r="G690" s="142">
        <f t="shared" si="101"/>
        <v>2365750</v>
      </c>
      <c r="H690" s="142">
        <f t="shared" si="102"/>
        <v>2645000</v>
      </c>
      <c r="I690" s="142">
        <f t="shared" si="103"/>
        <v>2625000</v>
      </c>
      <c r="K690" s="165">
        <v>2500000</v>
      </c>
      <c r="M690" s="98"/>
      <c r="N690" s="98"/>
    </row>
    <row r="691" spans="3:14" ht="178.5" hidden="1">
      <c r="C691" s="185" t="s">
        <v>1243</v>
      </c>
      <c r="D691" s="197" t="s">
        <v>1244</v>
      </c>
      <c r="E691" s="198" t="s">
        <v>9</v>
      </c>
      <c r="F691" s="141">
        <f t="shared" si="100"/>
        <v>8372418</v>
      </c>
      <c r="G691" s="142">
        <f t="shared" si="101"/>
        <v>7814972</v>
      </c>
      <c r="H691" s="142">
        <f t="shared" si="102"/>
        <v>8737441</v>
      </c>
      <c r="I691" s="142">
        <f t="shared" si="103"/>
        <v>8671374</v>
      </c>
      <c r="K691" s="165">
        <v>8258451.2000000002</v>
      </c>
      <c r="M691" s="98"/>
      <c r="N691" s="98"/>
    </row>
    <row r="692" spans="3:14" ht="63.75" hidden="1">
      <c r="C692" s="185" t="s">
        <v>1245</v>
      </c>
      <c r="D692" s="197" t="s">
        <v>1246</v>
      </c>
      <c r="E692" s="198" t="s">
        <v>9</v>
      </c>
      <c r="F692" s="141">
        <f t="shared" si="100"/>
        <v>9517508</v>
      </c>
      <c r="G692" s="142">
        <f t="shared" si="101"/>
        <v>8883821</v>
      </c>
      <c r="H692" s="142">
        <f t="shared" si="102"/>
        <v>9932455</v>
      </c>
      <c r="I692" s="142">
        <f t="shared" si="103"/>
        <v>9857352</v>
      </c>
      <c r="K692" s="165">
        <v>9387954</v>
      </c>
      <c r="M692" s="98"/>
      <c r="N692" s="98"/>
    </row>
    <row r="693" spans="3:14" ht="127.5" hidden="1">
      <c r="C693" s="185" t="s">
        <v>1247</v>
      </c>
      <c r="D693" s="197" t="s">
        <v>1248</v>
      </c>
      <c r="E693" s="198" t="s">
        <v>1157</v>
      </c>
      <c r="F693" s="141">
        <f t="shared" si="100"/>
        <v>12545775</v>
      </c>
      <c r="G693" s="142">
        <f t="shared" si="101"/>
        <v>11710463</v>
      </c>
      <c r="H693" s="142">
        <f t="shared" si="102"/>
        <v>13092750</v>
      </c>
      <c r="I693" s="142">
        <f t="shared" si="103"/>
        <v>12993750</v>
      </c>
      <c r="K693" s="165">
        <v>12375000</v>
      </c>
      <c r="M693" s="98"/>
      <c r="N693" s="98"/>
    </row>
    <row r="694" spans="3:14" ht="76.5" hidden="1">
      <c r="C694" s="185" t="s">
        <v>1249</v>
      </c>
      <c r="D694" s="197" t="s">
        <v>1250</v>
      </c>
      <c r="E694" s="198" t="s">
        <v>9</v>
      </c>
      <c r="F694" s="141">
        <f t="shared" si="100"/>
        <v>13982782</v>
      </c>
      <c r="G694" s="142">
        <f t="shared" si="101"/>
        <v>13051792</v>
      </c>
      <c r="H694" s="142">
        <f t="shared" si="102"/>
        <v>14592408</v>
      </c>
      <c r="I694" s="142">
        <f t="shared" si="103"/>
        <v>14482068</v>
      </c>
      <c r="K694" s="165">
        <v>13792446</v>
      </c>
      <c r="M694" s="98"/>
      <c r="N694" s="98"/>
    </row>
    <row r="695" spans="3:14" ht="76.5" hidden="1">
      <c r="C695" s="185" t="s">
        <v>1251</v>
      </c>
      <c r="D695" s="197" t="s">
        <v>1250</v>
      </c>
      <c r="E695" s="198" t="s">
        <v>9</v>
      </c>
      <c r="F695" s="141">
        <f t="shared" si="100"/>
        <v>14019557</v>
      </c>
      <c r="G695" s="142">
        <f t="shared" si="101"/>
        <v>13086118</v>
      </c>
      <c r="H695" s="142">
        <f t="shared" si="102"/>
        <v>14630787</v>
      </c>
      <c r="I695" s="142">
        <f t="shared" si="103"/>
        <v>14520157</v>
      </c>
      <c r="K695" s="165">
        <v>13828720.720000001</v>
      </c>
      <c r="M695" s="98"/>
      <c r="N695" s="98"/>
    </row>
    <row r="696" spans="3:14" ht="38.25" hidden="1">
      <c r="C696" s="185" t="s">
        <v>1252</v>
      </c>
      <c r="D696" s="186" t="s">
        <v>1253</v>
      </c>
      <c r="E696" s="187" t="s">
        <v>9</v>
      </c>
      <c r="F696" s="141">
        <f t="shared" si="100"/>
        <v>12879031</v>
      </c>
      <c r="G696" s="142">
        <f t="shared" si="101"/>
        <v>12021530</v>
      </c>
      <c r="H696" s="142">
        <f t="shared" si="102"/>
        <v>13440536</v>
      </c>
      <c r="I696" s="142">
        <f t="shared" si="103"/>
        <v>13338906</v>
      </c>
      <c r="K696" s="169">
        <v>12703720</v>
      </c>
      <c r="M696" s="98"/>
      <c r="N696" s="98"/>
    </row>
    <row r="697" spans="3:14" ht="38.25" hidden="1">
      <c r="C697" s="185" t="s">
        <v>1254</v>
      </c>
      <c r="D697" s="197" t="s">
        <v>1255</v>
      </c>
      <c r="E697" s="198" t="s">
        <v>9</v>
      </c>
      <c r="F697" s="141">
        <f t="shared" si="100"/>
        <v>15207000</v>
      </c>
      <c r="G697" s="142">
        <f t="shared" si="101"/>
        <v>14194500</v>
      </c>
      <c r="H697" s="142">
        <f t="shared" si="102"/>
        <v>15870000</v>
      </c>
      <c r="I697" s="142">
        <f t="shared" si="103"/>
        <v>15750000</v>
      </c>
      <c r="K697" s="165">
        <v>15000000</v>
      </c>
      <c r="M697" s="98"/>
      <c r="N697" s="98"/>
    </row>
    <row r="698" spans="3:14" ht="38.25" hidden="1">
      <c r="C698" s="185" t="s">
        <v>1256</v>
      </c>
      <c r="D698" s="197" t="s">
        <v>1255</v>
      </c>
      <c r="E698" s="200" t="s">
        <v>1257</v>
      </c>
      <c r="F698" s="141">
        <f t="shared" si="100"/>
        <v>17031840</v>
      </c>
      <c r="G698" s="142">
        <f t="shared" si="101"/>
        <v>15897840</v>
      </c>
      <c r="H698" s="142">
        <f t="shared" si="102"/>
        <v>17774400</v>
      </c>
      <c r="I698" s="142">
        <f t="shared" si="103"/>
        <v>17640000</v>
      </c>
      <c r="K698" s="168">
        <v>16800000</v>
      </c>
      <c r="M698" s="98"/>
      <c r="N698" s="98"/>
    </row>
    <row r="699" spans="3:14" ht="51" hidden="1">
      <c r="C699" s="185" t="s">
        <v>1258</v>
      </c>
      <c r="D699" s="186" t="s">
        <v>1259</v>
      </c>
      <c r="E699" s="187" t="s">
        <v>1260</v>
      </c>
      <c r="F699" s="141">
        <f t="shared" si="100"/>
        <v>18777617</v>
      </c>
      <c r="G699" s="142">
        <f t="shared" si="101"/>
        <v>17527381</v>
      </c>
      <c r="H699" s="142">
        <f t="shared" si="102"/>
        <v>19596290</v>
      </c>
      <c r="I699" s="142">
        <f t="shared" si="103"/>
        <v>19448114</v>
      </c>
      <c r="K699" s="169">
        <v>18522013</v>
      </c>
      <c r="M699" s="98"/>
      <c r="N699" s="98"/>
    </row>
    <row r="700" spans="3:14" ht="51" hidden="1">
      <c r="C700" s="185" t="s">
        <v>1261</v>
      </c>
      <c r="D700" s="186" t="s">
        <v>1262</v>
      </c>
      <c r="E700" s="187" t="s">
        <v>1260</v>
      </c>
      <c r="F700" s="141">
        <f t="shared" si="100"/>
        <v>20912728</v>
      </c>
      <c r="G700" s="142">
        <f t="shared" si="101"/>
        <v>19520334</v>
      </c>
      <c r="H700" s="142">
        <f t="shared" si="102"/>
        <v>21824489</v>
      </c>
      <c r="I700" s="142">
        <f t="shared" si="103"/>
        <v>21659464</v>
      </c>
      <c r="K700" s="169">
        <v>20628061</v>
      </c>
      <c r="M700" s="98"/>
      <c r="N700" s="98"/>
    </row>
    <row r="701" spans="3:14" ht="102" hidden="1">
      <c r="C701" s="185" t="s">
        <v>1263</v>
      </c>
      <c r="D701" s="197" t="s">
        <v>1264</v>
      </c>
      <c r="E701" s="198" t="s">
        <v>9</v>
      </c>
      <c r="F701" s="141">
        <f t="shared" si="100"/>
        <v>19819559</v>
      </c>
      <c r="G701" s="142">
        <f t="shared" si="101"/>
        <v>18499949</v>
      </c>
      <c r="H701" s="142">
        <f t="shared" si="102"/>
        <v>20683659</v>
      </c>
      <c r="I701" s="142">
        <f t="shared" si="103"/>
        <v>20527261</v>
      </c>
      <c r="K701" s="168">
        <v>19549772</v>
      </c>
      <c r="M701" s="98"/>
      <c r="N701" s="98"/>
    </row>
    <row r="702" spans="3:14" ht="16.5" hidden="1">
      <c r="C702" s="185" t="s">
        <v>1265</v>
      </c>
      <c r="D702" s="197" t="s">
        <v>1266</v>
      </c>
      <c r="E702" s="198" t="s">
        <v>9</v>
      </c>
      <c r="F702" s="141">
        <f t="shared" si="100"/>
        <v>22303600</v>
      </c>
      <c r="G702" s="142">
        <f t="shared" si="101"/>
        <v>20818600</v>
      </c>
      <c r="H702" s="142">
        <f t="shared" si="102"/>
        <v>23276000</v>
      </c>
      <c r="I702" s="142">
        <f t="shared" si="103"/>
        <v>23100000</v>
      </c>
      <c r="K702" s="165">
        <v>22000000</v>
      </c>
      <c r="M702" s="98"/>
      <c r="N702" s="98"/>
    </row>
    <row r="703" spans="3:14" ht="191.25" hidden="1">
      <c r="C703" s="185" t="s">
        <v>1267</v>
      </c>
      <c r="D703" s="197" t="s">
        <v>1268</v>
      </c>
      <c r="E703" s="198" t="s">
        <v>9</v>
      </c>
      <c r="F703" s="141">
        <f t="shared" si="100"/>
        <v>22417519</v>
      </c>
      <c r="G703" s="142">
        <f t="shared" si="101"/>
        <v>20924935</v>
      </c>
      <c r="H703" s="142">
        <f t="shared" si="102"/>
        <v>23394886</v>
      </c>
      <c r="I703" s="142">
        <f t="shared" si="103"/>
        <v>23217987</v>
      </c>
      <c r="K703" s="165">
        <v>22112368.799999997</v>
      </c>
      <c r="M703" s="98"/>
      <c r="N703" s="98"/>
    </row>
    <row r="704" spans="3:14" ht="63.75" hidden="1">
      <c r="C704" s="185" t="s">
        <v>1269</v>
      </c>
      <c r="D704" s="197" t="s">
        <v>1270</v>
      </c>
      <c r="E704" s="198" t="s">
        <v>9</v>
      </c>
      <c r="F704" s="141">
        <f t="shared" si="100"/>
        <v>81104000</v>
      </c>
      <c r="G704" s="142">
        <f t="shared" si="101"/>
        <v>75704000</v>
      </c>
      <c r="H704" s="142">
        <f t="shared" si="102"/>
        <v>84640000</v>
      </c>
      <c r="I704" s="142">
        <f t="shared" si="103"/>
        <v>84000000</v>
      </c>
      <c r="K704" s="165">
        <v>80000000</v>
      </c>
      <c r="M704" s="98"/>
      <c r="N704" s="98"/>
    </row>
    <row r="705" spans="3:14" ht="191.25" hidden="1">
      <c r="C705" s="185" t="s">
        <v>1271</v>
      </c>
      <c r="D705" s="197" t="s">
        <v>1272</v>
      </c>
      <c r="E705" s="198" t="s">
        <v>9</v>
      </c>
      <c r="F705" s="141">
        <f t="shared" si="100"/>
        <v>86173000</v>
      </c>
      <c r="G705" s="142">
        <f t="shared" si="101"/>
        <v>80435500</v>
      </c>
      <c r="H705" s="142">
        <f t="shared" si="102"/>
        <v>89930000</v>
      </c>
      <c r="I705" s="142">
        <f t="shared" si="103"/>
        <v>89250000</v>
      </c>
      <c r="K705" s="165">
        <v>85000000</v>
      </c>
      <c r="M705" s="98"/>
      <c r="N705" s="98"/>
    </row>
    <row r="706" spans="3:14" ht="51" hidden="1">
      <c r="C706" s="185" t="s">
        <v>1273</v>
      </c>
      <c r="D706" s="186" t="s">
        <v>1274</v>
      </c>
      <c r="E706" s="187" t="s">
        <v>9</v>
      </c>
      <c r="F706" s="141">
        <f t="shared" si="100"/>
        <v>161427374</v>
      </c>
      <c r="G706" s="142">
        <f t="shared" si="101"/>
        <v>150679349</v>
      </c>
      <c r="H706" s="142">
        <f t="shared" si="102"/>
        <v>168465340</v>
      </c>
      <c r="I706" s="142">
        <f t="shared" si="103"/>
        <v>167191500</v>
      </c>
      <c r="K706" s="169">
        <v>159230000</v>
      </c>
      <c r="M706" s="98"/>
      <c r="N706" s="98"/>
    </row>
    <row r="707" spans="3:14" ht="102" hidden="1">
      <c r="C707" s="185" t="s">
        <v>1275</v>
      </c>
      <c r="D707" s="197" t="s">
        <v>1276</v>
      </c>
      <c r="E707" s="198" t="s">
        <v>9</v>
      </c>
      <c r="F707" s="141">
        <f t="shared" si="100"/>
        <v>199639945</v>
      </c>
      <c r="G707" s="142">
        <f t="shared" si="101"/>
        <v>186347682</v>
      </c>
      <c r="H707" s="142">
        <f t="shared" si="102"/>
        <v>208343916</v>
      </c>
      <c r="I707" s="142">
        <f t="shared" si="103"/>
        <v>206768537</v>
      </c>
      <c r="K707" s="165">
        <v>196922416</v>
      </c>
      <c r="M707" s="98"/>
      <c r="N707" s="98"/>
    </row>
    <row r="708" spans="3:14" ht="102" hidden="1">
      <c r="C708" s="185" t="s">
        <v>1277</v>
      </c>
      <c r="D708" s="186" t="s">
        <v>1276</v>
      </c>
      <c r="E708" s="187" t="s">
        <v>9</v>
      </c>
      <c r="F708" s="141">
        <f t="shared" si="100"/>
        <v>184371493</v>
      </c>
      <c r="G708" s="142">
        <f t="shared" si="101"/>
        <v>172095821</v>
      </c>
      <c r="H708" s="142">
        <f t="shared" si="102"/>
        <v>192409784</v>
      </c>
      <c r="I708" s="142">
        <f t="shared" si="103"/>
        <v>190954890</v>
      </c>
      <c r="K708" s="169">
        <v>181861800</v>
      </c>
      <c r="M708" s="98"/>
      <c r="N708" s="98"/>
    </row>
    <row r="709" spans="3:14" ht="89.25" hidden="1">
      <c r="C709" s="185" t="s">
        <v>1278</v>
      </c>
      <c r="D709" s="197" t="s">
        <v>1279</v>
      </c>
      <c r="E709" s="198" t="s">
        <v>9</v>
      </c>
      <c r="F709" s="141">
        <f t="shared" si="100"/>
        <v>184371493</v>
      </c>
      <c r="G709" s="142">
        <f t="shared" si="101"/>
        <v>172095821</v>
      </c>
      <c r="H709" s="142">
        <f t="shared" si="102"/>
        <v>192409784</v>
      </c>
      <c r="I709" s="142">
        <f t="shared" si="103"/>
        <v>190954890</v>
      </c>
      <c r="K709" s="165">
        <v>181861800</v>
      </c>
      <c r="M709" s="98"/>
      <c r="N709" s="98"/>
    </row>
    <row r="710" spans="3:14" ht="89.25" hidden="1">
      <c r="C710" s="185" t="s">
        <v>1280</v>
      </c>
      <c r="D710" s="197" t="s">
        <v>1281</v>
      </c>
      <c r="E710" s="198" t="s">
        <v>1282</v>
      </c>
      <c r="F710" s="141">
        <f t="shared" si="100"/>
        <v>108927662</v>
      </c>
      <c r="G710" s="142">
        <f t="shared" si="101"/>
        <v>101675130</v>
      </c>
      <c r="H710" s="142">
        <f t="shared" si="102"/>
        <v>113676727</v>
      </c>
      <c r="I710" s="142">
        <f t="shared" si="103"/>
        <v>112817168</v>
      </c>
      <c r="K710" s="167">
        <v>107444922</v>
      </c>
      <c r="M710" s="98"/>
      <c r="N710" s="98"/>
    </row>
    <row r="711" spans="3:14" ht="89.25" hidden="1">
      <c r="C711" s="185" t="s">
        <v>1283</v>
      </c>
      <c r="D711" s="197" t="s">
        <v>1284</v>
      </c>
      <c r="E711" s="198" t="s">
        <v>9</v>
      </c>
      <c r="F711" s="141">
        <f t="shared" si="100"/>
        <v>168994174</v>
      </c>
      <c r="G711" s="142">
        <f t="shared" si="101"/>
        <v>157742343</v>
      </c>
      <c r="H711" s="142">
        <f t="shared" si="102"/>
        <v>176362040</v>
      </c>
      <c r="I711" s="142">
        <f t="shared" si="103"/>
        <v>175028490</v>
      </c>
      <c r="K711" s="165">
        <v>166693800</v>
      </c>
      <c r="M711" s="98"/>
      <c r="N711" s="98"/>
    </row>
    <row r="712" spans="3:14" ht="51" hidden="1">
      <c r="C712" s="185" t="s">
        <v>1285</v>
      </c>
      <c r="D712" s="197" t="s">
        <v>1286</v>
      </c>
      <c r="E712" s="198" t="s">
        <v>9</v>
      </c>
      <c r="F712" s="141">
        <f t="shared" si="100"/>
        <v>178163195</v>
      </c>
      <c r="G712" s="142">
        <f t="shared" si="101"/>
        <v>166300879</v>
      </c>
      <c r="H712" s="142">
        <f t="shared" si="102"/>
        <v>185930815</v>
      </c>
      <c r="I712" s="142">
        <f t="shared" si="103"/>
        <v>184524911</v>
      </c>
      <c r="K712" s="167">
        <v>175738010</v>
      </c>
      <c r="M712" s="98"/>
      <c r="N712" s="98"/>
    </row>
    <row r="713" spans="3:14" ht="25.5" hidden="1">
      <c r="C713" s="185" t="s">
        <v>1287</v>
      </c>
      <c r="D713" s="197" t="s">
        <v>1288</v>
      </c>
      <c r="E713" s="198" t="s">
        <v>9</v>
      </c>
      <c r="F713" s="141">
        <f t="shared" si="100"/>
        <v>178850686</v>
      </c>
      <c r="G713" s="142">
        <f t="shared" si="101"/>
        <v>166942596</v>
      </c>
      <c r="H713" s="142">
        <f t="shared" si="102"/>
        <v>186648279</v>
      </c>
      <c r="I713" s="142">
        <f t="shared" si="103"/>
        <v>185236950</v>
      </c>
      <c r="K713" s="168">
        <v>176416143</v>
      </c>
      <c r="M713" s="98"/>
      <c r="N713" s="98"/>
    </row>
    <row r="714" spans="3:14" ht="140.25" hidden="1">
      <c r="C714" s="185" t="s">
        <v>1289</v>
      </c>
      <c r="D714" s="197" t="s">
        <v>1290</v>
      </c>
      <c r="E714" s="198" t="s">
        <v>9</v>
      </c>
      <c r="F714" s="141">
        <f t="shared" si="100"/>
        <v>175772627</v>
      </c>
      <c r="G714" s="142">
        <f t="shared" si="101"/>
        <v>164069479</v>
      </c>
      <c r="H714" s="142">
        <f t="shared" si="102"/>
        <v>183436023</v>
      </c>
      <c r="I714" s="142">
        <f t="shared" si="103"/>
        <v>182048983</v>
      </c>
      <c r="K714" s="165">
        <v>173379983.63</v>
      </c>
      <c r="M714" s="98"/>
      <c r="N714" s="98"/>
    </row>
    <row r="715" spans="3:14" ht="25.5" hidden="1">
      <c r="C715" s="185" t="s">
        <v>1291</v>
      </c>
      <c r="D715" s="197" t="s">
        <v>1292</v>
      </c>
      <c r="E715" s="198" t="s">
        <v>9</v>
      </c>
      <c r="F715" s="141">
        <f t="shared" ref="F715:F751" si="104">+ROUND($F$7*K715,0)</f>
        <v>649474</v>
      </c>
      <c r="G715" s="142">
        <f t="shared" ref="G715:G751" si="105">+ROUND(K715*$G$7,0)</f>
        <v>606231</v>
      </c>
      <c r="H715" s="142">
        <f t="shared" ref="H715:H751" si="106">+ROUND(K715*$H$7,0)</f>
        <v>677790</v>
      </c>
      <c r="I715" s="142">
        <f t="shared" ref="I715:I751" si="107">+ROUND(K715*$I$7,0)</f>
        <v>672665</v>
      </c>
      <c r="K715" s="168">
        <v>640633</v>
      </c>
      <c r="M715" s="98"/>
      <c r="N715" s="98"/>
    </row>
    <row r="716" spans="3:14" ht="25.5" hidden="1">
      <c r="C716" s="185" t="s">
        <v>1293</v>
      </c>
      <c r="D716" s="197" t="s">
        <v>1294</v>
      </c>
      <c r="E716" s="198" t="s">
        <v>9</v>
      </c>
      <c r="F716" s="141">
        <f t="shared" si="104"/>
        <v>456315</v>
      </c>
      <c r="G716" s="142">
        <f t="shared" si="105"/>
        <v>425933</v>
      </c>
      <c r="H716" s="142">
        <f t="shared" si="106"/>
        <v>476210</v>
      </c>
      <c r="I716" s="142">
        <f t="shared" si="107"/>
        <v>472609</v>
      </c>
      <c r="K716" s="168">
        <v>450104</v>
      </c>
      <c r="M716" s="98"/>
      <c r="N716" s="98"/>
    </row>
    <row r="717" spans="3:14" ht="16.5" hidden="1">
      <c r="C717" s="185" t="s">
        <v>1295</v>
      </c>
      <c r="D717" s="197" t="s">
        <v>1296</v>
      </c>
      <c r="E717" s="198" t="s">
        <v>86</v>
      </c>
      <c r="F717" s="141">
        <f t="shared" si="104"/>
        <v>32679</v>
      </c>
      <c r="G717" s="142">
        <f t="shared" si="105"/>
        <v>30503</v>
      </c>
      <c r="H717" s="142">
        <f t="shared" si="106"/>
        <v>34104</v>
      </c>
      <c r="I717" s="142">
        <f t="shared" si="107"/>
        <v>33846</v>
      </c>
      <c r="K717" s="168">
        <v>32234</v>
      </c>
      <c r="M717" s="98"/>
      <c r="N717" s="98"/>
    </row>
    <row r="718" spans="3:14" ht="16.5" hidden="1">
      <c r="C718" s="185" t="s">
        <v>1297</v>
      </c>
      <c r="D718" s="197" t="s">
        <v>1298</v>
      </c>
      <c r="E718" s="198" t="s">
        <v>86</v>
      </c>
      <c r="F718" s="141">
        <f t="shared" si="104"/>
        <v>47997</v>
      </c>
      <c r="G718" s="142">
        <f t="shared" si="105"/>
        <v>44802</v>
      </c>
      <c r="H718" s="142">
        <f t="shared" si="106"/>
        <v>50090</v>
      </c>
      <c r="I718" s="142">
        <f t="shared" si="107"/>
        <v>49711</v>
      </c>
      <c r="K718" s="168">
        <v>47344</v>
      </c>
      <c r="M718" s="98"/>
      <c r="N718" s="98"/>
    </row>
    <row r="719" spans="3:14" ht="25.5" hidden="1">
      <c r="C719" s="185" t="s">
        <v>1299</v>
      </c>
      <c r="D719" s="197" t="s">
        <v>1300</v>
      </c>
      <c r="E719" s="198" t="s">
        <v>86</v>
      </c>
      <c r="F719" s="141">
        <f t="shared" si="104"/>
        <v>70373</v>
      </c>
      <c r="G719" s="142">
        <f t="shared" si="105"/>
        <v>65687</v>
      </c>
      <c r="H719" s="142">
        <f t="shared" si="106"/>
        <v>73441</v>
      </c>
      <c r="I719" s="142">
        <f t="shared" si="107"/>
        <v>72886</v>
      </c>
      <c r="K719" s="168">
        <v>69415</v>
      </c>
      <c r="M719" s="98"/>
      <c r="N719" s="98"/>
    </row>
    <row r="720" spans="3:14" ht="16.5" hidden="1">
      <c r="C720" s="185" t="s">
        <v>1301</v>
      </c>
      <c r="D720" s="197" t="s">
        <v>1302</v>
      </c>
      <c r="E720" s="198" t="s">
        <v>86</v>
      </c>
      <c r="F720" s="141">
        <f t="shared" si="104"/>
        <v>133792</v>
      </c>
      <c r="G720" s="142">
        <f t="shared" si="105"/>
        <v>124884</v>
      </c>
      <c r="H720" s="142">
        <f t="shared" si="106"/>
        <v>139625</v>
      </c>
      <c r="I720" s="142">
        <f t="shared" si="107"/>
        <v>138570</v>
      </c>
      <c r="K720" s="168">
        <v>131971</v>
      </c>
      <c r="M720" s="98"/>
      <c r="N720" s="98"/>
    </row>
    <row r="721" spans="3:14" ht="16.5" hidden="1">
      <c r="C721" s="185" t="s">
        <v>1303</v>
      </c>
      <c r="D721" s="197" t="s">
        <v>1304</v>
      </c>
      <c r="E721" s="198" t="s">
        <v>9</v>
      </c>
      <c r="F721" s="141">
        <f t="shared" si="104"/>
        <v>502121</v>
      </c>
      <c r="G721" s="142">
        <f t="shared" si="105"/>
        <v>468689</v>
      </c>
      <c r="H721" s="142">
        <f t="shared" si="106"/>
        <v>524013</v>
      </c>
      <c r="I721" s="142">
        <f t="shared" si="107"/>
        <v>520050</v>
      </c>
      <c r="K721" s="168">
        <v>495286</v>
      </c>
      <c r="M721" s="98"/>
      <c r="N721" s="98"/>
    </row>
    <row r="722" spans="3:14" ht="16.5" hidden="1">
      <c r="C722" s="185" t="s">
        <v>1305</v>
      </c>
      <c r="D722" s="197" t="s">
        <v>1306</v>
      </c>
      <c r="E722" s="198" t="s">
        <v>9</v>
      </c>
      <c r="F722" s="141">
        <f t="shared" si="104"/>
        <v>284357</v>
      </c>
      <c r="G722" s="142">
        <f t="shared" si="105"/>
        <v>265424</v>
      </c>
      <c r="H722" s="142">
        <f t="shared" si="106"/>
        <v>296754</v>
      </c>
      <c r="I722" s="142">
        <f t="shared" si="107"/>
        <v>294510</v>
      </c>
      <c r="K722" s="167">
        <v>280486</v>
      </c>
      <c r="M722" s="98"/>
      <c r="N722" s="98"/>
    </row>
    <row r="723" spans="3:14" ht="16.5" hidden="1">
      <c r="C723" s="185" t="s">
        <v>1307</v>
      </c>
      <c r="D723" s="197" t="s">
        <v>1308</v>
      </c>
      <c r="E723" s="198" t="s">
        <v>9</v>
      </c>
      <c r="F723" s="141">
        <f t="shared" si="104"/>
        <v>310868</v>
      </c>
      <c r="G723" s="142">
        <f t="shared" si="105"/>
        <v>290170</v>
      </c>
      <c r="H723" s="142">
        <f t="shared" si="106"/>
        <v>324421</v>
      </c>
      <c r="I723" s="142">
        <f t="shared" si="107"/>
        <v>321968</v>
      </c>
      <c r="K723" s="167">
        <v>306636</v>
      </c>
      <c r="M723" s="98"/>
      <c r="N723" s="98"/>
    </row>
    <row r="724" spans="3:14" ht="16.5" hidden="1">
      <c r="C724" s="185" t="s">
        <v>1309</v>
      </c>
      <c r="D724" s="197" t="s">
        <v>1310</v>
      </c>
      <c r="E724" s="198" t="s">
        <v>9</v>
      </c>
      <c r="F724" s="141">
        <f t="shared" si="104"/>
        <v>531142</v>
      </c>
      <c r="G724" s="142">
        <f t="shared" si="105"/>
        <v>495778</v>
      </c>
      <c r="H724" s="142">
        <f t="shared" si="106"/>
        <v>554299</v>
      </c>
      <c r="I724" s="142">
        <f t="shared" si="107"/>
        <v>550108</v>
      </c>
      <c r="K724" s="168">
        <v>523912</v>
      </c>
      <c r="M724" s="98"/>
      <c r="N724" s="98"/>
    </row>
    <row r="725" spans="3:14" ht="16.5" hidden="1">
      <c r="C725" s="185" t="s">
        <v>1311</v>
      </c>
      <c r="D725" s="197" t="s">
        <v>1312</v>
      </c>
      <c r="E725" s="198" t="s">
        <v>9</v>
      </c>
      <c r="F725" s="141">
        <f t="shared" si="104"/>
        <v>50259</v>
      </c>
      <c r="G725" s="142">
        <f t="shared" si="105"/>
        <v>46912</v>
      </c>
      <c r="H725" s="142">
        <f t="shared" si="106"/>
        <v>52450</v>
      </c>
      <c r="I725" s="142">
        <f t="shared" si="107"/>
        <v>52053</v>
      </c>
      <c r="K725" s="168">
        <v>49574.56262615</v>
      </c>
      <c r="M725" s="98"/>
      <c r="N725" s="98"/>
    </row>
    <row r="726" spans="3:14" ht="16.5" hidden="1">
      <c r="C726" s="185" t="s">
        <v>1313</v>
      </c>
      <c r="D726" s="186" t="s">
        <v>828</v>
      </c>
      <c r="E726" s="187" t="s">
        <v>9</v>
      </c>
      <c r="F726" s="141">
        <f t="shared" si="104"/>
        <v>1247988</v>
      </c>
      <c r="G726" s="142">
        <f t="shared" si="105"/>
        <v>1164895</v>
      </c>
      <c r="H726" s="142">
        <f t="shared" si="106"/>
        <v>1302398</v>
      </c>
      <c r="I726" s="142">
        <f t="shared" si="107"/>
        <v>1292550</v>
      </c>
      <c r="K726" s="169">
        <v>1231000</v>
      </c>
      <c r="M726" s="98"/>
      <c r="N726" s="98"/>
    </row>
    <row r="727" spans="3:14" ht="16.5" hidden="1">
      <c r="C727" s="185" t="s">
        <v>1314</v>
      </c>
      <c r="D727" s="197" t="s">
        <v>1315</v>
      </c>
      <c r="E727" s="198" t="s">
        <v>86</v>
      </c>
      <c r="F727" s="141">
        <f t="shared" si="104"/>
        <v>27034</v>
      </c>
      <c r="G727" s="142">
        <f t="shared" si="105"/>
        <v>25234</v>
      </c>
      <c r="H727" s="142">
        <f t="shared" si="106"/>
        <v>28213</v>
      </c>
      <c r="I727" s="142">
        <f t="shared" si="107"/>
        <v>27999</v>
      </c>
      <c r="K727" s="168">
        <v>26666</v>
      </c>
      <c r="M727" s="98"/>
      <c r="N727" s="98"/>
    </row>
    <row r="728" spans="3:14" ht="16.5" hidden="1">
      <c r="C728" s="185" t="s">
        <v>1316</v>
      </c>
      <c r="D728" s="197" t="s">
        <v>1317</v>
      </c>
      <c r="E728" s="198" t="s">
        <v>86</v>
      </c>
      <c r="F728" s="141">
        <f t="shared" si="104"/>
        <v>28216</v>
      </c>
      <c r="G728" s="142">
        <f t="shared" si="105"/>
        <v>26337</v>
      </c>
      <c r="H728" s="142">
        <f t="shared" si="106"/>
        <v>29446</v>
      </c>
      <c r="I728" s="142">
        <f t="shared" si="107"/>
        <v>29224</v>
      </c>
      <c r="K728" s="168">
        <v>27832</v>
      </c>
      <c r="M728" s="98"/>
      <c r="N728" s="98"/>
    </row>
    <row r="729" spans="3:14" ht="16.5" hidden="1">
      <c r="C729" s="185" t="s">
        <v>1318</v>
      </c>
      <c r="D729" s="197" t="s">
        <v>1319</v>
      </c>
      <c r="E729" s="198" t="s">
        <v>86</v>
      </c>
      <c r="F729" s="141">
        <f t="shared" si="104"/>
        <v>70753</v>
      </c>
      <c r="G729" s="142">
        <f t="shared" si="105"/>
        <v>66042</v>
      </c>
      <c r="H729" s="142">
        <f t="shared" si="106"/>
        <v>73838</v>
      </c>
      <c r="I729" s="142">
        <f t="shared" si="107"/>
        <v>73280</v>
      </c>
      <c r="K729" s="168">
        <v>69790</v>
      </c>
      <c r="M729" s="98"/>
      <c r="N729" s="98"/>
    </row>
    <row r="730" spans="3:14" ht="25.5" hidden="1">
      <c r="C730" s="185" t="s">
        <v>1320</v>
      </c>
      <c r="D730" s="197" t="s">
        <v>1321</v>
      </c>
      <c r="E730" s="198" t="s">
        <v>9</v>
      </c>
      <c r="F730" s="141">
        <f t="shared" si="104"/>
        <v>233470</v>
      </c>
      <c r="G730" s="142">
        <f t="shared" si="105"/>
        <v>217925</v>
      </c>
      <c r="H730" s="142">
        <f t="shared" si="106"/>
        <v>243649</v>
      </c>
      <c r="I730" s="142">
        <f t="shared" si="107"/>
        <v>241807</v>
      </c>
      <c r="K730" s="168">
        <v>230292</v>
      </c>
      <c r="M730" s="98"/>
      <c r="N730" s="98"/>
    </row>
    <row r="731" spans="3:14" ht="16.5" hidden="1">
      <c r="C731" s="185" t="s">
        <v>1322</v>
      </c>
      <c r="D731" s="199" t="s">
        <v>1323</v>
      </c>
      <c r="E731" s="198" t="s">
        <v>9</v>
      </c>
      <c r="F731" s="141">
        <f t="shared" si="104"/>
        <v>36483</v>
      </c>
      <c r="G731" s="142">
        <f t="shared" si="105"/>
        <v>34054</v>
      </c>
      <c r="H731" s="142">
        <f t="shared" si="106"/>
        <v>38073</v>
      </c>
      <c r="I731" s="142">
        <f t="shared" si="107"/>
        <v>37785</v>
      </c>
      <c r="K731" s="168">
        <v>35986</v>
      </c>
      <c r="M731" s="98"/>
      <c r="N731" s="98"/>
    </row>
    <row r="732" spans="3:14" ht="16.5" hidden="1">
      <c r="C732" s="185" t="s">
        <v>1324</v>
      </c>
      <c r="D732" s="197" t="s">
        <v>1325</v>
      </c>
      <c r="E732" s="198" t="s">
        <v>9</v>
      </c>
      <c r="F732" s="141">
        <f t="shared" si="104"/>
        <v>709656</v>
      </c>
      <c r="G732" s="142">
        <f t="shared" si="105"/>
        <v>662406</v>
      </c>
      <c r="H732" s="142">
        <f t="shared" si="106"/>
        <v>740596</v>
      </c>
      <c r="I732" s="142">
        <f t="shared" si="107"/>
        <v>734996</v>
      </c>
      <c r="K732" s="168">
        <v>699996</v>
      </c>
      <c r="M732" s="98"/>
      <c r="N732" s="98"/>
    </row>
    <row r="733" spans="3:14" ht="16.5" hidden="1">
      <c r="C733" s="185" t="s">
        <v>1326</v>
      </c>
      <c r="D733" s="197" t="s">
        <v>1327</v>
      </c>
      <c r="E733" s="198" t="s">
        <v>9</v>
      </c>
      <c r="F733" s="141">
        <f t="shared" si="104"/>
        <v>139281</v>
      </c>
      <c r="G733" s="142">
        <f t="shared" si="105"/>
        <v>130007</v>
      </c>
      <c r="H733" s="142">
        <f t="shared" si="106"/>
        <v>145353</v>
      </c>
      <c r="I733" s="142">
        <f t="shared" si="107"/>
        <v>144254</v>
      </c>
      <c r="K733" s="167">
        <v>137385</v>
      </c>
      <c r="M733" s="98"/>
      <c r="N733" s="98"/>
    </row>
    <row r="734" spans="3:14" ht="16.5" hidden="1">
      <c r="C734" s="185" t="s">
        <v>1328</v>
      </c>
      <c r="D734" s="197" t="s">
        <v>1329</v>
      </c>
      <c r="E734" s="198" t="s">
        <v>9</v>
      </c>
      <c r="F734" s="141">
        <f t="shared" si="104"/>
        <v>142475</v>
      </c>
      <c r="G734" s="142">
        <f t="shared" si="105"/>
        <v>132989</v>
      </c>
      <c r="H734" s="142">
        <f t="shared" si="106"/>
        <v>148687</v>
      </c>
      <c r="I734" s="142">
        <f t="shared" si="107"/>
        <v>147563</v>
      </c>
      <c r="K734" s="168">
        <v>140536</v>
      </c>
      <c r="M734" s="98"/>
      <c r="N734" s="98"/>
    </row>
    <row r="735" spans="3:14" ht="16.5" hidden="1">
      <c r="C735" s="185" t="s">
        <v>1330</v>
      </c>
      <c r="D735" s="197" t="s">
        <v>1331</v>
      </c>
      <c r="E735" s="198" t="s">
        <v>9</v>
      </c>
      <c r="F735" s="141">
        <f t="shared" si="104"/>
        <v>275739</v>
      </c>
      <c r="G735" s="142">
        <f t="shared" si="105"/>
        <v>257380</v>
      </c>
      <c r="H735" s="142">
        <f t="shared" si="106"/>
        <v>287761</v>
      </c>
      <c r="I735" s="142">
        <f t="shared" si="107"/>
        <v>285585</v>
      </c>
      <c r="K735" s="168">
        <v>271986</v>
      </c>
      <c r="M735" s="98"/>
      <c r="N735" s="98"/>
    </row>
    <row r="736" spans="3:14" ht="16.5" hidden="1">
      <c r="C736" s="185" t="s">
        <v>1332</v>
      </c>
      <c r="D736" s="197" t="s">
        <v>1333</v>
      </c>
      <c r="E736" s="198" t="s">
        <v>9</v>
      </c>
      <c r="F736" s="141">
        <f t="shared" si="104"/>
        <v>185258</v>
      </c>
      <c r="G736" s="142">
        <f t="shared" si="105"/>
        <v>172923</v>
      </c>
      <c r="H736" s="142">
        <f t="shared" si="106"/>
        <v>193335</v>
      </c>
      <c r="I736" s="142">
        <f t="shared" si="107"/>
        <v>191873</v>
      </c>
      <c r="K736" s="168">
        <v>182736</v>
      </c>
      <c r="M736" s="98"/>
      <c r="N736" s="98"/>
    </row>
    <row r="737" spans="3:14" ht="16.5" hidden="1">
      <c r="C737" s="185" t="s">
        <v>3231</v>
      </c>
      <c r="D737" s="197" t="s">
        <v>3232</v>
      </c>
      <c r="E737" s="198" t="s">
        <v>9</v>
      </c>
      <c r="F737" s="141">
        <f t="shared" si="104"/>
        <v>329274</v>
      </c>
      <c r="G737" s="142">
        <f t="shared" si="105"/>
        <v>307351</v>
      </c>
      <c r="H737" s="142">
        <f t="shared" si="106"/>
        <v>343630</v>
      </c>
      <c r="I737" s="142">
        <f t="shared" si="107"/>
        <v>341032</v>
      </c>
      <c r="K737" s="168">
        <v>324792</v>
      </c>
      <c r="M737" s="98"/>
      <c r="N737" s="98"/>
    </row>
    <row r="738" spans="3:14" ht="25.5" hidden="1">
      <c r="C738" s="185" t="s">
        <v>3233</v>
      </c>
      <c r="D738" s="197" t="s">
        <v>3234</v>
      </c>
      <c r="E738" s="198" t="s">
        <v>9</v>
      </c>
      <c r="F738" s="141">
        <f t="shared" si="104"/>
        <v>329274</v>
      </c>
      <c r="G738" s="142">
        <f t="shared" si="105"/>
        <v>307351</v>
      </c>
      <c r="H738" s="142">
        <f t="shared" si="106"/>
        <v>343630</v>
      </c>
      <c r="I738" s="142">
        <f t="shared" si="107"/>
        <v>341032</v>
      </c>
      <c r="K738" s="167">
        <v>324792</v>
      </c>
      <c r="M738" s="98"/>
      <c r="N738" s="98"/>
    </row>
    <row r="739" spans="3:14" ht="16.5" hidden="1">
      <c r="C739" s="185" t="s">
        <v>1334</v>
      </c>
      <c r="D739" s="197" t="s">
        <v>1335</v>
      </c>
      <c r="E739" s="198" t="s">
        <v>9</v>
      </c>
      <c r="F739" s="141">
        <f t="shared" si="104"/>
        <v>209939</v>
      </c>
      <c r="G739" s="142">
        <f t="shared" si="105"/>
        <v>195961</v>
      </c>
      <c r="H739" s="142">
        <f t="shared" si="106"/>
        <v>219092</v>
      </c>
      <c r="I739" s="142">
        <f t="shared" si="107"/>
        <v>217435</v>
      </c>
      <c r="K739" s="167">
        <v>207081</v>
      </c>
      <c r="M739" s="98"/>
      <c r="N739" s="98"/>
    </row>
    <row r="740" spans="3:14" ht="16.5" hidden="1">
      <c r="C740" s="185" t="s">
        <v>1336</v>
      </c>
      <c r="D740" s="197" t="s">
        <v>1337</v>
      </c>
      <c r="E740" s="198" t="s">
        <v>9</v>
      </c>
      <c r="F740" s="141">
        <f t="shared" si="104"/>
        <v>419872</v>
      </c>
      <c r="G740" s="142">
        <f t="shared" si="105"/>
        <v>391917</v>
      </c>
      <c r="H740" s="142">
        <f t="shared" si="106"/>
        <v>438178</v>
      </c>
      <c r="I740" s="142">
        <f t="shared" si="107"/>
        <v>434865</v>
      </c>
      <c r="K740" s="168">
        <v>414157</v>
      </c>
      <c r="M740" s="98"/>
      <c r="N740" s="98"/>
    </row>
    <row r="741" spans="3:14" ht="16.5" hidden="1">
      <c r="C741" s="185" t="s">
        <v>1338</v>
      </c>
      <c r="D741" s="197" t="s">
        <v>1339</v>
      </c>
      <c r="E741" s="198" t="s">
        <v>9</v>
      </c>
      <c r="F741" s="141">
        <f t="shared" si="104"/>
        <v>209178</v>
      </c>
      <c r="G741" s="142">
        <f t="shared" si="105"/>
        <v>195251</v>
      </c>
      <c r="H741" s="142">
        <f t="shared" si="106"/>
        <v>218298</v>
      </c>
      <c r="I741" s="142">
        <f t="shared" si="107"/>
        <v>216648</v>
      </c>
      <c r="K741" s="167">
        <v>206331</v>
      </c>
      <c r="M741" s="98"/>
      <c r="N741" s="98"/>
    </row>
    <row r="742" spans="3:14" ht="16.5" hidden="1">
      <c r="C742" s="185" t="s">
        <v>1340</v>
      </c>
      <c r="D742" s="197" t="s">
        <v>1341</v>
      </c>
      <c r="E742" s="198" t="s">
        <v>9</v>
      </c>
      <c r="F742" s="141">
        <f t="shared" si="104"/>
        <v>463372</v>
      </c>
      <c r="G742" s="142">
        <f t="shared" si="105"/>
        <v>432521</v>
      </c>
      <c r="H742" s="142">
        <f t="shared" si="106"/>
        <v>483575</v>
      </c>
      <c r="I742" s="142">
        <f t="shared" si="107"/>
        <v>479918</v>
      </c>
      <c r="K742" s="167">
        <v>457065</v>
      </c>
      <c r="M742" s="98"/>
      <c r="N742" s="98"/>
    </row>
    <row r="743" spans="3:14" ht="25.5" hidden="1">
      <c r="C743" s="185" t="s">
        <v>1342</v>
      </c>
      <c r="D743" s="197" t="s">
        <v>1343</v>
      </c>
      <c r="E743" s="198" t="s">
        <v>9</v>
      </c>
      <c r="F743" s="141">
        <f t="shared" si="104"/>
        <v>54640</v>
      </c>
      <c r="G743" s="142">
        <f t="shared" si="105"/>
        <v>51002</v>
      </c>
      <c r="H743" s="142">
        <f t="shared" si="106"/>
        <v>57022</v>
      </c>
      <c r="I743" s="142">
        <f t="shared" si="107"/>
        <v>56591</v>
      </c>
      <c r="K743" s="168">
        <v>53896</v>
      </c>
      <c r="M743" s="98"/>
      <c r="N743" s="98"/>
    </row>
    <row r="744" spans="3:14" ht="16.5" hidden="1">
      <c r="C744" s="185" t="s">
        <v>1344</v>
      </c>
      <c r="D744" s="197" t="s">
        <v>1345</v>
      </c>
      <c r="E744" s="198" t="s">
        <v>9</v>
      </c>
      <c r="F744" s="141">
        <f t="shared" si="104"/>
        <v>151823</v>
      </c>
      <c r="G744" s="142">
        <f t="shared" si="105"/>
        <v>141714</v>
      </c>
      <c r="H744" s="142">
        <f t="shared" si="106"/>
        <v>158442</v>
      </c>
      <c r="I744" s="142">
        <f t="shared" si="107"/>
        <v>157244</v>
      </c>
      <c r="K744" s="168">
        <v>149756</v>
      </c>
      <c r="M744" s="98"/>
      <c r="N744" s="98"/>
    </row>
    <row r="745" spans="3:14" ht="16.5" hidden="1">
      <c r="C745" s="185" t="s">
        <v>1346</v>
      </c>
      <c r="D745" s="197" t="s">
        <v>1347</v>
      </c>
      <c r="E745" s="198" t="s">
        <v>9</v>
      </c>
      <c r="F745" s="141">
        <f t="shared" si="104"/>
        <v>79202</v>
      </c>
      <c r="G745" s="142">
        <f t="shared" si="105"/>
        <v>73929</v>
      </c>
      <c r="H745" s="142">
        <f t="shared" si="106"/>
        <v>82655</v>
      </c>
      <c r="I745" s="142">
        <f t="shared" si="107"/>
        <v>82030</v>
      </c>
      <c r="K745" s="171">
        <v>78124</v>
      </c>
      <c r="M745" s="98"/>
      <c r="N745" s="98"/>
    </row>
    <row r="746" spans="3:14" ht="16.5" hidden="1">
      <c r="C746" s="185" t="s">
        <v>1348</v>
      </c>
      <c r="D746" s="197" t="s">
        <v>1349</v>
      </c>
      <c r="E746" s="198" t="s">
        <v>9</v>
      </c>
      <c r="F746" s="141">
        <f t="shared" si="104"/>
        <v>14640</v>
      </c>
      <c r="G746" s="142">
        <f t="shared" si="105"/>
        <v>13666</v>
      </c>
      <c r="H746" s="142">
        <f t="shared" si="106"/>
        <v>15279</v>
      </c>
      <c r="I746" s="142">
        <f t="shared" si="107"/>
        <v>15163</v>
      </c>
      <c r="K746" s="168">
        <v>14441</v>
      </c>
      <c r="M746" s="98"/>
      <c r="N746" s="98"/>
    </row>
    <row r="747" spans="3:14" ht="16.5" hidden="1">
      <c r="C747" s="185" t="s">
        <v>1350</v>
      </c>
      <c r="D747" s="197" t="s">
        <v>1351</v>
      </c>
      <c r="E747" s="198" t="s">
        <v>9</v>
      </c>
      <c r="F747" s="141">
        <f t="shared" si="104"/>
        <v>12946</v>
      </c>
      <c r="G747" s="142">
        <f t="shared" si="105"/>
        <v>12084</v>
      </c>
      <c r="H747" s="142">
        <f t="shared" si="106"/>
        <v>13511</v>
      </c>
      <c r="I747" s="142">
        <f t="shared" si="107"/>
        <v>13409</v>
      </c>
      <c r="K747" s="168">
        <v>12770</v>
      </c>
      <c r="M747" s="98"/>
      <c r="N747" s="98"/>
    </row>
    <row r="748" spans="3:14" ht="16.5" hidden="1">
      <c r="C748" s="185" t="s">
        <v>1352</v>
      </c>
      <c r="D748" s="197" t="s">
        <v>1353</v>
      </c>
      <c r="E748" s="198" t="s">
        <v>9</v>
      </c>
      <c r="F748" s="141">
        <f t="shared" si="104"/>
        <v>12731</v>
      </c>
      <c r="G748" s="142">
        <f t="shared" si="105"/>
        <v>11884</v>
      </c>
      <c r="H748" s="142">
        <f t="shared" si="106"/>
        <v>13286</v>
      </c>
      <c r="I748" s="142">
        <f t="shared" si="107"/>
        <v>13186</v>
      </c>
      <c r="K748" s="168">
        <v>12558</v>
      </c>
      <c r="M748" s="98"/>
      <c r="N748" s="98"/>
    </row>
    <row r="749" spans="3:14" ht="25.5" hidden="1">
      <c r="C749" s="185" t="s">
        <v>1354</v>
      </c>
      <c r="D749" s="197" t="s">
        <v>1355</v>
      </c>
      <c r="E749" s="198" t="s">
        <v>9</v>
      </c>
      <c r="F749" s="141">
        <f t="shared" si="104"/>
        <v>42097</v>
      </c>
      <c r="G749" s="142">
        <f t="shared" si="105"/>
        <v>39294</v>
      </c>
      <c r="H749" s="142">
        <f t="shared" si="106"/>
        <v>43932</v>
      </c>
      <c r="I749" s="142">
        <f t="shared" si="107"/>
        <v>43600</v>
      </c>
      <c r="K749" s="168">
        <v>41524</v>
      </c>
      <c r="M749" s="98"/>
      <c r="N749" s="98"/>
    </row>
    <row r="750" spans="3:14" ht="16.5" hidden="1">
      <c r="C750" s="185" t="s">
        <v>1356</v>
      </c>
      <c r="D750" s="197" t="s">
        <v>1357</v>
      </c>
      <c r="E750" s="198" t="s">
        <v>9</v>
      </c>
      <c r="F750" s="141">
        <f t="shared" si="104"/>
        <v>18391501</v>
      </c>
      <c r="G750" s="142">
        <f t="shared" si="105"/>
        <v>17166973</v>
      </c>
      <c r="H750" s="142">
        <f t="shared" si="106"/>
        <v>19193340</v>
      </c>
      <c r="I750" s="142">
        <f t="shared" si="107"/>
        <v>19048211</v>
      </c>
      <c r="K750" s="172">
        <v>18141153</v>
      </c>
      <c r="M750" s="98"/>
      <c r="N750" s="98"/>
    </row>
    <row r="751" spans="3:14" ht="25.5" hidden="1">
      <c r="C751" s="185" t="s">
        <v>1358</v>
      </c>
      <c r="D751" s="203" t="s">
        <v>1359</v>
      </c>
      <c r="E751" s="204" t="s">
        <v>9</v>
      </c>
      <c r="F751" s="141">
        <f t="shared" si="104"/>
        <v>101207</v>
      </c>
      <c r="G751" s="142">
        <f t="shared" si="105"/>
        <v>94468</v>
      </c>
      <c r="H751" s="142">
        <f t="shared" si="106"/>
        <v>105619</v>
      </c>
      <c r="I751" s="142">
        <f t="shared" si="107"/>
        <v>104820</v>
      </c>
      <c r="K751" s="167">
        <v>99829</v>
      </c>
      <c r="M751" s="98"/>
      <c r="N751" s="98"/>
    </row>
    <row r="752" spans="3:14" ht="16.5" hidden="1">
      <c r="C752" s="67"/>
      <c r="D752" s="60"/>
      <c r="E752" s="112"/>
      <c r="F752" s="149"/>
      <c r="G752" s="150"/>
      <c r="H752" s="150"/>
      <c r="I752" s="150"/>
      <c r="K752" s="98"/>
      <c r="M752" s="98"/>
      <c r="N752" s="98"/>
    </row>
    <row r="753" spans="2:14" ht="16.5" hidden="1">
      <c r="C753" s="67"/>
      <c r="D753" s="60"/>
      <c r="E753" s="112"/>
      <c r="F753" s="149"/>
      <c r="G753" s="150"/>
      <c r="H753" s="150"/>
      <c r="I753" s="150"/>
      <c r="K753" s="98"/>
      <c r="M753" s="98"/>
      <c r="N753" s="98"/>
    </row>
    <row r="754" spans="2:14" ht="16.5" hidden="1">
      <c r="C754" s="67"/>
      <c r="D754" s="60"/>
      <c r="E754" s="112"/>
      <c r="F754" s="149"/>
      <c r="G754" s="150"/>
      <c r="H754" s="150"/>
      <c r="I754" s="150"/>
      <c r="K754" s="98"/>
      <c r="M754" s="98"/>
      <c r="N754" s="98"/>
    </row>
    <row r="755" spans="2:14" ht="16.5" hidden="1">
      <c r="C755" s="67"/>
      <c r="D755" s="60"/>
      <c r="E755" s="112"/>
      <c r="F755" s="149"/>
      <c r="G755" s="150"/>
      <c r="H755" s="150"/>
      <c r="I755" s="150"/>
      <c r="K755" s="98"/>
      <c r="M755" s="98"/>
      <c r="N755" s="98"/>
    </row>
    <row r="756" spans="2:14" ht="16.5" hidden="1">
      <c r="C756" s="67"/>
      <c r="D756" s="60"/>
      <c r="E756" s="112"/>
      <c r="F756" s="149"/>
      <c r="G756" s="150"/>
      <c r="H756" s="150"/>
      <c r="I756" s="150"/>
      <c r="K756" s="98"/>
      <c r="M756" s="98"/>
      <c r="N756" s="98"/>
    </row>
    <row r="757" spans="2:14" ht="16.5" hidden="1">
      <c r="C757" s="67"/>
      <c r="D757" s="60"/>
      <c r="E757" s="112"/>
      <c r="F757" s="149"/>
      <c r="G757" s="150"/>
      <c r="H757" s="150"/>
      <c r="I757" s="150"/>
      <c r="K757" s="98"/>
      <c r="M757" s="98"/>
      <c r="N757" s="98"/>
    </row>
    <row r="758" spans="2:14" ht="16.5" hidden="1" customHeight="1">
      <c r="B758" s="39">
        <v>510</v>
      </c>
      <c r="C758" s="81">
        <v>8</v>
      </c>
      <c r="D758" s="125" t="s">
        <v>1360</v>
      </c>
      <c r="E758" s="82"/>
      <c r="F758" s="146"/>
      <c r="G758" s="146"/>
      <c r="H758" s="146" t="s">
        <v>1257</v>
      </c>
      <c r="I758" s="146" t="s">
        <v>1257</v>
      </c>
      <c r="K758" s="98">
        <v>0</v>
      </c>
      <c r="M758" s="98">
        <v>0</v>
      </c>
      <c r="N758" s="98">
        <v>0</v>
      </c>
    </row>
    <row r="759" spans="2:14" ht="16.5" hidden="1">
      <c r="B759" s="39">
        <v>511</v>
      </c>
      <c r="C759" s="83" t="s">
        <v>1361</v>
      </c>
      <c r="D759" s="126" t="s">
        <v>3235</v>
      </c>
      <c r="E759" s="84" t="s">
        <v>1257</v>
      </c>
      <c r="F759" s="141"/>
      <c r="G759" s="142"/>
      <c r="H759" s="142"/>
      <c r="I759" s="142"/>
      <c r="K759" s="98">
        <v>0</v>
      </c>
      <c r="M759" s="98">
        <v>0</v>
      </c>
      <c r="N759" s="98">
        <v>0</v>
      </c>
    </row>
    <row r="760" spans="2:14" ht="16.5" hidden="1">
      <c r="B760" s="39">
        <v>512</v>
      </c>
      <c r="C760" s="67" t="s">
        <v>1363</v>
      </c>
      <c r="D760" s="60" t="s">
        <v>3236</v>
      </c>
      <c r="E760" s="68" t="s">
        <v>9</v>
      </c>
      <c r="F760" s="141">
        <f t="shared" ref="F760:F784" si="108">+ROUND($F$7*K760,0)</f>
        <v>90207</v>
      </c>
      <c r="G760" s="142">
        <f t="shared" ref="G760:G784" si="109">+ROUND(K760*$G$7,0)</f>
        <v>84201</v>
      </c>
      <c r="H760" s="142">
        <f t="shared" ref="H760:H784" si="110">+ROUND(K760*$H$7,0)</f>
        <v>94140</v>
      </c>
      <c r="I760" s="142">
        <f t="shared" ref="I760:I784" si="111">+ROUND(K760*$I$7,0)</f>
        <v>93429</v>
      </c>
      <c r="K760" s="98">
        <v>88979.539880000011</v>
      </c>
      <c r="M760" s="98">
        <v>85526</v>
      </c>
      <c r="N760" s="98">
        <v>88979.539880000011</v>
      </c>
    </row>
    <row r="761" spans="2:14" ht="16.5" hidden="1">
      <c r="B761" s="39">
        <v>513</v>
      </c>
      <c r="C761" s="67" t="s">
        <v>1365</v>
      </c>
      <c r="D761" s="60" t="s">
        <v>3237</v>
      </c>
      <c r="E761" s="68" t="s">
        <v>9</v>
      </c>
      <c r="F761" s="141">
        <f t="shared" si="108"/>
        <v>102836</v>
      </c>
      <c r="G761" s="142">
        <f t="shared" si="109"/>
        <v>95989</v>
      </c>
      <c r="H761" s="142">
        <f t="shared" si="110"/>
        <v>107319</v>
      </c>
      <c r="I761" s="142">
        <f t="shared" si="111"/>
        <v>106508</v>
      </c>
      <c r="K761" s="98">
        <v>101436.00962000001</v>
      </c>
      <c r="M761" s="98">
        <v>97499</v>
      </c>
      <c r="N761" s="98">
        <v>101436.00962000001</v>
      </c>
    </row>
    <row r="762" spans="2:14" ht="16.5" hidden="1">
      <c r="B762" s="39">
        <v>514</v>
      </c>
      <c r="C762" s="67" t="s">
        <v>1367</v>
      </c>
      <c r="D762" s="60" t="s">
        <v>3238</v>
      </c>
      <c r="E762" s="68" t="s">
        <v>9</v>
      </c>
      <c r="F762" s="141">
        <f t="shared" si="108"/>
        <v>116176</v>
      </c>
      <c r="G762" s="142">
        <f t="shared" si="109"/>
        <v>108441</v>
      </c>
      <c r="H762" s="142">
        <f t="shared" si="110"/>
        <v>121241</v>
      </c>
      <c r="I762" s="142">
        <f t="shared" si="111"/>
        <v>120324</v>
      </c>
      <c r="K762" s="98">
        <v>114594.73586000002</v>
      </c>
      <c r="M762" s="98">
        <v>110147</v>
      </c>
      <c r="N762" s="98">
        <v>114594.73586000002</v>
      </c>
    </row>
    <row r="763" spans="2:14" ht="16.5" hidden="1">
      <c r="B763" s="39">
        <v>515</v>
      </c>
      <c r="C763" s="67" t="s">
        <v>1369</v>
      </c>
      <c r="D763" s="60" t="s">
        <v>3239</v>
      </c>
      <c r="E763" s="68" t="s">
        <v>9</v>
      </c>
      <c r="F763" s="141">
        <f t="shared" si="108"/>
        <v>81283</v>
      </c>
      <c r="G763" s="142">
        <f t="shared" si="109"/>
        <v>75871</v>
      </c>
      <c r="H763" s="142">
        <f t="shared" si="110"/>
        <v>84827</v>
      </c>
      <c r="I763" s="142">
        <f t="shared" si="111"/>
        <v>84186</v>
      </c>
      <c r="K763" s="98">
        <v>80176.88470000001</v>
      </c>
      <c r="M763" s="98">
        <v>77065</v>
      </c>
      <c r="N763" s="98">
        <v>80176.88470000001</v>
      </c>
    </row>
    <row r="764" spans="2:14" ht="16.5" hidden="1">
      <c r="B764" s="39">
        <v>516</v>
      </c>
      <c r="C764" s="67" t="s">
        <v>1371</v>
      </c>
      <c r="D764" s="60" t="s">
        <v>3240</v>
      </c>
      <c r="E764" s="68" t="s">
        <v>9</v>
      </c>
      <c r="F764" s="141">
        <f t="shared" si="108"/>
        <v>90394</v>
      </c>
      <c r="G764" s="142">
        <f t="shared" si="109"/>
        <v>84376</v>
      </c>
      <c r="H764" s="142">
        <f t="shared" si="110"/>
        <v>94335</v>
      </c>
      <c r="I764" s="142">
        <f t="shared" si="111"/>
        <v>93622</v>
      </c>
      <c r="K764" s="98">
        <v>89163.687140000009</v>
      </c>
      <c r="M764" s="98">
        <v>85703</v>
      </c>
      <c r="N764" s="98">
        <v>89163.687140000009</v>
      </c>
    </row>
    <row r="765" spans="2:14" ht="16.5" hidden="1">
      <c r="B765" s="39">
        <v>517</v>
      </c>
      <c r="C765" s="67" t="s">
        <v>1373</v>
      </c>
      <c r="D765" s="60" t="s">
        <v>3241</v>
      </c>
      <c r="E765" s="68" t="s">
        <v>9</v>
      </c>
      <c r="F765" s="141">
        <f t="shared" si="108"/>
        <v>93936</v>
      </c>
      <c r="G765" s="142">
        <f t="shared" si="109"/>
        <v>87682</v>
      </c>
      <c r="H765" s="142">
        <f t="shared" si="110"/>
        <v>98031</v>
      </c>
      <c r="I765" s="142">
        <f t="shared" si="111"/>
        <v>97290</v>
      </c>
      <c r="K765" s="98">
        <v>92657.283180000013</v>
      </c>
      <c r="M765" s="98">
        <v>89061</v>
      </c>
      <c r="N765" s="98">
        <v>92657.283180000013</v>
      </c>
    </row>
    <row r="766" spans="2:14" ht="16.5" hidden="1">
      <c r="B766" s="39">
        <v>518</v>
      </c>
      <c r="C766" s="67" t="s">
        <v>1375</v>
      </c>
      <c r="D766" s="60" t="s">
        <v>3242</v>
      </c>
      <c r="E766" s="68" t="s">
        <v>9</v>
      </c>
      <c r="F766" s="141">
        <f t="shared" si="108"/>
        <v>92182</v>
      </c>
      <c r="G766" s="142">
        <f t="shared" si="109"/>
        <v>86044</v>
      </c>
      <c r="H766" s="142">
        <f t="shared" si="110"/>
        <v>96201</v>
      </c>
      <c r="I766" s="142">
        <f t="shared" si="111"/>
        <v>95473</v>
      </c>
      <c r="K766" s="98">
        <v>90927.131240000002</v>
      </c>
      <c r="M766" s="98">
        <v>87398</v>
      </c>
      <c r="N766" s="98">
        <v>90927.131240000002</v>
      </c>
    </row>
    <row r="767" spans="2:14" ht="16.5" hidden="1">
      <c r="B767" s="39">
        <v>519</v>
      </c>
      <c r="C767" s="67" t="s">
        <v>1377</v>
      </c>
      <c r="D767" s="60" t="s">
        <v>3243</v>
      </c>
      <c r="E767" s="68" t="s">
        <v>9</v>
      </c>
      <c r="F767" s="141">
        <f t="shared" si="108"/>
        <v>93950</v>
      </c>
      <c r="G767" s="142">
        <f t="shared" si="109"/>
        <v>87694</v>
      </c>
      <c r="H767" s="142">
        <f t="shared" si="110"/>
        <v>98046</v>
      </c>
      <c r="I767" s="142">
        <f t="shared" si="111"/>
        <v>97304</v>
      </c>
      <c r="K767" s="98">
        <v>92670.808120000002</v>
      </c>
      <c r="M767" s="98">
        <v>89074</v>
      </c>
      <c r="N767" s="98">
        <v>92670.808120000002</v>
      </c>
    </row>
    <row r="768" spans="2:14" ht="22.5" hidden="1">
      <c r="B768" s="39">
        <v>520</v>
      </c>
      <c r="C768" s="67" t="s">
        <v>1379</v>
      </c>
      <c r="D768" s="60" t="s">
        <v>3244</v>
      </c>
      <c r="E768" s="68" t="s">
        <v>9</v>
      </c>
      <c r="F768" s="141">
        <f t="shared" si="108"/>
        <v>100233</v>
      </c>
      <c r="G768" s="142">
        <f t="shared" si="109"/>
        <v>93559</v>
      </c>
      <c r="H768" s="142">
        <f t="shared" si="110"/>
        <v>104603</v>
      </c>
      <c r="I768" s="142">
        <f t="shared" si="111"/>
        <v>103812</v>
      </c>
      <c r="K768" s="98">
        <v>98868.351780000012</v>
      </c>
      <c r="M768" s="98">
        <v>95031</v>
      </c>
      <c r="N768" s="98">
        <v>98868.351780000012</v>
      </c>
    </row>
    <row r="769" spans="2:14" ht="16.5" hidden="1">
      <c r="B769" s="39">
        <v>521</v>
      </c>
      <c r="C769" s="67" t="s">
        <v>1381</v>
      </c>
      <c r="D769" s="60" t="s">
        <v>1418</v>
      </c>
      <c r="E769" s="68" t="s">
        <v>9</v>
      </c>
      <c r="F769" s="141">
        <f t="shared" si="108"/>
        <v>45714</v>
      </c>
      <c r="G769" s="142">
        <f t="shared" si="109"/>
        <v>42671</v>
      </c>
      <c r="H769" s="142">
        <f t="shared" si="110"/>
        <v>47707</v>
      </c>
      <c r="I769" s="142">
        <f t="shared" si="111"/>
        <v>47347</v>
      </c>
      <c r="K769" s="98">
        <v>45092.149960000002</v>
      </c>
      <c r="M769" s="98">
        <v>43342</v>
      </c>
      <c r="N769" s="98">
        <v>45092.149960000002</v>
      </c>
    </row>
    <row r="770" spans="2:14" ht="16.5" hidden="1">
      <c r="B770" s="39">
        <v>522</v>
      </c>
      <c r="C770" s="67" t="s">
        <v>1383</v>
      </c>
      <c r="D770" s="60" t="s">
        <v>3245</v>
      </c>
      <c r="E770" s="68" t="s">
        <v>9</v>
      </c>
      <c r="F770" s="141">
        <f t="shared" si="108"/>
        <v>52563</v>
      </c>
      <c r="G770" s="142">
        <f t="shared" si="109"/>
        <v>49063</v>
      </c>
      <c r="H770" s="142">
        <f t="shared" si="110"/>
        <v>54854</v>
      </c>
      <c r="I770" s="142">
        <f t="shared" si="111"/>
        <v>54440</v>
      </c>
      <c r="K770" s="98">
        <v>51847.337300000007</v>
      </c>
      <c r="M770" s="98">
        <v>49835</v>
      </c>
      <c r="N770" s="98">
        <v>51847.337300000007</v>
      </c>
    </row>
    <row r="771" spans="2:14" ht="16.5" hidden="1">
      <c r="B771" s="39">
        <v>523</v>
      </c>
      <c r="C771" s="67" t="s">
        <v>1385</v>
      </c>
      <c r="D771" s="60" t="s">
        <v>3246</v>
      </c>
      <c r="E771" s="68" t="s">
        <v>9</v>
      </c>
      <c r="F771" s="141">
        <f t="shared" si="108"/>
        <v>66304</v>
      </c>
      <c r="G771" s="142">
        <f t="shared" si="109"/>
        <v>61889</v>
      </c>
      <c r="H771" s="142">
        <f t="shared" si="110"/>
        <v>69195</v>
      </c>
      <c r="I771" s="142">
        <f t="shared" si="111"/>
        <v>68671</v>
      </c>
      <c r="K771" s="98">
        <v>65401.407940000005</v>
      </c>
      <c r="M771" s="98">
        <v>62863</v>
      </c>
      <c r="N771" s="98">
        <v>65401.407940000005</v>
      </c>
    </row>
    <row r="772" spans="2:14" ht="16.5" hidden="1">
      <c r="B772" s="39">
        <v>524</v>
      </c>
      <c r="C772" s="67" t="s">
        <v>1387</v>
      </c>
      <c r="D772" s="60" t="s">
        <v>3247</v>
      </c>
      <c r="E772" s="68" t="s">
        <v>9</v>
      </c>
      <c r="F772" s="141">
        <f t="shared" si="108"/>
        <v>70938</v>
      </c>
      <c r="G772" s="142">
        <f t="shared" si="109"/>
        <v>66215</v>
      </c>
      <c r="H772" s="142">
        <f t="shared" si="110"/>
        <v>74031</v>
      </c>
      <c r="I772" s="142">
        <f t="shared" si="111"/>
        <v>73471</v>
      </c>
      <c r="K772" s="98">
        <v>69972.837660000005</v>
      </c>
      <c r="M772" s="98">
        <v>67257</v>
      </c>
      <c r="N772" s="98">
        <v>69972.837660000005</v>
      </c>
    </row>
    <row r="773" spans="2:14" ht="16.5" hidden="1">
      <c r="B773" s="39">
        <v>525</v>
      </c>
      <c r="C773" s="67" t="s">
        <v>1389</v>
      </c>
      <c r="D773" s="60" t="s">
        <v>3248</v>
      </c>
      <c r="E773" s="68" t="s">
        <v>9</v>
      </c>
      <c r="F773" s="141">
        <f t="shared" si="108"/>
        <v>105895</v>
      </c>
      <c r="G773" s="142">
        <f t="shared" si="109"/>
        <v>98844</v>
      </c>
      <c r="H773" s="142">
        <f t="shared" si="110"/>
        <v>110511</v>
      </c>
      <c r="I773" s="142">
        <f t="shared" si="111"/>
        <v>109676</v>
      </c>
      <c r="K773" s="98">
        <v>104453.11162000001</v>
      </c>
      <c r="M773" s="98">
        <v>100399</v>
      </c>
      <c r="N773" s="98">
        <v>104453.11162000001</v>
      </c>
    </row>
    <row r="774" spans="2:14" ht="16.5" hidden="1">
      <c r="B774" s="39">
        <v>526</v>
      </c>
      <c r="C774" s="67" t="s">
        <v>1391</v>
      </c>
      <c r="D774" s="60" t="s">
        <v>3249</v>
      </c>
      <c r="E774" s="68" t="s">
        <v>9</v>
      </c>
      <c r="F774" s="141">
        <f t="shared" si="108"/>
        <v>117605</v>
      </c>
      <c r="G774" s="142">
        <f t="shared" si="109"/>
        <v>109775</v>
      </c>
      <c r="H774" s="142">
        <f t="shared" si="110"/>
        <v>122733</v>
      </c>
      <c r="I774" s="142">
        <f t="shared" si="111"/>
        <v>121805</v>
      </c>
      <c r="K774" s="98">
        <v>116004.45076000001</v>
      </c>
      <c r="M774" s="98">
        <v>111502</v>
      </c>
      <c r="N774" s="98">
        <v>116004.45076000001</v>
      </c>
    </row>
    <row r="775" spans="2:14" ht="16.5" hidden="1">
      <c r="B775" s="39">
        <v>527</v>
      </c>
      <c r="C775" s="67" t="s">
        <v>1393</v>
      </c>
      <c r="D775" s="60" t="s">
        <v>1420</v>
      </c>
      <c r="E775" s="68" t="s">
        <v>9</v>
      </c>
      <c r="F775" s="141">
        <f t="shared" si="108"/>
        <v>148311</v>
      </c>
      <c r="G775" s="142">
        <f t="shared" si="109"/>
        <v>138436</v>
      </c>
      <c r="H775" s="142">
        <f t="shared" si="110"/>
        <v>154777</v>
      </c>
      <c r="I775" s="142">
        <f t="shared" si="111"/>
        <v>153607</v>
      </c>
      <c r="K775" s="98">
        <v>146291.99332000001</v>
      </c>
      <c r="M775" s="98">
        <v>140614</v>
      </c>
      <c r="N775" s="98">
        <v>146291.99332000001</v>
      </c>
    </row>
    <row r="776" spans="2:14" ht="16.5" hidden="1">
      <c r="B776" s="39">
        <v>528</v>
      </c>
      <c r="C776" s="67" t="s">
        <v>1395</v>
      </c>
      <c r="D776" s="60" t="s">
        <v>3250</v>
      </c>
      <c r="E776" s="68" t="s">
        <v>9</v>
      </c>
      <c r="F776" s="141">
        <f t="shared" si="108"/>
        <v>99842</v>
      </c>
      <c r="G776" s="142">
        <f t="shared" si="109"/>
        <v>93195</v>
      </c>
      <c r="H776" s="142">
        <f t="shared" si="110"/>
        <v>104195</v>
      </c>
      <c r="I776" s="142">
        <f t="shared" si="111"/>
        <v>103408</v>
      </c>
      <c r="K776" s="98">
        <v>98483.41118000001</v>
      </c>
      <c r="M776" s="98">
        <v>94661</v>
      </c>
      <c r="N776" s="98">
        <v>98483.41118000001</v>
      </c>
    </row>
    <row r="777" spans="2:14" ht="16.5" hidden="1">
      <c r="B777" s="39">
        <v>529</v>
      </c>
      <c r="C777" s="67" t="s">
        <v>1397</v>
      </c>
      <c r="D777" s="60" t="s">
        <v>3251</v>
      </c>
      <c r="E777" s="68" t="s">
        <v>9</v>
      </c>
      <c r="F777" s="141">
        <f t="shared" si="108"/>
        <v>105847</v>
      </c>
      <c r="G777" s="142">
        <f t="shared" si="109"/>
        <v>98800</v>
      </c>
      <c r="H777" s="142">
        <f t="shared" si="110"/>
        <v>110462</v>
      </c>
      <c r="I777" s="142">
        <f t="shared" si="111"/>
        <v>109627</v>
      </c>
      <c r="K777" s="98">
        <v>104406.29452000001</v>
      </c>
      <c r="M777" s="98">
        <v>100354</v>
      </c>
      <c r="N777" s="98">
        <v>104406.29452000001</v>
      </c>
    </row>
    <row r="778" spans="2:14" ht="16.5" hidden="1">
      <c r="B778" s="39">
        <v>530</v>
      </c>
      <c r="C778" s="67" t="s">
        <v>1399</v>
      </c>
      <c r="D778" s="60" t="s">
        <v>1422</v>
      </c>
      <c r="E778" s="68" t="s">
        <v>9</v>
      </c>
      <c r="F778" s="141">
        <f t="shared" si="108"/>
        <v>132518</v>
      </c>
      <c r="G778" s="142">
        <f t="shared" si="109"/>
        <v>123695</v>
      </c>
      <c r="H778" s="142">
        <f t="shared" si="110"/>
        <v>138296</v>
      </c>
      <c r="I778" s="142">
        <f t="shared" si="111"/>
        <v>137250</v>
      </c>
      <c r="K778" s="98">
        <v>130714.38358000001</v>
      </c>
      <c r="M778" s="98">
        <v>125641</v>
      </c>
      <c r="N778" s="98">
        <v>130714.38358000001</v>
      </c>
    </row>
    <row r="779" spans="2:14" ht="16.5" hidden="1">
      <c r="B779" s="39">
        <v>531</v>
      </c>
      <c r="C779" s="67" t="s">
        <v>1403</v>
      </c>
      <c r="D779" s="60" t="s">
        <v>3252</v>
      </c>
      <c r="E779" s="68" t="s">
        <v>9</v>
      </c>
      <c r="F779" s="141">
        <f t="shared" si="108"/>
        <v>71916</v>
      </c>
      <c r="G779" s="142">
        <f t="shared" si="109"/>
        <v>67128</v>
      </c>
      <c r="H779" s="142">
        <f t="shared" si="110"/>
        <v>75052</v>
      </c>
      <c r="I779" s="142">
        <f t="shared" si="111"/>
        <v>74484</v>
      </c>
      <c r="K779" s="98">
        <v>70937.269920000006</v>
      </c>
      <c r="M779" s="98">
        <v>68184</v>
      </c>
      <c r="N779" s="98">
        <v>70937.269920000006</v>
      </c>
    </row>
    <row r="780" spans="2:14" ht="16.5" hidden="1">
      <c r="B780" s="39">
        <v>532</v>
      </c>
      <c r="C780" s="67" t="s">
        <v>1405</v>
      </c>
      <c r="D780" s="60" t="s">
        <v>3253</v>
      </c>
      <c r="E780" s="68" t="s">
        <v>9</v>
      </c>
      <c r="F780" s="141">
        <f t="shared" si="108"/>
        <v>89161</v>
      </c>
      <c r="G780" s="142">
        <f t="shared" si="109"/>
        <v>83225</v>
      </c>
      <c r="H780" s="142">
        <f t="shared" si="110"/>
        <v>93048</v>
      </c>
      <c r="I780" s="142">
        <f t="shared" si="111"/>
        <v>92345</v>
      </c>
      <c r="K780" s="98">
        <v>87947.482920000009</v>
      </c>
      <c r="M780" s="98">
        <v>84534</v>
      </c>
      <c r="N780" s="98">
        <v>87947.482920000009</v>
      </c>
    </row>
    <row r="781" spans="2:14" ht="16.5" hidden="1">
      <c r="B781" s="39">
        <v>533</v>
      </c>
      <c r="C781" s="67" t="s">
        <v>1409</v>
      </c>
      <c r="D781" s="60" t="s">
        <v>1424</v>
      </c>
      <c r="E781" s="68" t="s">
        <v>9</v>
      </c>
      <c r="F781" s="141">
        <f t="shared" si="108"/>
        <v>85294</v>
      </c>
      <c r="G781" s="142">
        <f t="shared" si="109"/>
        <v>79615</v>
      </c>
      <c r="H781" s="142">
        <f t="shared" si="110"/>
        <v>89013</v>
      </c>
      <c r="I781" s="142">
        <f t="shared" si="111"/>
        <v>88340</v>
      </c>
      <c r="K781" s="98">
        <v>84133.449840000001</v>
      </c>
      <c r="M781" s="98">
        <v>80868</v>
      </c>
      <c r="N781" s="98">
        <v>84133.449840000001</v>
      </c>
    </row>
    <row r="782" spans="2:14" ht="16.5" hidden="1">
      <c r="B782" s="39">
        <v>534</v>
      </c>
      <c r="C782" s="67" t="s">
        <v>1411</v>
      </c>
      <c r="D782" s="60" t="s">
        <v>1426</v>
      </c>
      <c r="E782" s="68" t="s">
        <v>9</v>
      </c>
      <c r="F782" s="141">
        <f t="shared" si="108"/>
        <v>82776</v>
      </c>
      <c r="G782" s="142">
        <f t="shared" si="109"/>
        <v>77264</v>
      </c>
      <c r="H782" s="142">
        <f t="shared" si="110"/>
        <v>86385</v>
      </c>
      <c r="I782" s="142">
        <f t="shared" si="111"/>
        <v>85731</v>
      </c>
      <c r="K782" s="98">
        <v>81649.022400000002</v>
      </c>
      <c r="M782" s="98">
        <v>78480</v>
      </c>
      <c r="N782" s="98">
        <v>81649.022400000002</v>
      </c>
    </row>
    <row r="783" spans="2:14" ht="22.5" hidden="1">
      <c r="B783" s="39">
        <v>535</v>
      </c>
      <c r="C783" s="67" t="s">
        <v>1415</v>
      </c>
      <c r="D783" s="60" t="s">
        <v>3254</v>
      </c>
      <c r="E783" s="68" t="s">
        <v>9</v>
      </c>
      <c r="F783" s="141">
        <f t="shared" si="108"/>
        <v>108870</v>
      </c>
      <c r="G783" s="142">
        <f t="shared" si="109"/>
        <v>101621</v>
      </c>
      <c r="H783" s="142">
        <f t="shared" si="110"/>
        <v>113617</v>
      </c>
      <c r="I783" s="142">
        <f t="shared" si="111"/>
        <v>112757</v>
      </c>
      <c r="K783" s="98">
        <v>107388.02360000001</v>
      </c>
      <c r="L783" s="99">
        <f>+F783</f>
        <v>108870</v>
      </c>
      <c r="M783" s="98">
        <v>78480</v>
      </c>
      <c r="N783" s="98">
        <v>107388.02360000001</v>
      </c>
    </row>
    <row r="784" spans="2:14" ht="22.5" hidden="1">
      <c r="B784" s="39">
        <v>536</v>
      </c>
      <c r="C784" s="67" t="s">
        <v>1417</v>
      </c>
      <c r="D784" s="60" t="s">
        <v>3255</v>
      </c>
      <c r="E784" s="68" t="s">
        <v>9</v>
      </c>
      <c r="F784" s="141">
        <f t="shared" si="108"/>
        <v>98323</v>
      </c>
      <c r="G784" s="142">
        <f t="shared" si="109"/>
        <v>91776</v>
      </c>
      <c r="H784" s="142">
        <f t="shared" si="110"/>
        <v>102609</v>
      </c>
      <c r="I784" s="142">
        <f t="shared" si="111"/>
        <v>101833</v>
      </c>
      <c r="K784" s="98">
        <v>96984.223600000012</v>
      </c>
      <c r="L784" s="99">
        <f>+F784</f>
        <v>98323</v>
      </c>
      <c r="M784" s="98">
        <v>90879</v>
      </c>
      <c r="N784" s="98">
        <v>96984.223600000012</v>
      </c>
    </row>
    <row r="785" spans="2:14" ht="16.5" hidden="1">
      <c r="B785" s="39">
        <v>537</v>
      </c>
      <c r="C785" s="70" t="s">
        <v>1431</v>
      </c>
      <c r="D785" s="80" t="s">
        <v>3256</v>
      </c>
      <c r="E785" s="71"/>
      <c r="F785" s="141"/>
      <c r="G785" s="142"/>
      <c r="H785" s="142"/>
      <c r="I785" s="142"/>
      <c r="K785" s="98">
        <v>0</v>
      </c>
      <c r="M785" s="98">
        <v>0</v>
      </c>
      <c r="N785" s="98">
        <v>0</v>
      </c>
    </row>
    <row r="786" spans="2:14" ht="22.5" hidden="1">
      <c r="B786" s="39">
        <v>538</v>
      </c>
      <c r="C786" s="67" t="s">
        <v>1433</v>
      </c>
      <c r="D786" s="60" t="s">
        <v>1434</v>
      </c>
      <c r="E786" s="56" t="s">
        <v>86</v>
      </c>
      <c r="F786" s="141">
        <f>+ROUND($F$7*K786,0)</f>
        <v>126391</v>
      </c>
      <c r="G786" s="142">
        <f>+ROUND(K786*$G$7,0)</f>
        <v>117976</v>
      </c>
      <c r="H786" s="142">
        <f>+ROUND(K786*$H$7,0)</f>
        <v>131902</v>
      </c>
      <c r="I786" s="142">
        <f>+ROUND(K786*$I$7,0)</f>
        <v>130904</v>
      </c>
      <c r="K786" s="98">
        <v>124670.81616000002</v>
      </c>
      <c r="M786" s="98">
        <v>119832</v>
      </c>
      <c r="N786" s="98">
        <v>124670.81616000002</v>
      </c>
    </row>
    <row r="787" spans="2:14" ht="33.75" hidden="1">
      <c r="B787" s="39">
        <v>539</v>
      </c>
      <c r="C787" s="67" t="s">
        <v>1435</v>
      </c>
      <c r="D787" s="60" t="s">
        <v>1436</v>
      </c>
      <c r="E787" s="56" t="s">
        <v>86</v>
      </c>
      <c r="F787" s="141">
        <f>+ROUND($F$7*K787,0)</f>
        <v>93589</v>
      </c>
      <c r="G787" s="142">
        <f>+ROUND(K787*$G$7,0)</f>
        <v>87358</v>
      </c>
      <c r="H787" s="142">
        <f>+ROUND(K787*$H$7,0)</f>
        <v>97669</v>
      </c>
      <c r="I787" s="142">
        <f>+ROUND(K787*$I$7,0)</f>
        <v>96931</v>
      </c>
      <c r="K787" s="98">
        <v>92314.998160000003</v>
      </c>
      <c r="M787" s="98">
        <v>88732</v>
      </c>
      <c r="N787" s="98">
        <v>92314.998160000003</v>
      </c>
    </row>
    <row r="788" spans="2:14" ht="22.5" hidden="1">
      <c r="B788" s="39">
        <v>540</v>
      </c>
      <c r="C788" s="67" t="s">
        <v>3257</v>
      </c>
      <c r="D788" s="60" t="s">
        <v>3258</v>
      </c>
      <c r="E788" s="56" t="s">
        <v>86</v>
      </c>
      <c r="F788" s="141">
        <f>+ROUND($F$7*K788,0)</f>
        <v>74894</v>
      </c>
      <c r="G788" s="142">
        <f>+ROUND(K788*$G$7,0)</f>
        <v>69907</v>
      </c>
      <c r="H788" s="142">
        <f>+ROUND(K788*$H$7,0)</f>
        <v>78159</v>
      </c>
      <c r="I788" s="142">
        <f>+ROUND(K788*$I$7,0)</f>
        <v>77568</v>
      </c>
      <c r="K788" s="98">
        <v>73874.262660000008</v>
      </c>
      <c r="M788" s="98">
        <v>71007</v>
      </c>
      <c r="N788" s="98">
        <v>73874.262660000008</v>
      </c>
    </row>
    <row r="789" spans="2:14" ht="16.5" hidden="1">
      <c r="B789" s="39">
        <v>541</v>
      </c>
      <c r="C789" s="67" t="s">
        <v>1437</v>
      </c>
      <c r="D789" s="60" t="s">
        <v>3259</v>
      </c>
      <c r="E789" s="56" t="s">
        <v>86</v>
      </c>
      <c r="F789" s="141">
        <f>+ROUND($F$7*K789,0)</f>
        <v>104658</v>
      </c>
      <c r="G789" s="142">
        <f>+ROUND(K789*$G$7,0)</f>
        <v>97690</v>
      </c>
      <c r="H789" s="142">
        <f>+ROUND(K789*$H$7,0)</f>
        <v>109221</v>
      </c>
      <c r="I789" s="142">
        <f>+ROUND(K789*$I$7,0)</f>
        <v>108395</v>
      </c>
      <c r="K789" s="98">
        <v>103233.78626000001</v>
      </c>
      <c r="M789" s="98">
        <v>99227</v>
      </c>
      <c r="N789" s="98">
        <v>103233.78626000001</v>
      </c>
    </row>
    <row r="790" spans="2:14" ht="16.5" hidden="1">
      <c r="B790" s="39">
        <v>542</v>
      </c>
      <c r="C790" s="70" t="s">
        <v>1445</v>
      </c>
      <c r="D790" s="80" t="s">
        <v>1446</v>
      </c>
      <c r="E790" s="71"/>
      <c r="F790" s="141"/>
      <c r="G790" s="142"/>
      <c r="H790" s="142"/>
      <c r="I790" s="142"/>
      <c r="K790" s="98">
        <v>0</v>
      </c>
      <c r="M790" s="98">
        <v>0</v>
      </c>
      <c r="N790" s="98">
        <v>0</v>
      </c>
    </row>
    <row r="791" spans="2:14" ht="16.5" hidden="1">
      <c r="B791" s="39">
        <v>543</v>
      </c>
      <c r="C791" s="67" t="s">
        <v>1447</v>
      </c>
      <c r="D791" s="60" t="s">
        <v>1448</v>
      </c>
      <c r="E791" s="56" t="s">
        <v>86</v>
      </c>
      <c r="F791" s="141">
        <f t="shared" ref="F791:F842" si="112">+ROUND($F$7*K791,0)</f>
        <v>5724</v>
      </c>
      <c r="G791" s="142">
        <f t="shared" ref="G791:G842" si="113">+ROUND(K791*$G$7,0)</f>
        <v>5343</v>
      </c>
      <c r="H791" s="142">
        <f t="shared" ref="H791:H842" si="114">+ROUND(K791*$H$7,0)</f>
        <v>5974</v>
      </c>
      <c r="I791" s="142">
        <f t="shared" ref="I791:I842" si="115">+ROUND(K791*$I$7,0)</f>
        <v>5928</v>
      </c>
      <c r="K791" s="98">
        <v>5646.1422600000005</v>
      </c>
      <c r="M791" s="98">
        <v>5427</v>
      </c>
      <c r="N791" s="98">
        <v>5646.1422600000005</v>
      </c>
    </row>
    <row r="792" spans="2:14" ht="16.5" hidden="1">
      <c r="B792" s="39">
        <v>544</v>
      </c>
      <c r="C792" s="67" t="s">
        <v>1449</v>
      </c>
      <c r="D792" s="60" t="s">
        <v>1450</v>
      </c>
      <c r="E792" s="56" t="s">
        <v>86</v>
      </c>
      <c r="F792" s="141">
        <f t="shared" si="112"/>
        <v>7036</v>
      </c>
      <c r="G792" s="142">
        <f t="shared" si="113"/>
        <v>6568</v>
      </c>
      <c r="H792" s="142">
        <f t="shared" si="114"/>
        <v>7343</v>
      </c>
      <c r="I792" s="142">
        <f t="shared" si="115"/>
        <v>7287</v>
      </c>
      <c r="K792" s="98">
        <v>6940.3749800000005</v>
      </c>
      <c r="M792" s="98">
        <v>6671</v>
      </c>
      <c r="N792" s="98">
        <v>6940.3749800000005</v>
      </c>
    </row>
    <row r="793" spans="2:14" ht="16.5" hidden="1">
      <c r="B793" s="39">
        <v>545</v>
      </c>
      <c r="C793" s="67" t="s">
        <v>1451</v>
      </c>
      <c r="D793" s="60" t="s">
        <v>1452</v>
      </c>
      <c r="E793" s="56" t="s">
        <v>86</v>
      </c>
      <c r="F793" s="141">
        <f t="shared" si="112"/>
        <v>8205</v>
      </c>
      <c r="G793" s="142">
        <f t="shared" si="113"/>
        <v>7659</v>
      </c>
      <c r="H793" s="142">
        <f t="shared" si="114"/>
        <v>8563</v>
      </c>
      <c r="I793" s="142">
        <f t="shared" si="115"/>
        <v>8498</v>
      </c>
      <c r="K793" s="98">
        <v>8093.1160200000004</v>
      </c>
      <c r="M793" s="98">
        <v>7779</v>
      </c>
      <c r="N793" s="98">
        <v>8093.1160200000004</v>
      </c>
    </row>
    <row r="794" spans="2:14" ht="16.5" hidden="1">
      <c r="B794" s="39">
        <v>546</v>
      </c>
      <c r="C794" s="67" t="s">
        <v>1453</v>
      </c>
      <c r="D794" s="60" t="s">
        <v>1454</v>
      </c>
      <c r="E794" s="56" t="s">
        <v>86</v>
      </c>
      <c r="F794" s="141">
        <f t="shared" si="112"/>
        <v>9469</v>
      </c>
      <c r="G794" s="142">
        <f t="shared" si="113"/>
        <v>8839</v>
      </c>
      <c r="H794" s="142">
        <f t="shared" si="114"/>
        <v>9882</v>
      </c>
      <c r="I794" s="142">
        <f t="shared" si="115"/>
        <v>9808</v>
      </c>
      <c r="K794" s="98">
        <v>9340.5316400000011</v>
      </c>
      <c r="M794" s="98">
        <v>8978</v>
      </c>
      <c r="N794" s="98">
        <v>9340.5316400000011</v>
      </c>
    </row>
    <row r="795" spans="2:14" ht="16.5" hidden="1">
      <c r="B795" s="39">
        <v>547</v>
      </c>
      <c r="C795" s="67" t="s">
        <v>1455</v>
      </c>
      <c r="D795" s="60" t="s">
        <v>1456</v>
      </c>
      <c r="E795" s="56" t="s">
        <v>86</v>
      </c>
      <c r="F795" s="141">
        <f t="shared" si="112"/>
        <v>11946</v>
      </c>
      <c r="G795" s="142">
        <f t="shared" si="113"/>
        <v>11151</v>
      </c>
      <c r="H795" s="142">
        <f t="shared" si="114"/>
        <v>12467</v>
      </c>
      <c r="I795" s="142">
        <f t="shared" si="115"/>
        <v>12373</v>
      </c>
      <c r="K795" s="98">
        <v>11783.34388</v>
      </c>
      <c r="M795" s="98">
        <v>11326</v>
      </c>
      <c r="N795" s="98">
        <v>11783.34388</v>
      </c>
    </row>
    <row r="796" spans="2:14" ht="16.5" hidden="1">
      <c r="B796" s="39">
        <v>548</v>
      </c>
      <c r="C796" s="67" t="s">
        <v>1457</v>
      </c>
      <c r="D796" s="60" t="s">
        <v>1458</v>
      </c>
      <c r="E796" s="56" t="s">
        <v>86</v>
      </c>
      <c r="F796" s="141">
        <f t="shared" si="112"/>
        <v>13800</v>
      </c>
      <c r="G796" s="142">
        <f t="shared" si="113"/>
        <v>12881</v>
      </c>
      <c r="H796" s="142">
        <f t="shared" si="114"/>
        <v>14402</v>
      </c>
      <c r="I796" s="142">
        <f t="shared" si="115"/>
        <v>14293</v>
      </c>
      <c r="K796" s="98">
        <v>13612.331920000001</v>
      </c>
      <c r="M796" s="98">
        <v>13084</v>
      </c>
      <c r="N796" s="98">
        <v>13612.331920000001</v>
      </c>
    </row>
    <row r="797" spans="2:14" ht="16.5" hidden="1">
      <c r="B797" s="39">
        <v>549</v>
      </c>
      <c r="C797" s="67" t="s">
        <v>1459</v>
      </c>
      <c r="D797" s="60" t="s">
        <v>1460</v>
      </c>
      <c r="E797" s="56" t="s">
        <v>86</v>
      </c>
      <c r="F797" s="141">
        <f t="shared" si="112"/>
        <v>10117</v>
      </c>
      <c r="G797" s="142">
        <f t="shared" si="113"/>
        <v>9443</v>
      </c>
      <c r="H797" s="142">
        <f t="shared" si="114"/>
        <v>10558</v>
      </c>
      <c r="I797" s="142">
        <f t="shared" si="115"/>
        <v>10478</v>
      </c>
      <c r="K797" s="98">
        <v>9979.3249599999999</v>
      </c>
      <c r="M797" s="98">
        <v>9592</v>
      </c>
      <c r="N797" s="98">
        <v>9979.3249599999999</v>
      </c>
    </row>
    <row r="798" spans="2:14" ht="16.5" hidden="1">
      <c r="B798" s="39">
        <v>550</v>
      </c>
      <c r="C798" s="67" t="s">
        <v>1461</v>
      </c>
      <c r="D798" s="60" t="s">
        <v>1462</v>
      </c>
      <c r="E798" s="56" t="s">
        <v>86</v>
      </c>
      <c r="F798" s="141">
        <f t="shared" si="112"/>
        <v>13175</v>
      </c>
      <c r="G798" s="142">
        <f t="shared" si="113"/>
        <v>12298</v>
      </c>
      <c r="H798" s="142">
        <f t="shared" si="114"/>
        <v>13749</v>
      </c>
      <c r="I798" s="142">
        <f t="shared" si="115"/>
        <v>13645</v>
      </c>
      <c r="K798" s="98">
        <v>12995.38658</v>
      </c>
      <c r="M798" s="98">
        <v>12491</v>
      </c>
      <c r="N798" s="98">
        <v>12995.38658</v>
      </c>
    </row>
    <row r="799" spans="2:14" ht="16.5" hidden="1">
      <c r="B799" s="39">
        <v>551</v>
      </c>
      <c r="C799" s="67" t="s">
        <v>1463</v>
      </c>
      <c r="D799" s="60" t="s">
        <v>1464</v>
      </c>
      <c r="E799" s="56" t="s">
        <v>86</v>
      </c>
      <c r="F799" s="141">
        <f t="shared" si="112"/>
        <v>16410</v>
      </c>
      <c r="G799" s="142">
        <f t="shared" si="113"/>
        <v>15317</v>
      </c>
      <c r="H799" s="142">
        <f t="shared" si="114"/>
        <v>17125</v>
      </c>
      <c r="I799" s="142">
        <f t="shared" si="115"/>
        <v>16996</v>
      </c>
      <c r="K799" s="98">
        <v>16186.232040000001</v>
      </c>
      <c r="M799" s="98">
        <v>15558</v>
      </c>
      <c r="N799" s="98">
        <v>16186.232040000001</v>
      </c>
    </row>
    <row r="800" spans="2:14" ht="16.5" hidden="1">
      <c r="B800" s="39">
        <v>552</v>
      </c>
      <c r="C800" s="67" t="s">
        <v>1465</v>
      </c>
      <c r="D800" s="60" t="s">
        <v>1466</v>
      </c>
      <c r="E800" s="56" t="s">
        <v>86</v>
      </c>
      <c r="F800" s="141">
        <f t="shared" si="112"/>
        <v>24593</v>
      </c>
      <c r="G800" s="142">
        <f t="shared" si="113"/>
        <v>22956</v>
      </c>
      <c r="H800" s="142">
        <f t="shared" si="114"/>
        <v>25666</v>
      </c>
      <c r="I800" s="142">
        <f t="shared" si="115"/>
        <v>25471</v>
      </c>
      <c r="K800" s="98">
        <v>24258.54046</v>
      </c>
      <c r="M800" s="98">
        <v>23317</v>
      </c>
      <c r="N800" s="98">
        <v>24258.54046</v>
      </c>
    </row>
    <row r="801" spans="2:14" ht="16.5" hidden="1">
      <c r="B801" s="39">
        <v>553</v>
      </c>
      <c r="C801" s="67" t="s">
        <v>1467</v>
      </c>
      <c r="D801" s="60" t="s">
        <v>1468</v>
      </c>
      <c r="E801" s="56" t="s">
        <v>86</v>
      </c>
      <c r="F801" s="141">
        <f t="shared" si="112"/>
        <v>33290</v>
      </c>
      <c r="G801" s="142">
        <f t="shared" si="113"/>
        <v>31073</v>
      </c>
      <c r="H801" s="142">
        <f t="shared" si="114"/>
        <v>34741</v>
      </c>
      <c r="I801" s="142">
        <f t="shared" si="115"/>
        <v>34478</v>
      </c>
      <c r="K801" s="98">
        <v>32836.473560000006</v>
      </c>
      <c r="M801" s="98">
        <v>31562</v>
      </c>
      <c r="N801" s="98">
        <v>32836.473560000006</v>
      </c>
    </row>
    <row r="802" spans="2:14" ht="16.5" hidden="1">
      <c r="B802" s="39">
        <v>554</v>
      </c>
      <c r="C802" s="67" t="s">
        <v>1469</v>
      </c>
      <c r="D802" s="60" t="s">
        <v>1470</v>
      </c>
      <c r="E802" s="56" t="s">
        <v>86</v>
      </c>
      <c r="F802" s="141">
        <f t="shared" si="112"/>
        <v>43408</v>
      </c>
      <c r="G802" s="142">
        <f t="shared" si="113"/>
        <v>40518</v>
      </c>
      <c r="H802" s="142">
        <f t="shared" si="114"/>
        <v>45300</v>
      </c>
      <c r="I802" s="142">
        <f t="shared" si="115"/>
        <v>44958</v>
      </c>
      <c r="K802" s="98">
        <v>42816.838900000002</v>
      </c>
      <c r="M802" s="98">
        <v>41155</v>
      </c>
      <c r="N802" s="98">
        <v>42816.838900000002</v>
      </c>
    </row>
    <row r="803" spans="2:14" ht="16.5" hidden="1">
      <c r="B803" s="39">
        <v>555</v>
      </c>
      <c r="C803" s="67" t="s">
        <v>1471</v>
      </c>
      <c r="D803" s="60" t="s">
        <v>3260</v>
      </c>
      <c r="E803" s="56" t="s">
        <v>86</v>
      </c>
      <c r="F803" s="141">
        <f t="shared" si="112"/>
        <v>2808</v>
      </c>
      <c r="G803" s="142">
        <f t="shared" si="113"/>
        <v>2621</v>
      </c>
      <c r="H803" s="142">
        <f t="shared" si="114"/>
        <v>2930</v>
      </c>
      <c r="I803" s="142">
        <f t="shared" si="115"/>
        <v>2908</v>
      </c>
      <c r="K803" s="98">
        <v>2769.4915600000004</v>
      </c>
      <c r="M803" s="98">
        <v>2662</v>
      </c>
      <c r="N803" s="98">
        <v>2769.4915600000004</v>
      </c>
    </row>
    <row r="804" spans="2:14" ht="16.5" hidden="1">
      <c r="B804" s="39">
        <v>556</v>
      </c>
      <c r="C804" s="67" t="s">
        <v>1473</v>
      </c>
      <c r="D804" s="60" t="s">
        <v>3261</v>
      </c>
      <c r="E804" s="56" t="s">
        <v>86</v>
      </c>
      <c r="F804" s="141">
        <f t="shared" si="112"/>
        <v>3621</v>
      </c>
      <c r="G804" s="142">
        <f t="shared" si="113"/>
        <v>3380</v>
      </c>
      <c r="H804" s="142">
        <f t="shared" si="114"/>
        <v>3779</v>
      </c>
      <c r="I804" s="142">
        <f t="shared" si="115"/>
        <v>3750</v>
      </c>
      <c r="K804" s="98">
        <v>3571.6245400000003</v>
      </c>
      <c r="M804" s="98">
        <v>3433</v>
      </c>
      <c r="N804" s="98">
        <v>3571.6245400000003</v>
      </c>
    </row>
    <row r="805" spans="2:14" ht="16.5" hidden="1">
      <c r="B805" s="39">
        <v>557</v>
      </c>
      <c r="C805" s="67" t="s">
        <v>1475</v>
      </c>
      <c r="D805" s="60" t="s">
        <v>3262</v>
      </c>
      <c r="E805" s="56" t="s">
        <v>86</v>
      </c>
      <c r="F805" s="141">
        <f t="shared" si="112"/>
        <v>6707</v>
      </c>
      <c r="G805" s="142">
        <f t="shared" si="113"/>
        <v>6261</v>
      </c>
      <c r="H805" s="142">
        <f t="shared" si="114"/>
        <v>6999</v>
      </c>
      <c r="I805" s="142">
        <f t="shared" si="115"/>
        <v>6947</v>
      </c>
      <c r="K805" s="98">
        <v>6615.7764200000001</v>
      </c>
      <c r="M805" s="98">
        <v>6359</v>
      </c>
      <c r="N805" s="98">
        <v>6615.7764200000001</v>
      </c>
    </row>
    <row r="806" spans="2:14" ht="16.5" hidden="1">
      <c r="B806" s="39">
        <v>558</v>
      </c>
      <c r="C806" s="67" t="s">
        <v>1477</v>
      </c>
      <c r="D806" s="60" t="s">
        <v>3263</v>
      </c>
      <c r="E806" s="56" t="s">
        <v>86</v>
      </c>
      <c r="F806" s="141">
        <f t="shared" si="112"/>
        <v>6836</v>
      </c>
      <c r="G806" s="142">
        <f t="shared" si="113"/>
        <v>6381</v>
      </c>
      <c r="H806" s="142">
        <f t="shared" si="114"/>
        <v>7134</v>
      </c>
      <c r="I806" s="142">
        <f t="shared" si="115"/>
        <v>7080</v>
      </c>
      <c r="K806" s="98">
        <v>6742.7027800000005</v>
      </c>
      <c r="M806" s="98">
        <v>6481</v>
      </c>
      <c r="N806" s="98">
        <v>6742.7027800000005</v>
      </c>
    </row>
    <row r="807" spans="2:14" ht="16.5" hidden="1">
      <c r="B807" s="39">
        <v>559</v>
      </c>
      <c r="C807" s="67" t="s">
        <v>1479</v>
      </c>
      <c r="D807" s="60" t="s">
        <v>3264</v>
      </c>
      <c r="E807" s="56" t="s">
        <v>86</v>
      </c>
      <c r="F807" s="141">
        <f t="shared" si="112"/>
        <v>9934</v>
      </c>
      <c r="G807" s="142">
        <f t="shared" si="113"/>
        <v>9272</v>
      </c>
      <c r="H807" s="142">
        <f t="shared" si="114"/>
        <v>10367</v>
      </c>
      <c r="I807" s="142">
        <f t="shared" si="115"/>
        <v>10288</v>
      </c>
      <c r="K807" s="98">
        <v>9798.2988400000013</v>
      </c>
      <c r="M807" s="98">
        <v>9418</v>
      </c>
      <c r="N807" s="98">
        <v>9798.2988400000013</v>
      </c>
    </row>
    <row r="808" spans="2:14" ht="16.5" hidden="1">
      <c r="B808" s="39">
        <v>560</v>
      </c>
      <c r="C808" s="67" t="s">
        <v>1481</v>
      </c>
      <c r="D808" s="60" t="s">
        <v>3265</v>
      </c>
      <c r="E808" s="56" t="s">
        <v>86</v>
      </c>
      <c r="F808" s="141">
        <f t="shared" si="112"/>
        <v>10079</v>
      </c>
      <c r="G808" s="142">
        <f t="shared" si="113"/>
        <v>9408</v>
      </c>
      <c r="H808" s="142">
        <f t="shared" si="114"/>
        <v>10518</v>
      </c>
      <c r="I808" s="142">
        <f t="shared" si="115"/>
        <v>10439</v>
      </c>
      <c r="K808" s="98">
        <v>9941.8712800000012</v>
      </c>
      <c r="M808" s="98">
        <v>9556</v>
      </c>
      <c r="N808" s="98">
        <v>9941.8712800000012</v>
      </c>
    </row>
    <row r="809" spans="2:14" ht="16.5" hidden="1">
      <c r="B809" s="39">
        <v>561</v>
      </c>
      <c r="C809" s="67" t="s">
        <v>1483</v>
      </c>
      <c r="D809" s="60" t="s">
        <v>3266</v>
      </c>
      <c r="E809" s="56" t="s">
        <v>86</v>
      </c>
      <c r="F809" s="141">
        <f t="shared" si="112"/>
        <v>14619</v>
      </c>
      <c r="G809" s="142">
        <f t="shared" si="113"/>
        <v>13645</v>
      </c>
      <c r="H809" s="142">
        <f t="shared" si="114"/>
        <v>15256</v>
      </c>
      <c r="I809" s="142">
        <f t="shared" si="115"/>
        <v>15141</v>
      </c>
      <c r="K809" s="98">
        <v>14419.666800000001</v>
      </c>
      <c r="M809" s="98">
        <v>13860</v>
      </c>
      <c r="N809" s="98">
        <v>14419.666800000001</v>
      </c>
    </row>
    <row r="810" spans="2:14" ht="16.5" hidden="1">
      <c r="B810" s="39">
        <v>562</v>
      </c>
      <c r="C810" s="67" t="s">
        <v>1485</v>
      </c>
      <c r="D810" s="60" t="s">
        <v>3267</v>
      </c>
      <c r="E810" s="56" t="s">
        <v>86</v>
      </c>
      <c r="F810" s="141">
        <f t="shared" si="112"/>
        <v>13392</v>
      </c>
      <c r="G810" s="142">
        <f t="shared" si="113"/>
        <v>12500</v>
      </c>
      <c r="H810" s="142">
        <f t="shared" si="114"/>
        <v>13976</v>
      </c>
      <c r="I810" s="142">
        <f t="shared" si="115"/>
        <v>13870</v>
      </c>
      <c r="K810" s="98">
        <v>13209.704860000002</v>
      </c>
      <c r="M810" s="98">
        <v>12697</v>
      </c>
      <c r="N810" s="98">
        <v>13209.704860000002</v>
      </c>
    </row>
    <row r="811" spans="2:14" ht="16.5" hidden="1">
      <c r="B811" s="39">
        <v>563</v>
      </c>
      <c r="C811" s="67" t="s">
        <v>1487</v>
      </c>
      <c r="D811" s="60" t="s">
        <v>3268</v>
      </c>
      <c r="E811" s="56" t="s">
        <v>86</v>
      </c>
      <c r="F811" s="141">
        <f t="shared" si="112"/>
        <v>13899</v>
      </c>
      <c r="G811" s="142">
        <f t="shared" si="113"/>
        <v>12974</v>
      </c>
      <c r="H811" s="142">
        <f t="shared" si="114"/>
        <v>14505</v>
      </c>
      <c r="I811" s="142">
        <f t="shared" si="115"/>
        <v>14396</v>
      </c>
      <c r="K811" s="98">
        <v>13710.127640000001</v>
      </c>
      <c r="M811" s="98">
        <v>13178</v>
      </c>
      <c r="N811" s="98">
        <v>13710.127640000001</v>
      </c>
    </row>
    <row r="812" spans="2:14" ht="16.5" hidden="1">
      <c r="B812" s="39">
        <v>564</v>
      </c>
      <c r="C812" s="67" t="s">
        <v>1489</v>
      </c>
      <c r="D812" s="60" t="s">
        <v>3269</v>
      </c>
      <c r="E812" s="56" t="s">
        <v>86</v>
      </c>
      <c r="F812" s="141">
        <f t="shared" si="112"/>
        <v>17009</v>
      </c>
      <c r="G812" s="142">
        <f t="shared" si="113"/>
        <v>15876</v>
      </c>
      <c r="H812" s="142">
        <f t="shared" si="114"/>
        <v>17750</v>
      </c>
      <c r="I812" s="142">
        <f t="shared" si="115"/>
        <v>17616</v>
      </c>
      <c r="K812" s="98">
        <v>16777.167880000001</v>
      </c>
      <c r="M812" s="98">
        <v>16126</v>
      </c>
      <c r="N812" s="98">
        <v>16777.167880000001</v>
      </c>
    </row>
    <row r="813" spans="2:14" ht="16.5" hidden="1">
      <c r="B813" s="39">
        <v>565</v>
      </c>
      <c r="C813" s="67" t="s">
        <v>1491</v>
      </c>
      <c r="D813" s="60" t="s">
        <v>3270</v>
      </c>
      <c r="E813" s="56" t="s">
        <v>86</v>
      </c>
      <c r="F813" s="141">
        <f t="shared" si="112"/>
        <v>19911</v>
      </c>
      <c r="G813" s="142">
        <f t="shared" si="113"/>
        <v>18586</v>
      </c>
      <c r="H813" s="142">
        <f t="shared" si="114"/>
        <v>20779</v>
      </c>
      <c r="I813" s="142">
        <f t="shared" si="115"/>
        <v>20622</v>
      </c>
      <c r="K813" s="98">
        <v>19640.29364</v>
      </c>
      <c r="M813" s="98">
        <v>18878</v>
      </c>
      <c r="N813" s="98">
        <v>19640.29364</v>
      </c>
    </row>
    <row r="814" spans="2:14" ht="16.5" hidden="1">
      <c r="B814" s="39">
        <v>566</v>
      </c>
      <c r="C814" s="67" t="s">
        <v>1493</v>
      </c>
      <c r="D814" s="60" t="s">
        <v>3271</v>
      </c>
      <c r="E814" s="56" t="s">
        <v>86</v>
      </c>
      <c r="F814" s="141">
        <f t="shared" si="112"/>
        <v>21858</v>
      </c>
      <c r="G814" s="142">
        <f t="shared" si="113"/>
        <v>20403</v>
      </c>
      <c r="H814" s="142">
        <f t="shared" si="114"/>
        <v>22811</v>
      </c>
      <c r="I814" s="142">
        <f t="shared" si="115"/>
        <v>22639</v>
      </c>
      <c r="K814" s="98">
        <v>21560.835120000003</v>
      </c>
      <c r="M814" s="98">
        <v>20724</v>
      </c>
      <c r="N814" s="98">
        <v>21560.835120000003</v>
      </c>
    </row>
    <row r="815" spans="2:14" ht="16.5" hidden="1">
      <c r="B815" s="39">
        <v>567</v>
      </c>
      <c r="C815" s="67" t="s">
        <v>1495</v>
      </c>
      <c r="D815" s="60" t="s">
        <v>3272</v>
      </c>
      <c r="E815" s="56" t="s">
        <v>86</v>
      </c>
      <c r="F815" s="141">
        <f t="shared" si="112"/>
        <v>20852</v>
      </c>
      <c r="G815" s="142">
        <f t="shared" si="113"/>
        <v>19464</v>
      </c>
      <c r="H815" s="142">
        <f t="shared" si="114"/>
        <v>21761</v>
      </c>
      <c r="I815" s="142">
        <f t="shared" si="115"/>
        <v>21597</v>
      </c>
      <c r="K815" s="98">
        <v>20568.312600000001</v>
      </c>
      <c r="M815" s="98">
        <v>19770</v>
      </c>
      <c r="N815" s="98">
        <v>20568.312600000001</v>
      </c>
    </row>
    <row r="816" spans="2:14" ht="16.5" hidden="1">
      <c r="B816" s="39">
        <v>568</v>
      </c>
      <c r="C816" s="67" t="s">
        <v>1497</v>
      </c>
      <c r="D816" s="60" t="s">
        <v>3273</v>
      </c>
      <c r="E816" s="56" t="s">
        <v>86</v>
      </c>
      <c r="F816" s="141">
        <f t="shared" si="112"/>
        <v>12936</v>
      </c>
      <c r="G816" s="142">
        <f t="shared" si="113"/>
        <v>12075</v>
      </c>
      <c r="H816" s="142">
        <f t="shared" si="114"/>
        <v>13500</v>
      </c>
      <c r="I816" s="142">
        <f t="shared" si="115"/>
        <v>13398</v>
      </c>
      <c r="K816" s="98">
        <v>12760.260700000001</v>
      </c>
      <c r="M816" s="98">
        <v>12265</v>
      </c>
      <c r="N816" s="98">
        <v>12760.260700000001</v>
      </c>
    </row>
    <row r="817" spans="2:14" ht="16.5" hidden="1">
      <c r="B817" s="39">
        <v>569</v>
      </c>
      <c r="C817" s="67" t="s">
        <v>1499</v>
      </c>
      <c r="D817" s="60" t="s">
        <v>3274</v>
      </c>
      <c r="E817" s="56" t="s">
        <v>86</v>
      </c>
      <c r="F817" s="141">
        <f t="shared" si="112"/>
        <v>25262</v>
      </c>
      <c r="G817" s="142">
        <f t="shared" si="113"/>
        <v>23580</v>
      </c>
      <c r="H817" s="142">
        <f t="shared" si="114"/>
        <v>26363</v>
      </c>
      <c r="I817" s="142">
        <f t="shared" si="115"/>
        <v>26164</v>
      </c>
      <c r="K817" s="98">
        <v>24918.141380000001</v>
      </c>
      <c r="M817" s="98">
        <v>23951</v>
      </c>
      <c r="N817" s="98">
        <v>24918.141380000001</v>
      </c>
    </row>
    <row r="818" spans="2:14" ht="16.5" hidden="1">
      <c r="B818" s="39">
        <v>570</v>
      </c>
      <c r="C818" s="67" t="s">
        <v>1501</v>
      </c>
      <c r="D818" s="60" t="s">
        <v>3275</v>
      </c>
      <c r="E818" s="56" t="s">
        <v>86</v>
      </c>
      <c r="F818" s="141">
        <f t="shared" si="112"/>
        <v>26381</v>
      </c>
      <c r="G818" s="142">
        <f t="shared" si="113"/>
        <v>24625</v>
      </c>
      <c r="H818" s="142">
        <f t="shared" si="114"/>
        <v>27531</v>
      </c>
      <c r="I818" s="142">
        <f t="shared" si="115"/>
        <v>27323</v>
      </c>
      <c r="K818" s="98">
        <v>26021.984560000001</v>
      </c>
      <c r="M818" s="98">
        <v>25012</v>
      </c>
      <c r="N818" s="98">
        <v>26021.984560000001</v>
      </c>
    </row>
    <row r="819" spans="2:14" ht="16.5" hidden="1">
      <c r="B819" s="39">
        <v>571</v>
      </c>
      <c r="C819" s="67" t="s">
        <v>1503</v>
      </c>
      <c r="D819" s="60" t="s">
        <v>3276</v>
      </c>
      <c r="E819" s="56" t="s">
        <v>86</v>
      </c>
      <c r="F819" s="141">
        <f t="shared" si="112"/>
        <v>18827</v>
      </c>
      <c r="G819" s="142">
        <f t="shared" si="113"/>
        <v>17574</v>
      </c>
      <c r="H819" s="142">
        <f t="shared" si="114"/>
        <v>19648</v>
      </c>
      <c r="I819" s="142">
        <f t="shared" si="115"/>
        <v>19499</v>
      </c>
      <c r="K819" s="98">
        <v>18570.783000000003</v>
      </c>
      <c r="M819" s="98">
        <v>17850</v>
      </c>
      <c r="N819" s="98">
        <v>18570.783000000003</v>
      </c>
    </row>
    <row r="820" spans="2:14" ht="16.5" hidden="1">
      <c r="B820" s="39">
        <v>572</v>
      </c>
      <c r="C820" s="67" t="s">
        <v>1505</v>
      </c>
      <c r="D820" s="60" t="s">
        <v>3277</v>
      </c>
      <c r="E820" s="56" t="s">
        <v>86</v>
      </c>
      <c r="F820" s="141">
        <f t="shared" si="112"/>
        <v>30488</v>
      </c>
      <c r="G820" s="142">
        <f t="shared" si="113"/>
        <v>28458</v>
      </c>
      <c r="H820" s="142">
        <f t="shared" si="114"/>
        <v>31817</v>
      </c>
      <c r="I820" s="142">
        <f t="shared" si="115"/>
        <v>31577</v>
      </c>
      <c r="K820" s="98">
        <v>30073.224280000002</v>
      </c>
      <c r="M820" s="98">
        <v>28906</v>
      </c>
      <c r="N820" s="98">
        <v>30073.224280000002</v>
      </c>
    </row>
    <row r="821" spans="2:14" ht="16.5" hidden="1">
      <c r="B821" s="39">
        <v>573</v>
      </c>
      <c r="C821" s="67" t="s">
        <v>1507</v>
      </c>
      <c r="D821" s="60" t="s">
        <v>3278</v>
      </c>
      <c r="E821" s="56" t="s">
        <v>86</v>
      </c>
      <c r="F821" s="141">
        <f t="shared" si="112"/>
        <v>18430</v>
      </c>
      <c r="G821" s="142">
        <f t="shared" si="113"/>
        <v>17203</v>
      </c>
      <c r="H821" s="142">
        <f t="shared" si="114"/>
        <v>19234</v>
      </c>
      <c r="I821" s="142">
        <f t="shared" si="115"/>
        <v>19089</v>
      </c>
      <c r="K821" s="98">
        <v>18179.600120000003</v>
      </c>
      <c r="M821" s="98">
        <v>17474</v>
      </c>
      <c r="N821" s="98">
        <v>18179.600120000003</v>
      </c>
    </row>
    <row r="822" spans="2:14" ht="16.5" hidden="1">
      <c r="B822" s="39">
        <v>574</v>
      </c>
      <c r="C822" s="67" t="s">
        <v>1509</v>
      </c>
      <c r="D822" s="60" t="s">
        <v>3279</v>
      </c>
      <c r="E822" s="56" t="s">
        <v>86</v>
      </c>
      <c r="F822" s="141">
        <f t="shared" si="112"/>
        <v>35663</v>
      </c>
      <c r="G822" s="142">
        <f t="shared" si="113"/>
        <v>33288</v>
      </c>
      <c r="H822" s="142">
        <f t="shared" si="114"/>
        <v>37218</v>
      </c>
      <c r="I822" s="142">
        <f t="shared" si="115"/>
        <v>36936</v>
      </c>
      <c r="K822" s="98">
        <v>35177.328560000002</v>
      </c>
      <c r="M822" s="98">
        <v>33812</v>
      </c>
      <c r="N822" s="98">
        <v>35177.328560000002</v>
      </c>
    </row>
    <row r="823" spans="2:14" ht="16.5" hidden="1">
      <c r="B823" s="39">
        <v>575</v>
      </c>
      <c r="C823" s="67" t="s">
        <v>1511</v>
      </c>
      <c r="D823" s="60" t="s">
        <v>3280</v>
      </c>
      <c r="E823" s="56" t="s">
        <v>86</v>
      </c>
      <c r="F823" s="141">
        <f t="shared" si="112"/>
        <v>28370</v>
      </c>
      <c r="G823" s="142">
        <f t="shared" si="113"/>
        <v>26481</v>
      </c>
      <c r="H823" s="142">
        <f t="shared" si="114"/>
        <v>29607</v>
      </c>
      <c r="I823" s="142">
        <f t="shared" si="115"/>
        <v>29383</v>
      </c>
      <c r="K823" s="98">
        <v>27984.141240000001</v>
      </c>
      <c r="M823" s="98">
        <v>26898</v>
      </c>
      <c r="N823" s="98">
        <v>27984.141240000001</v>
      </c>
    </row>
    <row r="824" spans="2:14" ht="16.5" hidden="1">
      <c r="B824" s="39">
        <v>576</v>
      </c>
      <c r="C824" s="67" t="s">
        <v>1513</v>
      </c>
      <c r="D824" s="60" t="s">
        <v>3281</v>
      </c>
      <c r="E824" s="56" t="s">
        <v>86</v>
      </c>
      <c r="F824" s="141">
        <f t="shared" si="112"/>
        <v>27506</v>
      </c>
      <c r="G824" s="142">
        <f t="shared" si="113"/>
        <v>25675</v>
      </c>
      <c r="H824" s="142">
        <f t="shared" si="114"/>
        <v>28706</v>
      </c>
      <c r="I824" s="142">
        <f t="shared" si="115"/>
        <v>28489</v>
      </c>
      <c r="K824" s="98">
        <v>27132.070020000003</v>
      </c>
      <c r="M824" s="98">
        <v>26079</v>
      </c>
      <c r="N824" s="98">
        <v>27132.070020000003</v>
      </c>
    </row>
    <row r="825" spans="2:14" ht="16.5" hidden="1">
      <c r="B825" s="39">
        <v>577</v>
      </c>
      <c r="C825" s="67" t="s">
        <v>1515</v>
      </c>
      <c r="D825" s="60" t="s">
        <v>3282</v>
      </c>
      <c r="E825" s="56" t="s">
        <v>86</v>
      </c>
      <c r="F825" s="141">
        <f t="shared" si="112"/>
        <v>36134</v>
      </c>
      <c r="G825" s="142">
        <f t="shared" si="113"/>
        <v>33728</v>
      </c>
      <c r="H825" s="142">
        <f t="shared" si="114"/>
        <v>37710</v>
      </c>
      <c r="I825" s="142">
        <f t="shared" si="115"/>
        <v>37424</v>
      </c>
      <c r="K825" s="98">
        <v>35642.378420000001</v>
      </c>
      <c r="M825" s="98">
        <v>34259</v>
      </c>
      <c r="N825" s="98">
        <v>35642.378420000001</v>
      </c>
    </row>
    <row r="826" spans="2:14" ht="16.5" hidden="1">
      <c r="B826" s="39">
        <v>578</v>
      </c>
      <c r="C826" s="67" t="s">
        <v>1517</v>
      </c>
      <c r="D826" s="60" t="s">
        <v>3283</v>
      </c>
      <c r="E826" s="56" t="s">
        <v>86</v>
      </c>
      <c r="F826" s="141">
        <f t="shared" si="112"/>
        <v>40241</v>
      </c>
      <c r="G826" s="142">
        <f t="shared" si="113"/>
        <v>37562</v>
      </c>
      <c r="H826" s="142">
        <f t="shared" si="114"/>
        <v>41996</v>
      </c>
      <c r="I826" s="142">
        <f t="shared" si="115"/>
        <v>41678</v>
      </c>
      <c r="K826" s="98">
        <v>39693.618140000006</v>
      </c>
      <c r="M826" s="98">
        <v>38153</v>
      </c>
      <c r="N826" s="98">
        <v>39693.618140000006</v>
      </c>
    </row>
    <row r="827" spans="2:14" ht="16.5" hidden="1">
      <c r="B827" s="39">
        <v>579</v>
      </c>
      <c r="C827" s="67" t="s">
        <v>1519</v>
      </c>
      <c r="D827" s="60" t="s">
        <v>3284</v>
      </c>
      <c r="E827" s="56" t="s">
        <v>86</v>
      </c>
      <c r="F827" s="141">
        <f t="shared" si="112"/>
        <v>28850</v>
      </c>
      <c r="G827" s="142">
        <f t="shared" si="113"/>
        <v>26929</v>
      </c>
      <c r="H827" s="142">
        <f t="shared" si="114"/>
        <v>30108</v>
      </c>
      <c r="I827" s="142">
        <f t="shared" si="115"/>
        <v>29880</v>
      </c>
      <c r="K827" s="98">
        <v>28457.514140000003</v>
      </c>
      <c r="M827" s="98">
        <v>27353</v>
      </c>
      <c r="N827" s="98">
        <v>28457.514140000003</v>
      </c>
    </row>
    <row r="828" spans="2:14" ht="16.5" hidden="1">
      <c r="B828" s="39">
        <v>580</v>
      </c>
      <c r="C828" s="67" t="s">
        <v>1521</v>
      </c>
      <c r="D828" s="60" t="s">
        <v>3285</v>
      </c>
      <c r="E828" s="56" t="s">
        <v>86</v>
      </c>
      <c r="F828" s="141">
        <f t="shared" si="112"/>
        <v>37301</v>
      </c>
      <c r="G828" s="142">
        <f t="shared" si="113"/>
        <v>34817</v>
      </c>
      <c r="H828" s="142">
        <f t="shared" si="114"/>
        <v>38927</v>
      </c>
      <c r="I828" s="142">
        <f t="shared" si="115"/>
        <v>38633</v>
      </c>
      <c r="K828" s="98">
        <v>36793.038700000005</v>
      </c>
      <c r="M828" s="98">
        <v>35365</v>
      </c>
      <c r="N828" s="98">
        <v>36793.038700000005</v>
      </c>
    </row>
    <row r="829" spans="2:14" ht="16.5" hidden="1">
      <c r="B829" s="39">
        <v>581</v>
      </c>
      <c r="C829" s="67" t="s">
        <v>1523</v>
      </c>
      <c r="D829" s="60" t="s">
        <v>3286</v>
      </c>
      <c r="E829" s="56" t="s">
        <v>86</v>
      </c>
      <c r="F829" s="141">
        <f t="shared" si="112"/>
        <v>43369</v>
      </c>
      <c r="G829" s="142">
        <f t="shared" si="113"/>
        <v>40481</v>
      </c>
      <c r="H829" s="142">
        <f t="shared" si="114"/>
        <v>45259</v>
      </c>
      <c r="I829" s="142">
        <f t="shared" si="115"/>
        <v>44917</v>
      </c>
      <c r="K829" s="98">
        <v>42778.344840000005</v>
      </c>
      <c r="M829" s="98">
        <v>41118</v>
      </c>
      <c r="N829" s="98">
        <v>42778.344840000005</v>
      </c>
    </row>
    <row r="830" spans="2:14" ht="16.5" hidden="1">
      <c r="B830" s="39">
        <v>582</v>
      </c>
      <c r="C830" s="67" t="s">
        <v>1525</v>
      </c>
      <c r="D830" s="60" t="s">
        <v>3287</v>
      </c>
      <c r="E830" s="56" t="s">
        <v>86</v>
      </c>
      <c r="F830" s="141">
        <f t="shared" si="112"/>
        <v>57675</v>
      </c>
      <c r="G830" s="142">
        <f t="shared" si="113"/>
        <v>53835</v>
      </c>
      <c r="H830" s="142">
        <f t="shared" si="114"/>
        <v>60190</v>
      </c>
      <c r="I830" s="142">
        <f t="shared" si="115"/>
        <v>59735</v>
      </c>
      <c r="K830" s="98">
        <v>56890.059160000004</v>
      </c>
      <c r="M830" s="98">
        <v>54682</v>
      </c>
      <c r="N830" s="98">
        <v>56890.059160000004</v>
      </c>
    </row>
    <row r="831" spans="2:14" ht="16.5" hidden="1">
      <c r="B831" s="39">
        <v>583</v>
      </c>
      <c r="C831" s="67" t="s">
        <v>1527</v>
      </c>
      <c r="D831" s="60" t="s">
        <v>3288</v>
      </c>
      <c r="E831" s="56" t="s">
        <v>86</v>
      </c>
      <c r="F831" s="141">
        <f t="shared" si="112"/>
        <v>58646</v>
      </c>
      <c r="G831" s="142">
        <f t="shared" si="113"/>
        <v>54741</v>
      </c>
      <c r="H831" s="142">
        <f t="shared" si="114"/>
        <v>61202</v>
      </c>
      <c r="I831" s="142">
        <f t="shared" si="115"/>
        <v>60740</v>
      </c>
      <c r="K831" s="98">
        <v>57847.208760000001</v>
      </c>
      <c r="M831" s="98">
        <v>55602</v>
      </c>
      <c r="N831" s="98">
        <v>57847.208760000001</v>
      </c>
    </row>
    <row r="832" spans="2:14" ht="16.5" hidden="1">
      <c r="B832" s="39">
        <v>584</v>
      </c>
      <c r="C832" s="67" t="s">
        <v>1529</v>
      </c>
      <c r="D832" s="60" t="s">
        <v>3289</v>
      </c>
      <c r="E832" s="56" t="s">
        <v>86</v>
      </c>
      <c r="F832" s="141">
        <f t="shared" si="112"/>
        <v>60713</v>
      </c>
      <c r="G832" s="142">
        <f t="shared" si="113"/>
        <v>56670</v>
      </c>
      <c r="H832" s="142">
        <f t="shared" si="114"/>
        <v>63360</v>
      </c>
      <c r="I832" s="142">
        <f t="shared" si="115"/>
        <v>62881</v>
      </c>
      <c r="K832" s="98">
        <v>59886.353560000003</v>
      </c>
      <c r="M832" s="98">
        <v>57562</v>
      </c>
      <c r="N832" s="98">
        <v>59886.353560000003</v>
      </c>
    </row>
    <row r="833" spans="2:14" ht="16.5" hidden="1">
      <c r="B833" s="39">
        <v>585</v>
      </c>
      <c r="C833" s="67" t="s">
        <v>1531</v>
      </c>
      <c r="D833" s="60" t="s">
        <v>3290</v>
      </c>
      <c r="E833" s="56" t="s">
        <v>86</v>
      </c>
      <c r="F833" s="141">
        <f t="shared" si="112"/>
        <v>80097</v>
      </c>
      <c r="G833" s="142">
        <f t="shared" si="113"/>
        <v>74764</v>
      </c>
      <c r="H833" s="142">
        <f t="shared" si="114"/>
        <v>83589</v>
      </c>
      <c r="I833" s="142">
        <f t="shared" si="115"/>
        <v>82957</v>
      </c>
      <c r="K833" s="98">
        <v>79006.457200000004</v>
      </c>
      <c r="M833" s="98">
        <v>75940</v>
      </c>
      <c r="N833" s="98">
        <v>79006.457200000004</v>
      </c>
    </row>
    <row r="834" spans="2:14" ht="16.5" hidden="1">
      <c r="B834" s="39">
        <v>586</v>
      </c>
      <c r="C834" s="67" t="s">
        <v>1533</v>
      </c>
      <c r="D834" s="60" t="s">
        <v>3291</v>
      </c>
      <c r="E834" s="56" t="s">
        <v>86</v>
      </c>
      <c r="F834" s="141">
        <f t="shared" si="112"/>
        <v>85582</v>
      </c>
      <c r="G834" s="142">
        <f t="shared" si="113"/>
        <v>79884</v>
      </c>
      <c r="H834" s="142">
        <f t="shared" si="114"/>
        <v>89314</v>
      </c>
      <c r="I834" s="142">
        <f t="shared" si="115"/>
        <v>88638</v>
      </c>
      <c r="K834" s="98">
        <v>84417.473580000005</v>
      </c>
      <c r="M834" s="98">
        <v>81141</v>
      </c>
      <c r="N834" s="98">
        <v>84417.473580000005</v>
      </c>
    </row>
    <row r="835" spans="2:14" ht="16.5" hidden="1">
      <c r="B835" s="39">
        <v>587</v>
      </c>
      <c r="C835" s="67" t="s">
        <v>1535</v>
      </c>
      <c r="D835" s="60" t="s">
        <v>3292</v>
      </c>
      <c r="E835" s="56" t="s">
        <v>86</v>
      </c>
      <c r="F835" s="141">
        <f t="shared" si="112"/>
        <v>94401</v>
      </c>
      <c r="G835" s="142">
        <f t="shared" si="113"/>
        <v>88116</v>
      </c>
      <c r="H835" s="142">
        <f t="shared" si="114"/>
        <v>98517</v>
      </c>
      <c r="I835" s="142">
        <f t="shared" si="115"/>
        <v>97772</v>
      </c>
      <c r="K835" s="98">
        <v>93116.090760000006</v>
      </c>
      <c r="M835" s="98">
        <v>89502</v>
      </c>
      <c r="N835" s="98">
        <v>93116.090760000006</v>
      </c>
    </row>
    <row r="836" spans="2:14" ht="16.5" hidden="1">
      <c r="B836" s="39">
        <v>588</v>
      </c>
      <c r="C836" s="67" t="s">
        <v>1537</v>
      </c>
      <c r="D836" s="60" t="s">
        <v>3293</v>
      </c>
      <c r="E836" s="56" t="s">
        <v>86</v>
      </c>
      <c r="F836" s="141">
        <f t="shared" si="112"/>
        <v>97441</v>
      </c>
      <c r="G836" s="142">
        <f t="shared" si="113"/>
        <v>90953</v>
      </c>
      <c r="H836" s="142">
        <f t="shared" si="114"/>
        <v>101689</v>
      </c>
      <c r="I836" s="142">
        <f t="shared" si="115"/>
        <v>100920</v>
      </c>
      <c r="K836" s="98">
        <v>96114.465920000002</v>
      </c>
      <c r="M836" s="98">
        <v>92384</v>
      </c>
      <c r="N836" s="98">
        <v>96114.465920000002</v>
      </c>
    </row>
    <row r="837" spans="2:14" ht="16.5" hidden="1">
      <c r="B837" s="39">
        <v>589</v>
      </c>
      <c r="C837" s="67" t="s">
        <v>1539</v>
      </c>
      <c r="D837" s="60" t="s">
        <v>3294</v>
      </c>
      <c r="E837" s="56" t="s">
        <v>86</v>
      </c>
      <c r="F837" s="141">
        <f t="shared" si="112"/>
        <v>97201</v>
      </c>
      <c r="G837" s="142">
        <f t="shared" si="113"/>
        <v>90730</v>
      </c>
      <c r="H837" s="142">
        <f t="shared" si="114"/>
        <v>101439</v>
      </c>
      <c r="I837" s="142">
        <f t="shared" si="115"/>
        <v>100672</v>
      </c>
      <c r="K837" s="98">
        <v>95878.299660000004</v>
      </c>
      <c r="M837" s="98">
        <v>92157</v>
      </c>
      <c r="N837" s="98">
        <v>95878.299660000004</v>
      </c>
    </row>
    <row r="838" spans="2:14" ht="16.5" hidden="1">
      <c r="B838" s="39">
        <v>590</v>
      </c>
      <c r="C838" s="67" t="s">
        <v>1541</v>
      </c>
      <c r="D838" s="60" t="s">
        <v>3295</v>
      </c>
      <c r="E838" s="56" t="s">
        <v>86</v>
      </c>
      <c r="F838" s="141">
        <f t="shared" si="112"/>
        <v>145547</v>
      </c>
      <c r="G838" s="142">
        <f t="shared" si="113"/>
        <v>135857</v>
      </c>
      <c r="H838" s="142">
        <f t="shared" si="114"/>
        <v>151893</v>
      </c>
      <c r="I838" s="142">
        <f t="shared" si="115"/>
        <v>150745</v>
      </c>
      <c r="K838" s="98">
        <v>143566.19772000003</v>
      </c>
      <c r="M838" s="98">
        <v>137994</v>
      </c>
      <c r="N838" s="98">
        <v>143566.19772000003</v>
      </c>
    </row>
    <row r="839" spans="2:14" ht="16.5" hidden="1">
      <c r="B839" s="39">
        <v>591</v>
      </c>
      <c r="C839" s="67" t="s">
        <v>1543</v>
      </c>
      <c r="D839" s="60" t="s">
        <v>3296</v>
      </c>
      <c r="E839" s="56" t="s">
        <v>86</v>
      </c>
      <c r="F839" s="141">
        <f t="shared" si="112"/>
        <v>131862</v>
      </c>
      <c r="G839" s="142">
        <f t="shared" si="113"/>
        <v>123083</v>
      </c>
      <c r="H839" s="142">
        <f t="shared" si="114"/>
        <v>137611</v>
      </c>
      <c r="I839" s="142">
        <f t="shared" si="115"/>
        <v>136571</v>
      </c>
      <c r="K839" s="98">
        <v>130067.26722000001</v>
      </c>
      <c r="M839" s="98">
        <v>125019</v>
      </c>
      <c r="N839" s="98">
        <v>130067.26722000001</v>
      </c>
    </row>
    <row r="840" spans="2:14" ht="16.5" hidden="1">
      <c r="B840" s="39">
        <v>592</v>
      </c>
      <c r="C840" s="67" t="s">
        <v>1545</v>
      </c>
      <c r="D840" s="60" t="s">
        <v>3297</v>
      </c>
      <c r="E840" s="56" t="s">
        <v>86</v>
      </c>
      <c r="F840" s="141">
        <f t="shared" si="112"/>
        <v>152290</v>
      </c>
      <c r="G840" s="142">
        <f t="shared" si="113"/>
        <v>142151</v>
      </c>
      <c r="H840" s="142">
        <f t="shared" si="114"/>
        <v>158930</v>
      </c>
      <c r="I840" s="142">
        <f t="shared" si="115"/>
        <v>157728</v>
      </c>
      <c r="K840" s="98">
        <v>150217.34706</v>
      </c>
      <c r="M840" s="98">
        <v>144387</v>
      </c>
      <c r="N840" s="98">
        <v>150217.34706</v>
      </c>
    </row>
    <row r="841" spans="2:14" ht="16.5" hidden="1">
      <c r="B841" s="39">
        <v>593</v>
      </c>
      <c r="C841" s="67" t="s">
        <v>1547</v>
      </c>
      <c r="D841" s="60" t="s">
        <v>3298</v>
      </c>
      <c r="E841" s="56" t="s">
        <v>86</v>
      </c>
      <c r="F841" s="141">
        <f t="shared" si="112"/>
        <v>157426</v>
      </c>
      <c r="G841" s="142">
        <f t="shared" si="113"/>
        <v>146944</v>
      </c>
      <c r="H841" s="142">
        <f t="shared" si="114"/>
        <v>164289</v>
      </c>
      <c r="I841" s="142">
        <f t="shared" si="115"/>
        <v>163047</v>
      </c>
      <c r="K841" s="98">
        <v>155282.95728</v>
      </c>
      <c r="M841" s="98">
        <v>149256</v>
      </c>
      <c r="N841" s="98">
        <v>155282.95728</v>
      </c>
    </row>
    <row r="842" spans="2:14" ht="16.5" hidden="1">
      <c r="B842" s="39">
        <v>594</v>
      </c>
      <c r="C842" s="67" t="s">
        <v>1549</v>
      </c>
      <c r="D842" s="60" t="s">
        <v>3299</v>
      </c>
      <c r="E842" s="56" t="s">
        <v>86</v>
      </c>
      <c r="F842" s="141">
        <f t="shared" si="112"/>
        <v>184803</v>
      </c>
      <c r="G842" s="142">
        <f t="shared" si="113"/>
        <v>172498</v>
      </c>
      <c r="H842" s="142">
        <f t="shared" si="114"/>
        <v>192860</v>
      </c>
      <c r="I842" s="142">
        <f t="shared" si="115"/>
        <v>191401</v>
      </c>
      <c r="K842" s="98">
        <v>182287.06056000001</v>
      </c>
      <c r="M842" s="98">
        <v>175212</v>
      </c>
      <c r="N842" s="98">
        <v>182287.06056000001</v>
      </c>
    </row>
    <row r="843" spans="2:14" ht="16.5" hidden="1">
      <c r="B843" s="39">
        <v>595</v>
      </c>
      <c r="C843" s="70" t="s">
        <v>1565</v>
      </c>
      <c r="D843" s="80" t="s">
        <v>1566</v>
      </c>
      <c r="E843" s="71"/>
      <c r="F843" s="141"/>
      <c r="G843" s="142"/>
      <c r="H843" s="142"/>
      <c r="I843" s="142"/>
      <c r="K843" s="98">
        <v>0</v>
      </c>
      <c r="M843" s="98">
        <v>0</v>
      </c>
      <c r="N843" s="98">
        <v>0</v>
      </c>
    </row>
    <row r="844" spans="2:14" ht="33.75" hidden="1">
      <c r="B844" s="39">
        <v>596</v>
      </c>
      <c r="C844" s="67" t="s">
        <v>1567</v>
      </c>
      <c r="D844" s="60" t="s">
        <v>1568</v>
      </c>
      <c r="E844" s="68" t="s">
        <v>9</v>
      </c>
      <c r="F844" s="141">
        <f t="shared" ref="F844:F864" si="116">+ROUND($F$7*K844,0)</f>
        <v>358237</v>
      </c>
      <c r="G844" s="142">
        <f t="shared" ref="G844:G864" si="117">+ROUND(K844*$G$7,0)</f>
        <v>334385</v>
      </c>
      <c r="H844" s="142">
        <f t="shared" ref="H844:H864" si="118">+ROUND(K844*$H$7,0)</f>
        <v>373856</v>
      </c>
      <c r="I844" s="142">
        <f t="shared" ref="I844:I864" si="119">+ROUND(K844*$I$7,0)</f>
        <v>371029</v>
      </c>
      <c r="K844" s="98">
        <v>353360.90548000002</v>
      </c>
      <c r="M844" s="98">
        <v>339646</v>
      </c>
      <c r="N844" s="98">
        <v>353360.90548000002</v>
      </c>
    </row>
    <row r="845" spans="2:14" ht="33.75" hidden="1">
      <c r="B845" s="39">
        <v>597</v>
      </c>
      <c r="C845" s="67" t="s">
        <v>1569</v>
      </c>
      <c r="D845" s="60" t="s">
        <v>1570</v>
      </c>
      <c r="E845" s="68" t="s">
        <v>9</v>
      </c>
      <c r="F845" s="141">
        <f t="shared" si="116"/>
        <v>450441</v>
      </c>
      <c r="G845" s="142">
        <f t="shared" si="117"/>
        <v>420450</v>
      </c>
      <c r="H845" s="142">
        <f t="shared" si="118"/>
        <v>470080</v>
      </c>
      <c r="I845" s="142">
        <f t="shared" si="119"/>
        <v>466525</v>
      </c>
      <c r="K845" s="98">
        <v>444309.88470000005</v>
      </c>
      <c r="M845" s="98">
        <v>427065</v>
      </c>
      <c r="N845" s="98">
        <v>444309.88470000005</v>
      </c>
    </row>
    <row r="846" spans="2:14" ht="33.75" hidden="1">
      <c r="B846" s="39">
        <v>598</v>
      </c>
      <c r="C846" s="67" t="s">
        <v>1571</v>
      </c>
      <c r="D846" s="60" t="s">
        <v>1572</v>
      </c>
      <c r="E846" s="68" t="s">
        <v>9</v>
      </c>
      <c r="F846" s="141">
        <f t="shared" si="116"/>
        <v>522512</v>
      </c>
      <c r="G846" s="142">
        <f t="shared" si="117"/>
        <v>487722</v>
      </c>
      <c r="H846" s="142">
        <f t="shared" si="118"/>
        <v>545292</v>
      </c>
      <c r="I846" s="142">
        <f t="shared" si="119"/>
        <v>541169</v>
      </c>
      <c r="K846" s="98">
        <v>515399.05010000005</v>
      </c>
      <c r="M846" s="98">
        <v>495395</v>
      </c>
      <c r="N846" s="98">
        <v>515399.05010000005</v>
      </c>
    </row>
    <row r="847" spans="2:14" ht="33.75" hidden="1">
      <c r="B847" s="39">
        <v>599</v>
      </c>
      <c r="C847" s="67" t="s">
        <v>1573</v>
      </c>
      <c r="D847" s="60" t="s">
        <v>1574</v>
      </c>
      <c r="E847" s="68" t="s">
        <v>9</v>
      </c>
      <c r="F847" s="141">
        <f t="shared" si="116"/>
        <v>590502</v>
      </c>
      <c r="G847" s="142">
        <f t="shared" si="117"/>
        <v>551186</v>
      </c>
      <c r="H847" s="142">
        <f t="shared" si="118"/>
        <v>616247</v>
      </c>
      <c r="I847" s="142">
        <f t="shared" si="119"/>
        <v>611587</v>
      </c>
      <c r="K847" s="98">
        <v>582464.02566000004</v>
      </c>
      <c r="M847" s="98">
        <v>559857</v>
      </c>
      <c r="N847" s="98">
        <v>582464.02566000004</v>
      </c>
    </row>
    <row r="848" spans="2:14" ht="33.75" hidden="1">
      <c r="B848" s="39">
        <v>600</v>
      </c>
      <c r="C848" s="67" t="s">
        <v>1575</v>
      </c>
      <c r="D848" s="60" t="s">
        <v>1576</v>
      </c>
      <c r="E848" s="68" t="s">
        <v>9</v>
      </c>
      <c r="F848" s="141">
        <f t="shared" si="116"/>
        <v>661394</v>
      </c>
      <c r="G848" s="142">
        <f t="shared" si="117"/>
        <v>617358</v>
      </c>
      <c r="H848" s="142">
        <f t="shared" si="118"/>
        <v>690230</v>
      </c>
      <c r="I848" s="142">
        <f t="shared" si="119"/>
        <v>685011</v>
      </c>
      <c r="K848" s="98">
        <v>652391.08660000004</v>
      </c>
      <c r="M848" s="98">
        <v>627070</v>
      </c>
      <c r="N848" s="98">
        <v>652391.08660000004</v>
      </c>
    </row>
    <row r="849" spans="2:14" ht="33.75" hidden="1">
      <c r="B849" s="39">
        <v>601</v>
      </c>
      <c r="C849" s="67" t="s">
        <v>1577</v>
      </c>
      <c r="D849" s="60" t="s">
        <v>1578</v>
      </c>
      <c r="E849" s="68" t="s">
        <v>9</v>
      </c>
      <c r="F849" s="141">
        <f t="shared" si="116"/>
        <v>693151</v>
      </c>
      <c r="G849" s="142">
        <f t="shared" si="117"/>
        <v>647000</v>
      </c>
      <c r="H849" s="142">
        <f t="shared" si="118"/>
        <v>723371</v>
      </c>
      <c r="I849" s="142">
        <f t="shared" si="119"/>
        <v>717902</v>
      </c>
      <c r="K849" s="98">
        <v>683715.88802000007</v>
      </c>
      <c r="M849" s="98">
        <v>657179</v>
      </c>
      <c r="N849" s="98">
        <v>683715.88802000007</v>
      </c>
    </row>
    <row r="850" spans="2:14" ht="16.5" hidden="1">
      <c r="B850" s="39">
        <v>602</v>
      </c>
      <c r="C850" s="67" t="s">
        <v>1579</v>
      </c>
      <c r="D850" s="60" t="s">
        <v>1580</v>
      </c>
      <c r="E850" s="68" t="s">
        <v>9</v>
      </c>
      <c r="F850" s="141">
        <f t="shared" si="116"/>
        <v>18370</v>
      </c>
      <c r="G850" s="142">
        <f t="shared" si="117"/>
        <v>17147</v>
      </c>
      <c r="H850" s="142">
        <f t="shared" si="118"/>
        <v>19171</v>
      </c>
      <c r="I850" s="142">
        <f t="shared" si="119"/>
        <v>19026</v>
      </c>
      <c r="K850" s="98">
        <v>18120.298460000002</v>
      </c>
      <c r="M850" s="98">
        <v>17417</v>
      </c>
      <c r="N850" s="98">
        <v>18120.298460000002</v>
      </c>
    </row>
    <row r="851" spans="2:14" ht="16.5" hidden="1">
      <c r="B851" s="39">
        <v>603</v>
      </c>
      <c r="C851" s="67" t="s">
        <v>1581</v>
      </c>
      <c r="D851" s="60" t="s">
        <v>1582</v>
      </c>
      <c r="E851" s="68" t="s">
        <v>9</v>
      </c>
      <c r="F851" s="141">
        <f t="shared" si="116"/>
        <v>37230</v>
      </c>
      <c r="G851" s="142">
        <f t="shared" si="117"/>
        <v>34751</v>
      </c>
      <c r="H851" s="142">
        <f t="shared" si="118"/>
        <v>38853</v>
      </c>
      <c r="I851" s="142">
        <f t="shared" si="119"/>
        <v>38559</v>
      </c>
      <c r="K851" s="98">
        <v>36723.33324</v>
      </c>
      <c r="M851" s="98">
        <v>35298</v>
      </c>
      <c r="N851" s="98">
        <v>36723.33324</v>
      </c>
    </row>
    <row r="852" spans="2:14" ht="16.5" hidden="1">
      <c r="B852" s="39">
        <v>604</v>
      </c>
      <c r="C852" s="67" t="s">
        <v>1583</v>
      </c>
      <c r="D852" s="60" t="s">
        <v>1584</v>
      </c>
      <c r="E852" s="68" t="s">
        <v>9</v>
      </c>
      <c r="F852" s="141">
        <f t="shared" si="116"/>
        <v>51333</v>
      </c>
      <c r="G852" s="142">
        <f t="shared" si="117"/>
        <v>47915</v>
      </c>
      <c r="H852" s="142">
        <f t="shared" si="118"/>
        <v>53571</v>
      </c>
      <c r="I852" s="142">
        <f t="shared" si="119"/>
        <v>53166</v>
      </c>
      <c r="K852" s="98">
        <v>50634.254220000003</v>
      </c>
      <c r="M852" s="98">
        <v>48669</v>
      </c>
      <c r="N852" s="98">
        <v>50634.254220000003</v>
      </c>
    </row>
    <row r="853" spans="2:14" ht="16.5" hidden="1">
      <c r="B853" s="39">
        <v>605</v>
      </c>
      <c r="C853" s="67" t="s">
        <v>1585</v>
      </c>
      <c r="D853" s="60" t="s">
        <v>1586</v>
      </c>
      <c r="E853" s="68" t="s">
        <v>9</v>
      </c>
      <c r="F853" s="141">
        <f t="shared" si="116"/>
        <v>79387</v>
      </c>
      <c r="G853" s="142">
        <f t="shared" si="117"/>
        <v>74101</v>
      </c>
      <c r="H853" s="142">
        <f t="shared" si="118"/>
        <v>82848</v>
      </c>
      <c r="I853" s="142">
        <f t="shared" si="119"/>
        <v>82222</v>
      </c>
      <c r="K853" s="98">
        <v>78306.281460000013</v>
      </c>
      <c r="M853" s="98">
        <v>75267</v>
      </c>
      <c r="N853" s="98">
        <v>78306.281460000013</v>
      </c>
    </row>
    <row r="854" spans="2:14" ht="16.5" hidden="1">
      <c r="B854" s="39">
        <v>606</v>
      </c>
      <c r="C854" s="67" t="s">
        <v>1587</v>
      </c>
      <c r="D854" s="60" t="s">
        <v>1588</v>
      </c>
      <c r="E854" s="68" t="s">
        <v>9</v>
      </c>
      <c r="F854" s="141">
        <f t="shared" si="116"/>
        <v>91854</v>
      </c>
      <c r="G854" s="142">
        <f t="shared" si="117"/>
        <v>85738</v>
      </c>
      <c r="H854" s="142">
        <f t="shared" si="118"/>
        <v>95859</v>
      </c>
      <c r="I854" s="142">
        <f t="shared" si="119"/>
        <v>95134</v>
      </c>
      <c r="K854" s="98">
        <v>90603.57306000001</v>
      </c>
      <c r="M854" s="98">
        <v>87087</v>
      </c>
      <c r="N854" s="98">
        <v>90603.57306000001</v>
      </c>
    </row>
    <row r="855" spans="2:14" ht="16.5" hidden="1">
      <c r="B855" s="39">
        <v>607</v>
      </c>
      <c r="C855" s="67" t="s">
        <v>1589</v>
      </c>
      <c r="D855" s="60" t="s">
        <v>1590</v>
      </c>
      <c r="E855" s="68" t="s">
        <v>9</v>
      </c>
      <c r="F855" s="141">
        <f t="shared" si="116"/>
        <v>119048</v>
      </c>
      <c r="G855" s="142">
        <f t="shared" si="117"/>
        <v>111122</v>
      </c>
      <c r="H855" s="142">
        <f t="shared" si="118"/>
        <v>124238</v>
      </c>
      <c r="I855" s="142">
        <f t="shared" si="119"/>
        <v>123299</v>
      </c>
      <c r="K855" s="98">
        <v>117427.69060000002</v>
      </c>
      <c r="M855" s="98">
        <v>112870</v>
      </c>
      <c r="N855" s="98">
        <v>117427.69060000002</v>
      </c>
    </row>
    <row r="856" spans="2:14" ht="16.5" hidden="1">
      <c r="B856" s="39">
        <v>608</v>
      </c>
      <c r="C856" s="67" t="s">
        <v>1591</v>
      </c>
      <c r="D856" s="60" t="s">
        <v>1592</v>
      </c>
      <c r="E856" s="68" t="s">
        <v>9</v>
      </c>
      <c r="F856" s="141">
        <f t="shared" si="116"/>
        <v>340544</v>
      </c>
      <c r="G856" s="142">
        <f t="shared" si="117"/>
        <v>317870</v>
      </c>
      <c r="H856" s="142">
        <f t="shared" si="118"/>
        <v>355391</v>
      </c>
      <c r="I856" s="142">
        <f t="shared" si="119"/>
        <v>352704</v>
      </c>
      <c r="K856" s="98">
        <v>335908.53098000004</v>
      </c>
      <c r="M856" s="98">
        <v>322871</v>
      </c>
      <c r="N856" s="98">
        <v>335908.53098000004</v>
      </c>
    </row>
    <row r="857" spans="2:14" ht="16.5" hidden="1">
      <c r="B857" s="39">
        <v>609</v>
      </c>
      <c r="C857" s="67" t="s">
        <v>1593</v>
      </c>
      <c r="D857" s="60" t="s">
        <v>1594</v>
      </c>
      <c r="E857" s="68" t="s">
        <v>9</v>
      </c>
      <c r="F857" s="141">
        <f t="shared" si="116"/>
        <v>379281</v>
      </c>
      <c r="G857" s="142">
        <f t="shared" si="117"/>
        <v>354028</v>
      </c>
      <c r="H857" s="142">
        <f t="shared" si="118"/>
        <v>395817</v>
      </c>
      <c r="I857" s="142">
        <f t="shared" si="119"/>
        <v>392824</v>
      </c>
      <c r="K857" s="98">
        <v>374118.56724</v>
      </c>
      <c r="M857" s="98">
        <v>359598</v>
      </c>
      <c r="N857" s="98">
        <v>374118.56724</v>
      </c>
    </row>
    <row r="858" spans="2:14" ht="16.5" hidden="1">
      <c r="B858" s="39">
        <v>610</v>
      </c>
      <c r="C858" s="67" t="s">
        <v>1595</v>
      </c>
      <c r="D858" s="60" t="s">
        <v>1596</v>
      </c>
      <c r="E858" s="68" t="s">
        <v>9</v>
      </c>
      <c r="F858" s="141">
        <f t="shared" si="116"/>
        <v>569063</v>
      </c>
      <c r="G858" s="142">
        <f t="shared" si="117"/>
        <v>531175</v>
      </c>
      <c r="H858" s="142">
        <f t="shared" si="118"/>
        <v>593874</v>
      </c>
      <c r="I858" s="142">
        <f t="shared" si="119"/>
        <v>589383</v>
      </c>
      <c r="K858" s="98">
        <v>561317.26178000006</v>
      </c>
      <c r="M858" s="98">
        <v>539531</v>
      </c>
      <c r="N858" s="98">
        <v>561317.26178000006</v>
      </c>
    </row>
    <row r="859" spans="2:14" ht="16.5" hidden="1">
      <c r="B859" s="39">
        <v>611</v>
      </c>
      <c r="C859" s="67" t="s">
        <v>1597</v>
      </c>
      <c r="D859" s="60" t="s">
        <v>1598</v>
      </c>
      <c r="E859" s="68" t="s">
        <v>9</v>
      </c>
      <c r="F859" s="141">
        <f t="shared" si="116"/>
        <v>923984</v>
      </c>
      <c r="G859" s="142">
        <f t="shared" si="117"/>
        <v>862464</v>
      </c>
      <c r="H859" s="142">
        <f t="shared" si="118"/>
        <v>964268</v>
      </c>
      <c r="I859" s="142">
        <f t="shared" si="119"/>
        <v>956976</v>
      </c>
      <c r="K859" s="98">
        <v>911406.17216000007</v>
      </c>
      <c r="M859" s="98">
        <v>876032</v>
      </c>
      <c r="N859" s="98">
        <v>911406.17216000007</v>
      </c>
    </row>
    <row r="860" spans="2:14" ht="16.5" hidden="1">
      <c r="B860" s="39">
        <v>612</v>
      </c>
      <c r="C860" s="67" t="s">
        <v>1599</v>
      </c>
      <c r="D860" s="60" t="s">
        <v>1600</v>
      </c>
      <c r="E860" s="68" t="s">
        <v>9</v>
      </c>
      <c r="F860" s="141">
        <f t="shared" si="116"/>
        <v>1723607</v>
      </c>
      <c r="G860" s="142">
        <f t="shared" si="117"/>
        <v>1608847</v>
      </c>
      <c r="H860" s="142">
        <f t="shared" si="118"/>
        <v>1798754</v>
      </c>
      <c r="I860" s="142">
        <f t="shared" si="119"/>
        <v>1785153</v>
      </c>
      <c r="K860" s="98">
        <v>1700145.3000400001</v>
      </c>
      <c r="M860" s="98">
        <v>1634158</v>
      </c>
      <c r="N860" s="98">
        <v>1700145.3000400001</v>
      </c>
    </row>
    <row r="861" spans="2:14" ht="16.5" hidden="1">
      <c r="B861" s="39">
        <v>613</v>
      </c>
      <c r="C861" s="67" t="s">
        <v>1601</v>
      </c>
      <c r="D861" s="60" t="s">
        <v>1602</v>
      </c>
      <c r="E861" s="68" t="s">
        <v>9</v>
      </c>
      <c r="F861" s="141">
        <f t="shared" si="116"/>
        <v>2270428</v>
      </c>
      <c r="G861" s="142">
        <f t="shared" si="117"/>
        <v>2119261</v>
      </c>
      <c r="H861" s="142">
        <f t="shared" si="118"/>
        <v>2369415</v>
      </c>
      <c r="I861" s="142">
        <f t="shared" si="119"/>
        <v>2351499</v>
      </c>
      <c r="K861" s="98">
        <v>2239523.02838</v>
      </c>
      <c r="M861" s="98">
        <v>2152601</v>
      </c>
      <c r="N861" s="98">
        <v>2239523.02838</v>
      </c>
    </row>
    <row r="862" spans="2:14" ht="16.5" hidden="1">
      <c r="B862" s="39">
        <v>614</v>
      </c>
      <c r="C862" s="67" t="s">
        <v>1603</v>
      </c>
      <c r="D862" s="60" t="s">
        <v>1604</v>
      </c>
      <c r="E862" s="68" t="s">
        <v>9</v>
      </c>
      <c r="F862" s="141">
        <f t="shared" si="116"/>
        <v>22072</v>
      </c>
      <c r="G862" s="142">
        <f t="shared" si="117"/>
        <v>20603</v>
      </c>
      <c r="H862" s="142">
        <f t="shared" si="118"/>
        <v>23035</v>
      </c>
      <c r="I862" s="142">
        <f t="shared" si="119"/>
        <v>22861</v>
      </c>
      <c r="K862" s="98">
        <v>21772.03226</v>
      </c>
      <c r="M862" s="98">
        <v>20927</v>
      </c>
      <c r="N862" s="98">
        <v>21772.03226</v>
      </c>
    </row>
    <row r="863" spans="2:14" ht="16.5" hidden="1">
      <c r="B863" s="39">
        <v>615</v>
      </c>
      <c r="C863" s="67" t="s">
        <v>1605</v>
      </c>
      <c r="D863" s="60" t="s">
        <v>1606</v>
      </c>
      <c r="E863" s="68" t="s">
        <v>9</v>
      </c>
      <c r="F863" s="141">
        <f t="shared" si="116"/>
        <v>40253</v>
      </c>
      <c r="G863" s="142">
        <f t="shared" si="117"/>
        <v>37573</v>
      </c>
      <c r="H863" s="142">
        <f t="shared" si="118"/>
        <v>42008</v>
      </c>
      <c r="I863" s="142">
        <f t="shared" si="119"/>
        <v>41690</v>
      </c>
      <c r="K863" s="98">
        <v>39705.062320000005</v>
      </c>
      <c r="M863" s="98">
        <v>38164</v>
      </c>
      <c r="N863" s="98">
        <v>39705.062320000005</v>
      </c>
    </row>
    <row r="864" spans="2:14" ht="16.5" hidden="1">
      <c r="B864" s="39">
        <v>616</v>
      </c>
      <c r="C864" s="67" t="s">
        <v>1607</v>
      </c>
      <c r="D864" s="60" t="s">
        <v>1608</v>
      </c>
      <c r="E864" s="68" t="s">
        <v>9</v>
      </c>
      <c r="F864" s="141">
        <f t="shared" si="116"/>
        <v>68989</v>
      </c>
      <c r="G864" s="142">
        <f t="shared" si="117"/>
        <v>64396</v>
      </c>
      <c r="H864" s="142">
        <f t="shared" si="118"/>
        <v>71997</v>
      </c>
      <c r="I864" s="142">
        <f t="shared" si="119"/>
        <v>71453</v>
      </c>
      <c r="K864" s="98">
        <v>68050.215420000008</v>
      </c>
      <c r="M864" s="98">
        <v>65409</v>
      </c>
      <c r="N864" s="98">
        <v>68050.215420000008</v>
      </c>
    </row>
    <row r="865" spans="2:14" ht="16.5" hidden="1">
      <c r="B865" s="39">
        <v>617</v>
      </c>
      <c r="C865" s="70" t="s">
        <v>1609</v>
      </c>
      <c r="D865" s="80" t="s">
        <v>1610</v>
      </c>
      <c r="E865" s="71"/>
      <c r="F865" s="141"/>
      <c r="G865" s="142"/>
      <c r="H865" s="142"/>
      <c r="I865" s="142"/>
      <c r="K865" s="98">
        <v>0</v>
      </c>
      <c r="M865" s="98">
        <v>0</v>
      </c>
      <c r="N865" s="98">
        <v>0</v>
      </c>
    </row>
    <row r="866" spans="2:14" ht="16.5" hidden="1">
      <c r="B866" s="39">
        <v>618</v>
      </c>
      <c r="C866" s="67" t="s">
        <v>1611</v>
      </c>
      <c r="D866" s="60" t="s">
        <v>1612</v>
      </c>
      <c r="E866" s="68" t="s">
        <v>9</v>
      </c>
      <c r="F866" s="141">
        <f t="shared" ref="F866:F874" si="120">+ROUND($F$7*K866,0)</f>
        <v>536509</v>
      </c>
      <c r="G866" s="142">
        <f t="shared" ref="G866:G874" si="121">+ROUND(K866*$G$7,0)</f>
        <v>500788</v>
      </c>
      <c r="H866" s="142">
        <f t="shared" ref="H866:H874" si="122">+ROUND(K866*$H$7,0)</f>
        <v>559900</v>
      </c>
      <c r="I866" s="142">
        <f t="shared" ref="I866:I874" si="123">+ROUND(K866*$I$7,0)</f>
        <v>555666</v>
      </c>
      <c r="K866" s="98">
        <v>529205.93307999999</v>
      </c>
      <c r="M866" s="98">
        <v>508666</v>
      </c>
      <c r="N866" s="98">
        <v>529205.93307999999</v>
      </c>
    </row>
    <row r="867" spans="2:14" ht="16.5" hidden="1">
      <c r="B867" s="39">
        <v>619</v>
      </c>
      <c r="C867" s="67" t="s">
        <v>1613</v>
      </c>
      <c r="D867" s="60" t="s">
        <v>1614</v>
      </c>
      <c r="E867" s="68" t="s">
        <v>9</v>
      </c>
      <c r="F867" s="141">
        <f t="shared" si="120"/>
        <v>214522</v>
      </c>
      <c r="G867" s="142">
        <f t="shared" si="121"/>
        <v>200239</v>
      </c>
      <c r="H867" s="142">
        <f t="shared" si="122"/>
        <v>223875</v>
      </c>
      <c r="I867" s="142">
        <f t="shared" si="123"/>
        <v>222182</v>
      </c>
      <c r="K867" s="98">
        <v>211601.84782000002</v>
      </c>
      <c r="M867" s="98">
        <v>203389</v>
      </c>
      <c r="N867" s="98">
        <v>211601.84782000002</v>
      </c>
    </row>
    <row r="868" spans="2:14" ht="16.5" hidden="1">
      <c r="B868" s="39">
        <v>620</v>
      </c>
      <c r="C868" s="67" t="s">
        <v>1615</v>
      </c>
      <c r="D868" s="60" t="s">
        <v>3300</v>
      </c>
      <c r="E868" s="68" t="s">
        <v>9</v>
      </c>
      <c r="F868" s="141">
        <f t="shared" si="120"/>
        <v>57170</v>
      </c>
      <c r="G868" s="142">
        <f t="shared" si="121"/>
        <v>53363</v>
      </c>
      <c r="H868" s="142">
        <f t="shared" si="122"/>
        <v>59662</v>
      </c>
      <c r="I868" s="142">
        <f t="shared" si="123"/>
        <v>59211</v>
      </c>
      <c r="K868" s="98">
        <v>56391.717140000008</v>
      </c>
      <c r="M868" s="98">
        <v>54203</v>
      </c>
      <c r="N868" s="98">
        <v>56391.717140000008</v>
      </c>
    </row>
    <row r="869" spans="2:14" ht="16.5" hidden="1">
      <c r="B869" s="39">
        <v>621</v>
      </c>
      <c r="C869" s="67" t="s">
        <v>1617</v>
      </c>
      <c r="D869" s="60" t="s">
        <v>1618</v>
      </c>
      <c r="E869" s="68" t="s">
        <v>9</v>
      </c>
      <c r="F869" s="141">
        <f t="shared" si="120"/>
        <v>11655</v>
      </c>
      <c r="G869" s="142">
        <f t="shared" si="121"/>
        <v>10879</v>
      </c>
      <c r="H869" s="142">
        <f t="shared" si="122"/>
        <v>12163</v>
      </c>
      <c r="I869" s="142">
        <f t="shared" si="123"/>
        <v>12071</v>
      </c>
      <c r="K869" s="98">
        <v>11496.199000000001</v>
      </c>
      <c r="M869" s="98">
        <v>11050</v>
      </c>
      <c r="N869" s="98">
        <v>11496.199000000001</v>
      </c>
    </row>
    <row r="870" spans="2:14" ht="16.5" hidden="1">
      <c r="B870" s="39">
        <v>622</v>
      </c>
      <c r="C870" s="67" t="s">
        <v>1619</v>
      </c>
      <c r="D870" s="60" t="s">
        <v>1620</v>
      </c>
      <c r="E870" s="56" t="s">
        <v>86</v>
      </c>
      <c r="F870" s="141">
        <f t="shared" si="120"/>
        <v>2119</v>
      </c>
      <c r="G870" s="142">
        <f t="shared" si="121"/>
        <v>1978</v>
      </c>
      <c r="H870" s="142">
        <f t="shared" si="122"/>
        <v>2211</v>
      </c>
      <c r="I870" s="142">
        <f t="shared" si="123"/>
        <v>2195</v>
      </c>
      <c r="K870" s="98">
        <v>2090.1234200000004</v>
      </c>
      <c r="M870" s="98">
        <v>2009</v>
      </c>
      <c r="N870" s="98">
        <v>2090.1234200000004</v>
      </c>
    </row>
    <row r="871" spans="2:14" ht="16.5" hidden="1">
      <c r="B871" s="39">
        <v>623</v>
      </c>
      <c r="C871" s="67" t="s">
        <v>1621</v>
      </c>
      <c r="D871" s="60" t="s">
        <v>1622</v>
      </c>
      <c r="E871" s="68" t="s">
        <v>9</v>
      </c>
      <c r="F871" s="141">
        <f t="shared" si="120"/>
        <v>79682</v>
      </c>
      <c r="G871" s="142">
        <f t="shared" si="121"/>
        <v>74377</v>
      </c>
      <c r="H871" s="142">
        <f t="shared" si="122"/>
        <v>83156</v>
      </c>
      <c r="I871" s="142">
        <f t="shared" si="123"/>
        <v>82527</v>
      </c>
      <c r="K871" s="98">
        <v>78597.58786</v>
      </c>
      <c r="M871" s="98">
        <v>75547</v>
      </c>
      <c r="N871" s="98">
        <v>78597.58786</v>
      </c>
    </row>
    <row r="872" spans="2:14" ht="16.5" hidden="1">
      <c r="B872" s="39">
        <v>624</v>
      </c>
      <c r="C872" s="67" t="s">
        <v>1623</v>
      </c>
      <c r="D872" s="60" t="s">
        <v>1624</v>
      </c>
      <c r="E872" s="68" t="s">
        <v>9</v>
      </c>
      <c r="F872" s="141">
        <f t="shared" si="120"/>
        <v>130799</v>
      </c>
      <c r="G872" s="142">
        <f t="shared" si="121"/>
        <v>122090</v>
      </c>
      <c r="H872" s="142">
        <f t="shared" si="122"/>
        <v>136502</v>
      </c>
      <c r="I872" s="142">
        <f t="shared" si="123"/>
        <v>135469</v>
      </c>
      <c r="K872" s="98">
        <v>129018.56418000002</v>
      </c>
      <c r="M872" s="98">
        <v>124011</v>
      </c>
      <c r="N872" s="98">
        <v>129018.56418000002</v>
      </c>
    </row>
    <row r="873" spans="2:14" ht="16.5" hidden="1">
      <c r="B873" s="39">
        <v>625</v>
      </c>
      <c r="C873" s="67" t="s">
        <v>1625</v>
      </c>
      <c r="D873" s="60" t="s">
        <v>1626</v>
      </c>
      <c r="E873" s="68" t="s">
        <v>9</v>
      </c>
      <c r="F873" s="141">
        <f t="shared" si="120"/>
        <v>204579</v>
      </c>
      <c r="G873" s="142">
        <f t="shared" si="121"/>
        <v>190958</v>
      </c>
      <c r="H873" s="142">
        <f t="shared" si="122"/>
        <v>213498</v>
      </c>
      <c r="I873" s="142">
        <f t="shared" si="123"/>
        <v>211884</v>
      </c>
      <c r="K873" s="98">
        <v>201794.18556000001</v>
      </c>
      <c r="M873" s="98">
        <v>193962</v>
      </c>
      <c r="N873" s="98">
        <v>201794.18556000001</v>
      </c>
    </row>
    <row r="874" spans="2:14" ht="16.5" hidden="1">
      <c r="B874" s="39">
        <v>626</v>
      </c>
      <c r="C874" s="67" t="s">
        <v>1627</v>
      </c>
      <c r="D874" s="60" t="s">
        <v>1628</v>
      </c>
      <c r="E874" s="68" t="s">
        <v>9</v>
      </c>
      <c r="F874" s="141">
        <f t="shared" si="120"/>
        <v>223963</v>
      </c>
      <c r="G874" s="142">
        <f t="shared" si="121"/>
        <v>209051</v>
      </c>
      <c r="H874" s="142">
        <f t="shared" si="122"/>
        <v>233727</v>
      </c>
      <c r="I874" s="142">
        <f t="shared" si="123"/>
        <v>231960</v>
      </c>
      <c r="K874" s="98">
        <v>220914.28920000003</v>
      </c>
      <c r="M874" s="98">
        <v>212340</v>
      </c>
      <c r="N874" s="98">
        <v>220914.28920000003</v>
      </c>
    </row>
    <row r="875" spans="2:14" ht="16.5" hidden="1">
      <c r="B875" s="39">
        <v>627</v>
      </c>
      <c r="C875" s="70" t="s">
        <v>1629</v>
      </c>
      <c r="D875" s="80" t="s">
        <v>1630</v>
      </c>
      <c r="E875" s="71"/>
      <c r="F875" s="141"/>
      <c r="G875" s="142"/>
      <c r="H875" s="142"/>
      <c r="I875" s="142"/>
      <c r="K875" s="98">
        <v>0</v>
      </c>
      <c r="M875" s="98">
        <v>0</v>
      </c>
      <c r="N875" s="98">
        <v>0</v>
      </c>
    </row>
    <row r="876" spans="2:14" ht="16.5" hidden="1">
      <c r="B876" s="39">
        <v>628</v>
      </c>
      <c r="C876" s="67" t="s">
        <v>1631</v>
      </c>
      <c r="D876" s="60" t="s">
        <v>1632</v>
      </c>
      <c r="E876" s="56" t="s">
        <v>86</v>
      </c>
      <c r="F876" s="141">
        <f t="shared" ref="F876:F893" si="124">+ROUND($F$7*K876,0)</f>
        <v>4642</v>
      </c>
      <c r="G876" s="142">
        <f t="shared" ref="G876:G893" si="125">+ROUND(K876*$G$7,0)</f>
        <v>4333</v>
      </c>
      <c r="H876" s="142">
        <f t="shared" ref="H876:H893" si="126">+ROUND(K876*$H$7,0)</f>
        <v>4844</v>
      </c>
      <c r="I876" s="142">
        <f t="shared" ref="I876:I893" si="127">+ROUND(K876*$I$7,0)</f>
        <v>4808</v>
      </c>
      <c r="K876" s="98">
        <v>4578.7123799999999</v>
      </c>
      <c r="M876" s="98">
        <v>4401</v>
      </c>
      <c r="N876" s="98">
        <v>4578.7123799999999</v>
      </c>
    </row>
    <row r="877" spans="2:14" ht="16.5" hidden="1">
      <c r="B877" s="39">
        <v>629</v>
      </c>
      <c r="C877" s="67" t="s">
        <v>1633</v>
      </c>
      <c r="D877" s="60" t="s">
        <v>3301</v>
      </c>
      <c r="E877" s="68" t="s">
        <v>9</v>
      </c>
      <c r="F877" s="141">
        <f t="shared" si="124"/>
        <v>16781</v>
      </c>
      <c r="G877" s="142">
        <f t="shared" si="125"/>
        <v>15664</v>
      </c>
      <c r="H877" s="142">
        <f t="shared" si="126"/>
        <v>17512</v>
      </c>
      <c r="I877" s="142">
        <f t="shared" si="127"/>
        <v>17380</v>
      </c>
      <c r="K877" s="98">
        <v>16552.445800000001</v>
      </c>
      <c r="M877" s="98">
        <v>15910</v>
      </c>
      <c r="N877" s="98">
        <v>16552.445800000001</v>
      </c>
    </row>
    <row r="878" spans="2:14" ht="16.5" hidden="1">
      <c r="B878" s="39">
        <v>630</v>
      </c>
      <c r="C878" s="67" t="s">
        <v>1635</v>
      </c>
      <c r="D878" s="60" t="s">
        <v>3302</v>
      </c>
      <c r="E878" s="68" t="s">
        <v>9</v>
      </c>
      <c r="F878" s="141">
        <f t="shared" si="124"/>
        <v>26600</v>
      </c>
      <c r="G878" s="142">
        <f t="shared" si="125"/>
        <v>24829</v>
      </c>
      <c r="H878" s="142">
        <f t="shared" si="126"/>
        <v>27760</v>
      </c>
      <c r="I878" s="142">
        <f t="shared" si="127"/>
        <v>27550</v>
      </c>
      <c r="K878" s="98">
        <v>26238.383600000001</v>
      </c>
      <c r="M878" s="98">
        <v>25220</v>
      </c>
      <c r="N878" s="98">
        <v>26238.383600000001</v>
      </c>
    </row>
    <row r="879" spans="2:14" ht="16.5" hidden="1">
      <c r="B879" s="39">
        <v>631</v>
      </c>
      <c r="C879" s="67" t="s">
        <v>3303</v>
      </c>
      <c r="D879" s="60" t="s">
        <v>3304</v>
      </c>
      <c r="E879" s="68" t="s">
        <v>9</v>
      </c>
      <c r="F879" s="141">
        <f t="shared" si="124"/>
        <v>61292</v>
      </c>
      <c r="G879" s="142">
        <f t="shared" si="125"/>
        <v>57211</v>
      </c>
      <c r="H879" s="142">
        <f t="shared" si="126"/>
        <v>63964</v>
      </c>
      <c r="I879" s="142">
        <f t="shared" si="127"/>
        <v>63480</v>
      </c>
      <c r="K879" s="98">
        <v>60457.522180000007</v>
      </c>
      <c r="M879" s="98">
        <v>58111</v>
      </c>
      <c r="N879" s="98">
        <v>60457.522180000007</v>
      </c>
    </row>
    <row r="880" spans="2:14" ht="16.5" hidden="1">
      <c r="B880" s="39">
        <v>632</v>
      </c>
      <c r="C880" s="67" t="s">
        <v>1637</v>
      </c>
      <c r="D880" s="60" t="s">
        <v>3305</v>
      </c>
      <c r="E880" s="68" t="s">
        <v>9</v>
      </c>
      <c r="F880" s="141">
        <f t="shared" si="124"/>
        <v>82692</v>
      </c>
      <c r="G880" s="142">
        <f t="shared" si="125"/>
        <v>77187</v>
      </c>
      <c r="H880" s="142">
        <f t="shared" si="126"/>
        <v>86298</v>
      </c>
      <c r="I880" s="142">
        <f t="shared" si="127"/>
        <v>85645</v>
      </c>
      <c r="K880" s="98">
        <v>81566.832380000007</v>
      </c>
      <c r="M880" s="98">
        <v>78401</v>
      </c>
      <c r="N880" s="98">
        <v>81566.832380000007</v>
      </c>
    </row>
    <row r="881" spans="2:14" ht="16.5" hidden="1">
      <c r="B881" s="39">
        <v>633</v>
      </c>
      <c r="C881" s="67" t="s">
        <v>1643</v>
      </c>
      <c r="D881" s="60" t="s">
        <v>3306</v>
      </c>
      <c r="E881" s="68" t="s">
        <v>9</v>
      </c>
      <c r="F881" s="141">
        <f t="shared" si="124"/>
        <v>465593</v>
      </c>
      <c r="G881" s="142">
        <f t="shared" si="125"/>
        <v>434593</v>
      </c>
      <c r="H881" s="142">
        <f t="shared" si="126"/>
        <v>485892</v>
      </c>
      <c r="I881" s="142">
        <f t="shared" si="127"/>
        <v>482218</v>
      </c>
      <c r="K881" s="98">
        <v>459254.94340000005</v>
      </c>
      <c r="M881" s="98">
        <v>441430</v>
      </c>
      <c r="N881" s="98">
        <v>459254.94340000005</v>
      </c>
    </row>
    <row r="882" spans="2:14" ht="16.5" hidden="1">
      <c r="B882" s="39">
        <v>634</v>
      </c>
      <c r="C882" s="67" t="s">
        <v>1645</v>
      </c>
      <c r="D882" s="60" t="s">
        <v>3307</v>
      </c>
      <c r="E882" s="68" t="s">
        <v>9</v>
      </c>
      <c r="F882" s="141">
        <f t="shared" si="124"/>
        <v>866823</v>
      </c>
      <c r="G882" s="142">
        <f t="shared" si="125"/>
        <v>809109</v>
      </c>
      <c r="H882" s="142">
        <f t="shared" si="126"/>
        <v>904615</v>
      </c>
      <c r="I882" s="142">
        <f t="shared" si="127"/>
        <v>897775</v>
      </c>
      <c r="K882" s="98">
        <v>855023.81844000006</v>
      </c>
      <c r="M882" s="98">
        <v>821838</v>
      </c>
      <c r="N882" s="98">
        <v>855023.81844000006</v>
      </c>
    </row>
    <row r="883" spans="2:14" ht="16.5" hidden="1">
      <c r="B883" s="39">
        <v>635</v>
      </c>
      <c r="C883" s="67" t="s">
        <v>1647</v>
      </c>
      <c r="D883" s="60" t="s">
        <v>3308</v>
      </c>
      <c r="E883" s="68" t="s">
        <v>9</v>
      </c>
      <c r="F883" s="141">
        <f t="shared" si="124"/>
        <v>2281112</v>
      </c>
      <c r="G883" s="142">
        <f t="shared" si="125"/>
        <v>2129233</v>
      </c>
      <c r="H883" s="142">
        <f t="shared" si="126"/>
        <v>2380565</v>
      </c>
      <c r="I883" s="142">
        <f t="shared" si="127"/>
        <v>2362564</v>
      </c>
      <c r="K883" s="98">
        <v>2250061.0374000003</v>
      </c>
      <c r="M883" s="98">
        <v>2162730</v>
      </c>
      <c r="N883" s="98">
        <v>2250061.0374000003</v>
      </c>
    </row>
    <row r="884" spans="2:14" ht="16.5" hidden="1">
      <c r="B884" s="39">
        <v>636</v>
      </c>
      <c r="C884" s="67" t="s">
        <v>1649</v>
      </c>
      <c r="D884" s="60" t="s">
        <v>3309</v>
      </c>
      <c r="E884" s="68" t="s">
        <v>9</v>
      </c>
      <c r="F884" s="141">
        <f t="shared" si="124"/>
        <v>53177</v>
      </c>
      <c r="G884" s="142">
        <f t="shared" si="125"/>
        <v>49636</v>
      </c>
      <c r="H884" s="142">
        <f t="shared" si="126"/>
        <v>55495</v>
      </c>
      <c r="I884" s="142">
        <f t="shared" si="127"/>
        <v>55075</v>
      </c>
      <c r="K884" s="98">
        <v>52452.838460000006</v>
      </c>
      <c r="M884" s="98">
        <v>50417</v>
      </c>
      <c r="N884" s="98">
        <v>52452.838460000006</v>
      </c>
    </row>
    <row r="885" spans="2:14" ht="16.5" hidden="1">
      <c r="B885" s="39">
        <v>637</v>
      </c>
      <c r="C885" s="67" t="s">
        <v>1651</v>
      </c>
      <c r="D885" s="60" t="s">
        <v>3310</v>
      </c>
      <c r="E885" s="68" t="s">
        <v>9</v>
      </c>
      <c r="F885" s="141">
        <f t="shared" si="124"/>
        <v>84974</v>
      </c>
      <c r="G885" s="142">
        <f t="shared" si="125"/>
        <v>79316</v>
      </c>
      <c r="H885" s="142">
        <f t="shared" si="126"/>
        <v>88679</v>
      </c>
      <c r="I885" s="142">
        <f t="shared" si="127"/>
        <v>88008</v>
      </c>
      <c r="K885" s="98">
        <v>83817.174320000006</v>
      </c>
      <c r="M885" s="98">
        <v>80564</v>
      </c>
      <c r="N885" s="98">
        <v>83817.174320000006</v>
      </c>
    </row>
    <row r="886" spans="2:14" ht="16.5" hidden="1">
      <c r="B886" s="39">
        <v>638</v>
      </c>
      <c r="C886" s="67" t="s">
        <v>3311</v>
      </c>
      <c r="D886" s="60" t="s">
        <v>3312</v>
      </c>
      <c r="E886" s="68" t="s">
        <v>9</v>
      </c>
      <c r="F886" s="141">
        <f t="shared" si="124"/>
        <v>102024</v>
      </c>
      <c r="G886" s="142">
        <f t="shared" si="125"/>
        <v>95231</v>
      </c>
      <c r="H886" s="142">
        <f t="shared" si="126"/>
        <v>106472</v>
      </c>
      <c r="I886" s="142">
        <f t="shared" si="127"/>
        <v>105667</v>
      </c>
      <c r="K886" s="98">
        <v>100634.91702000001</v>
      </c>
      <c r="M886" s="98">
        <v>96729</v>
      </c>
      <c r="N886" s="98">
        <v>100634.91702000001</v>
      </c>
    </row>
    <row r="887" spans="2:14" ht="16.5" hidden="1">
      <c r="B887" s="39">
        <v>639</v>
      </c>
      <c r="C887" s="67" t="s">
        <v>1653</v>
      </c>
      <c r="D887" s="60" t="s">
        <v>1654</v>
      </c>
      <c r="E887" s="68" t="s">
        <v>9</v>
      </c>
      <c r="F887" s="141">
        <f t="shared" si="124"/>
        <v>641166</v>
      </c>
      <c r="G887" s="142">
        <f t="shared" si="125"/>
        <v>598477</v>
      </c>
      <c r="H887" s="142">
        <f t="shared" si="126"/>
        <v>669120</v>
      </c>
      <c r="I887" s="142">
        <f t="shared" si="127"/>
        <v>664061</v>
      </c>
      <c r="K887" s="98">
        <v>632438.67896000005</v>
      </c>
      <c r="M887" s="98">
        <v>607892</v>
      </c>
      <c r="N887" s="98">
        <v>632438.67896000005</v>
      </c>
    </row>
    <row r="888" spans="2:14" ht="16.5" hidden="1">
      <c r="B888" s="39">
        <v>640</v>
      </c>
      <c r="C888" s="67" t="s">
        <v>1655</v>
      </c>
      <c r="D888" s="60" t="s">
        <v>1656</v>
      </c>
      <c r="E888" s="68" t="s">
        <v>9</v>
      </c>
      <c r="F888" s="141">
        <f t="shared" si="124"/>
        <v>1106271</v>
      </c>
      <c r="G888" s="142">
        <f t="shared" si="125"/>
        <v>1032614</v>
      </c>
      <c r="H888" s="142">
        <f t="shared" si="126"/>
        <v>1154502</v>
      </c>
      <c r="I888" s="142">
        <f t="shared" si="127"/>
        <v>1145773</v>
      </c>
      <c r="K888" s="98">
        <v>1091211.9264200001</v>
      </c>
      <c r="M888" s="98">
        <v>1048859</v>
      </c>
      <c r="N888" s="98">
        <v>1091211.9264200001</v>
      </c>
    </row>
    <row r="889" spans="2:14" ht="16.5" hidden="1">
      <c r="B889" s="39">
        <v>641</v>
      </c>
      <c r="C889" s="67" t="s">
        <v>1657</v>
      </c>
      <c r="D889" s="60" t="s">
        <v>1658</v>
      </c>
      <c r="E889" s="68" t="s">
        <v>9</v>
      </c>
      <c r="F889" s="141">
        <f t="shared" si="124"/>
        <v>2649602</v>
      </c>
      <c r="G889" s="142">
        <f t="shared" si="125"/>
        <v>2473189</v>
      </c>
      <c r="H889" s="142">
        <f t="shared" si="126"/>
        <v>2765121</v>
      </c>
      <c r="I889" s="142">
        <f t="shared" si="127"/>
        <v>2744212</v>
      </c>
      <c r="K889" s="98">
        <v>2613535.4768600003</v>
      </c>
      <c r="M889" s="98">
        <v>2512097</v>
      </c>
      <c r="N889" s="98">
        <v>2613535.4768600003</v>
      </c>
    </row>
    <row r="890" spans="2:14" ht="16.5" hidden="1">
      <c r="B890" s="39">
        <v>642</v>
      </c>
      <c r="C890" s="67" t="s">
        <v>1659</v>
      </c>
      <c r="D890" s="60" t="s">
        <v>1660</v>
      </c>
      <c r="E890" s="68" t="s">
        <v>9</v>
      </c>
      <c r="F890" s="141">
        <f t="shared" si="124"/>
        <v>4681543</v>
      </c>
      <c r="G890" s="142">
        <f t="shared" si="125"/>
        <v>4369840</v>
      </c>
      <c r="H890" s="142">
        <f t="shared" si="126"/>
        <v>4885651</v>
      </c>
      <c r="I890" s="142">
        <f t="shared" si="127"/>
        <v>4848708</v>
      </c>
      <c r="K890" s="98">
        <v>4617817.1430600006</v>
      </c>
      <c r="M890" s="98">
        <v>4438587</v>
      </c>
      <c r="N890" s="98">
        <v>4617817.1430600006</v>
      </c>
    </row>
    <row r="891" spans="2:14" ht="16.5" hidden="1">
      <c r="B891" s="39">
        <v>643</v>
      </c>
      <c r="C891" s="67" t="s">
        <v>1661</v>
      </c>
      <c r="D891" s="60" t="s">
        <v>1662</v>
      </c>
      <c r="E891" s="68" t="s">
        <v>9</v>
      </c>
      <c r="F891" s="141">
        <f t="shared" si="124"/>
        <v>6296378</v>
      </c>
      <c r="G891" s="142">
        <f t="shared" si="125"/>
        <v>5877158</v>
      </c>
      <c r="H891" s="142">
        <f t="shared" si="126"/>
        <v>6570890</v>
      </c>
      <c r="I891" s="142">
        <f t="shared" si="127"/>
        <v>6521205</v>
      </c>
      <c r="K891" s="98">
        <v>6210671.1748400005</v>
      </c>
      <c r="M891" s="98">
        <v>5969618</v>
      </c>
      <c r="N891" s="98">
        <v>6210671.1748400005</v>
      </c>
    </row>
    <row r="892" spans="2:14" ht="16.5" hidden="1">
      <c r="B892" s="39">
        <v>644</v>
      </c>
      <c r="C892" s="67" t="s">
        <v>1663</v>
      </c>
      <c r="D892" s="60" t="s">
        <v>1664</v>
      </c>
      <c r="E892" s="68" t="s">
        <v>9</v>
      </c>
      <c r="F892" s="141">
        <f t="shared" si="124"/>
        <v>7787628</v>
      </c>
      <c r="G892" s="142">
        <f t="shared" si="125"/>
        <v>7269119</v>
      </c>
      <c r="H892" s="142">
        <f t="shared" si="126"/>
        <v>8127156</v>
      </c>
      <c r="I892" s="142">
        <f t="shared" si="127"/>
        <v>8065703</v>
      </c>
      <c r="K892" s="98">
        <v>7681621.801260001</v>
      </c>
      <c r="M892" s="98">
        <v>7383477</v>
      </c>
      <c r="N892" s="98">
        <v>7681621.801260001</v>
      </c>
    </row>
    <row r="893" spans="2:14" ht="16.5" hidden="1">
      <c r="B893" s="39">
        <v>645</v>
      </c>
      <c r="C893" s="67" t="s">
        <v>1665</v>
      </c>
      <c r="D893" s="60" t="s">
        <v>1666</v>
      </c>
      <c r="E893" s="68" t="s">
        <v>9</v>
      </c>
      <c r="F893" s="141">
        <f t="shared" si="124"/>
        <v>11708208</v>
      </c>
      <c r="G893" s="142">
        <f t="shared" si="125"/>
        <v>10928662</v>
      </c>
      <c r="H893" s="142">
        <f t="shared" si="126"/>
        <v>12218666</v>
      </c>
      <c r="I893" s="142">
        <f t="shared" si="127"/>
        <v>12126276</v>
      </c>
      <c r="K893" s="98">
        <v>11548833.904960001</v>
      </c>
      <c r="M893" s="98">
        <v>11100592</v>
      </c>
      <c r="N893" s="98">
        <v>11548833.904960001</v>
      </c>
    </row>
    <row r="894" spans="2:14" ht="16.5" hidden="1">
      <c r="B894" s="39">
        <v>646</v>
      </c>
      <c r="C894" s="70" t="s">
        <v>3313</v>
      </c>
      <c r="D894" s="80" t="s">
        <v>1673</v>
      </c>
      <c r="E894" s="71"/>
      <c r="F894" s="141"/>
      <c r="G894" s="142"/>
      <c r="H894" s="142"/>
      <c r="I894" s="142"/>
      <c r="K894" s="98">
        <v>0</v>
      </c>
      <c r="M894" s="98">
        <v>0</v>
      </c>
      <c r="N894" s="98">
        <v>0</v>
      </c>
    </row>
    <row r="895" spans="2:14" ht="16.5" hidden="1">
      <c r="B895" s="39">
        <v>647</v>
      </c>
      <c r="C895" s="67" t="s">
        <v>1672</v>
      </c>
      <c r="D895" s="60" t="s">
        <v>3314</v>
      </c>
      <c r="E895" s="68" t="s">
        <v>9</v>
      </c>
      <c r="F895" s="141">
        <f t="shared" ref="F895:F912" si="128">+ROUND($F$7*K895,0)</f>
        <v>150306</v>
      </c>
      <c r="G895" s="142">
        <f t="shared" ref="G895:G912" si="129">+ROUND(K895*$G$7,0)</f>
        <v>140299</v>
      </c>
      <c r="H895" s="142">
        <f t="shared" ref="H895:H912" si="130">+ROUND(K895*$H$7,0)</f>
        <v>156859</v>
      </c>
      <c r="I895" s="142">
        <f t="shared" ref="I895:I912" si="131">+ROUND(K895*$I$7,0)</f>
        <v>155673</v>
      </c>
      <c r="K895" s="98">
        <v>148260.39228</v>
      </c>
      <c r="M895" s="98">
        <v>142506</v>
      </c>
      <c r="N895" s="98">
        <v>148260.39228</v>
      </c>
    </row>
    <row r="896" spans="2:14" ht="45" hidden="1">
      <c r="B896" s="39">
        <v>648</v>
      </c>
      <c r="C896" s="67" t="s">
        <v>1695</v>
      </c>
      <c r="D896" s="60" t="s">
        <v>3315</v>
      </c>
      <c r="E896" s="68" t="s">
        <v>9</v>
      </c>
      <c r="F896" s="141">
        <f t="shared" si="128"/>
        <v>143294</v>
      </c>
      <c r="G896" s="142">
        <f t="shared" si="129"/>
        <v>133754</v>
      </c>
      <c r="H896" s="142">
        <f t="shared" si="130"/>
        <v>149542</v>
      </c>
      <c r="I896" s="142">
        <f t="shared" si="131"/>
        <v>148411</v>
      </c>
      <c r="K896" s="98">
        <v>141343.94604000001</v>
      </c>
      <c r="M896" s="98">
        <v>135858</v>
      </c>
      <c r="N896" s="98">
        <v>141343.94604000001</v>
      </c>
    </row>
    <row r="897" spans="2:14" ht="45" hidden="1">
      <c r="B897" s="39">
        <v>649</v>
      </c>
      <c r="C897" s="67" t="s">
        <v>3316</v>
      </c>
      <c r="D897" s="60" t="s">
        <v>3317</v>
      </c>
      <c r="E897" s="68" t="s">
        <v>9</v>
      </c>
      <c r="F897" s="141">
        <f t="shared" si="128"/>
        <v>161995</v>
      </c>
      <c r="G897" s="142">
        <f t="shared" si="129"/>
        <v>151209</v>
      </c>
      <c r="H897" s="142">
        <f t="shared" si="130"/>
        <v>169058</v>
      </c>
      <c r="I897" s="142">
        <f t="shared" si="131"/>
        <v>167779</v>
      </c>
      <c r="K897" s="98">
        <v>159789.88344000001</v>
      </c>
      <c r="M897" s="98">
        <v>153588</v>
      </c>
      <c r="N897" s="98">
        <v>159789.88344000001</v>
      </c>
    </row>
    <row r="898" spans="2:14" ht="45" hidden="1">
      <c r="B898" s="39">
        <v>650</v>
      </c>
      <c r="C898" s="67" t="s">
        <v>3318</v>
      </c>
      <c r="D898" s="60" t="s">
        <v>3319</v>
      </c>
      <c r="E898" s="68" t="s">
        <v>9</v>
      </c>
      <c r="F898" s="141">
        <f t="shared" si="128"/>
        <v>180698</v>
      </c>
      <c r="G898" s="142">
        <f t="shared" si="129"/>
        <v>168667</v>
      </c>
      <c r="H898" s="142">
        <f t="shared" si="130"/>
        <v>188576</v>
      </c>
      <c r="I898" s="142">
        <f t="shared" si="131"/>
        <v>187150</v>
      </c>
      <c r="K898" s="98">
        <v>178237.90160000001</v>
      </c>
      <c r="M898" s="98">
        <v>171320</v>
      </c>
      <c r="N898" s="98">
        <v>178237.90160000001</v>
      </c>
    </row>
    <row r="899" spans="2:14" ht="16.5" hidden="1">
      <c r="B899" s="39">
        <v>651</v>
      </c>
      <c r="C899" s="67" t="s">
        <v>3320</v>
      </c>
      <c r="D899" s="60" t="s">
        <v>3321</v>
      </c>
      <c r="E899" s="68" t="s">
        <v>9</v>
      </c>
      <c r="F899" s="141">
        <f t="shared" si="128"/>
        <v>336769</v>
      </c>
      <c r="G899" s="142">
        <f t="shared" si="129"/>
        <v>314347</v>
      </c>
      <c r="H899" s="142">
        <f t="shared" si="130"/>
        <v>351452</v>
      </c>
      <c r="I899" s="142">
        <f t="shared" si="131"/>
        <v>348794</v>
      </c>
      <c r="K899" s="98">
        <v>332185.01096000004</v>
      </c>
      <c r="M899" s="98">
        <v>319292</v>
      </c>
      <c r="N899" s="98">
        <v>332185.01096000004</v>
      </c>
    </row>
    <row r="900" spans="2:14" ht="22.5" hidden="1">
      <c r="B900" s="39">
        <v>652</v>
      </c>
      <c r="C900" s="67" t="s">
        <v>3322</v>
      </c>
      <c r="D900" s="60" t="s">
        <v>3323</v>
      </c>
      <c r="E900" s="56" t="s">
        <v>86</v>
      </c>
      <c r="F900" s="141">
        <f t="shared" si="128"/>
        <v>20226</v>
      </c>
      <c r="G900" s="142">
        <f t="shared" si="129"/>
        <v>18879</v>
      </c>
      <c r="H900" s="142">
        <f t="shared" si="130"/>
        <v>21107</v>
      </c>
      <c r="I900" s="142">
        <f t="shared" si="131"/>
        <v>20948</v>
      </c>
      <c r="K900" s="98">
        <v>19950.326880000001</v>
      </c>
      <c r="M900" s="98">
        <v>19176</v>
      </c>
      <c r="N900" s="98">
        <v>19950.326880000001</v>
      </c>
    </row>
    <row r="901" spans="2:14" ht="22.5" hidden="1">
      <c r="B901" s="39">
        <v>653</v>
      </c>
      <c r="C901" s="67" t="s">
        <v>3324</v>
      </c>
      <c r="D901" s="60" t="s">
        <v>3325</v>
      </c>
      <c r="E901" s="56" t="s">
        <v>86</v>
      </c>
      <c r="F901" s="141">
        <f t="shared" si="128"/>
        <v>40344</v>
      </c>
      <c r="G901" s="142">
        <f t="shared" si="129"/>
        <v>37658</v>
      </c>
      <c r="H901" s="142">
        <f t="shared" si="130"/>
        <v>42103</v>
      </c>
      <c r="I901" s="142">
        <f t="shared" si="131"/>
        <v>41784</v>
      </c>
      <c r="K901" s="98">
        <v>39794.535000000003</v>
      </c>
      <c r="L901" s="99">
        <f>+F901</f>
        <v>40344</v>
      </c>
      <c r="M901" s="98">
        <v>56723</v>
      </c>
      <c r="N901" s="98">
        <v>39794.535000000003</v>
      </c>
    </row>
    <row r="902" spans="2:14" ht="22.5" hidden="1">
      <c r="B902" s="39">
        <v>654</v>
      </c>
      <c r="C902" s="67" t="s">
        <v>3326</v>
      </c>
      <c r="D902" s="60" t="s">
        <v>3327</v>
      </c>
      <c r="E902" s="56" t="s">
        <v>86</v>
      </c>
      <c r="F902" s="141">
        <f t="shared" si="128"/>
        <v>24144</v>
      </c>
      <c r="G902" s="142">
        <f t="shared" si="129"/>
        <v>22536</v>
      </c>
      <c r="H902" s="142">
        <f t="shared" si="130"/>
        <v>25197</v>
      </c>
      <c r="I902" s="142">
        <f t="shared" si="131"/>
        <v>25006</v>
      </c>
      <c r="K902" s="98">
        <v>23815.338580000003</v>
      </c>
      <c r="M902" s="98">
        <v>22891</v>
      </c>
      <c r="N902" s="98">
        <v>23815.338580000003</v>
      </c>
    </row>
    <row r="903" spans="2:14" ht="22.5" hidden="1">
      <c r="B903" s="39">
        <v>655</v>
      </c>
      <c r="C903" s="67" t="s">
        <v>3328</v>
      </c>
      <c r="D903" s="60" t="s">
        <v>1697</v>
      </c>
      <c r="E903" s="68" t="s">
        <v>9</v>
      </c>
      <c r="F903" s="141">
        <f t="shared" si="128"/>
        <v>20105</v>
      </c>
      <c r="G903" s="142">
        <f t="shared" si="129"/>
        <v>18767</v>
      </c>
      <c r="H903" s="142">
        <f t="shared" si="130"/>
        <v>20982</v>
      </c>
      <c r="I903" s="142">
        <f t="shared" si="131"/>
        <v>20823</v>
      </c>
      <c r="K903" s="98">
        <v>19831.723560000002</v>
      </c>
      <c r="M903" s="98">
        <v>19062</v>
      </c>
      <c r="N903" s="98">
        <v>19831.723560000002</v>
      </c>
    </row>
    <row r="904" spans="2:14" ht="22.5" hidden="1">
      <c r="B904" s="39">
        <v>656</v>
      </c>
      <c r="C904" s="67" t="s">
        <v>3329</v>
      </c>
      <c r="D904" s="60" t="s">
        <v>1698</v>
      </c>
      <c r="E904" s="68" t="s">
        <v>9</v>
      </c>
      <c r="F904" s="141">
        <f t="shared" si="128"/>
        <v>26880</v>
      </c>
      <c r="G904" s="142">
        <f t="shared" si="129"/>
        <v>25090</v>
      </c>
      <c r="H904" s="142">
        <f t="shared" si="130"/>
        <v>28052</v>
      </c>
      <c r="I904" s="142">
        <f t="shared" si="131"/>
        <v>27840</v>
      </c>
      <c r="K904" s="98">
        <v>26514.084300000002</v>
      </c>
      <c r="M904" s="98">
        <v>25485</v>
      </c>
      <c r="N904" s="98">
        <v>26514.084300000002</v>
      </c>
    </row>
    <row r="905" spans="2:14" ht="22.5" hidden="1">
      <c r="B905" s="39">
        <v>657</v>
      </c>
      <c r="C905" s="67" t="s">
        <v>3330</v>
      </c>
      <c r="D905" s="60" t="s">
        <v>1699</v>
      </c>
      <c r="E905" s="68" t="s">
        <v>9</v>
      </c>
      <c r="F905" s="141">
        <f t="shared" si="128"/>
        <v>26880</v>
      </c>
      <c r="G905" s="142">
        <f t="shared" si="129"/>
        <v>25090</v>
      </c>
      <c r="H905" s="142">
        <f t="shared" si="130"/>
        <v>28052</v>
      </c>
      <c r="I905" s="142">
        <f t="shared" si="131"/>
        <v>27840</v>
      </c>
      <c r="K905" s="98">
        <v>26514.084300000002</v>
      </c>
      <c r="M905" s="98">
        <v>25485</v>
      </c>
      <c r="N905" s="98">
        <v>26514.084300000002</v>
      </c>
    </row>
    <row r="906" spans="2:14" ht="22.5" hidden="1">
      <c r="B906" s="39">
        <v>658</v>
      </c>
      <c r="C906" s="67" t="s">
        <v>3331</v>
      </c>
      <c r="D906" s="60" t="s">
        <v>3332</v>
      </c>
      <c r="E906" s="68" t="s">
        <v>9</v>
      </c>
      <c r="F906" s="141">
        <f t="shared" si="128"/>
        <v>43039</v>
      </c>
      <c r="G906" s="142">
        <f t="shared" si="129"/>
        <v>40173</v>
      </c>
      <c r="H906" s="142">
        <f t="shared" si="130"/>
        <v>44915</v>
      </c>
      <c r="I906" s="142">
        <f t="shared" si="131"/>
        <v>44575</v>
      </c>
      <c r="K906" s="98">
        <v>42452.705900000001</v>
      </c>
      <c r="M906" s="98">
        <v>40805</v>
      </c>
      <c r="N906" s="98">
        <v>42452.705900000001</v>
      </c>
    </row>
    <row r="907" spans="2:14" ht="16.5" hidden="1">
      <c r="B907" s="39">
        <v>659</v>
      </c>
      <c r="C907" s="67" t="s">
        <v>3333</v>
      </c>
      <c r="D907" s="60" t="s">
        <v>1700</v>
      </c>
      <c r="E907" s="68" t="s">
        <v>9</v>
      </c>
      <c r="F907" s="141">
        <f t="shared" si="128"/>
        <v>308194</v>
      </c>
      <c r="G907" s="142">
        <f t="shared" si="129"/>
        <v>287674</v>
      </c>
      <c r="H907" s="142">
        <f t="shared" si="130"/>
        <v>321631</v>
      </c>
      <c r="I907" s="142">
        <f t="shared" si="131"/>
        <v>319199</v>
      </c>
      <c r="K907" s="98">
        <v>303999.03600000002</v>
      </c>
      <c r="M907" s="98">
        <v>292200</v>
      </c>
      <c r="N907" s="98">
        <v>303999.03600000002</v>
      </c>
    </row>
    <row r="908" spans="2:14" ht="16.5" hidden="1">
      <c r="B908" s="39">
        <v>660</v>
      </c>
      <c r="C908" s="67" t="s">
        <v>3334</v>
      </c>
      <c r="D908" s="60" t="s">
        <v>1701</v>
      </c>
      <c r="E908" s="68" t="s">
        <v>9</v>
      </c>
      <c r="F908" s="141">
        <f t="shared" si="128"/>
        <v>354268</v>
      </c>
      <c r="G908" s="142">
        <f t="shared" si="129"/>
        <v>330681</v>
      </c>
      <c r="H908" s="142">
        <f t="shared" si="130"/>
        <v>369714</v>
      </c>
      <c r="I908" s="142">
        <f t="shared" si="131"/>
        <v>366918</v>
      </c>
      <c r="K908" s="98">
        <v>349445.95554000005</v>
      </c>
      <c r="M908" s="98">
        <v>335883</v>
      </c>
      <c r="N908" s="98">
        <v>349445.95554000005</v>
      </c>
    </row>
    <row r="909" spans="2:14" ht="16.5" hidden="1">
      <c r="B909" s="39">
        <v>661</v>
      </c>
      <c r="C909" s="67" t="s">
        <v>3335</v>
      </c>
      <c r="D909" s="60" t="s">
        <v>1702</v>
      </c>
      <c r="E909" s="68" t="s">
        <v>9</v>
      </c>
      <c r="F909" s="141">
        <f t="shared" si="128"/>
        <v>1049611</v>
      </c>
      <c r="G909" s="142">
        <f t="shared" si="129"/>
        <v>979727</v>
      </c>
      <c r="H909" s="142">
        <f t="shared" si="130"/>
        <v>1095373</v>
      </c>
      <c r="I909" s="142">
        <f t="shared" si="131"/>
        <v>1087090</v>
      </c>
      <c r="K909" s="98">
        <v>1035323.7532</v>
      </c>
      <c r="M909" s="98">
        <v>995140</v>
      </c>
      <c r="N909" s="98">
        <v>1035323.7532</v>
      </c>
    </row>
    <row r="910" spans="2:14" ht="22.5" hidden="1">
      <c r="B910" s="39">
        <v>662</v>
      </c>
      <c r="C910" s="67" t="s">
        <v>3336</v>
      </c>
      <c r="D910" s="60" t="s">
        <v>1703</v>
      </c>
      <c r="E910" s="68" t="s">
        <v>9</v>
      </c>
      <c r="F910" s="141">
        <f t="shared" si="128"/>
        <v>648927</v>
      </c>
      <c r="G910" s="142">
        <f t="shared" si="129"/>
        <v>605721</v>
      </c>
      <c r="H910" s="142">
        <f t="shared" si="130"/>
        <v>677219</v>
      </c>
      <c r="I910" s="142">
        <f t="shared" si="131"/>
        <v>672098</v>
      </c>
      <c r="K910" s="98">
        <v>640093.79500000004</v>
      </c>
      <c r="L910" s="99">
        <f>+F910</f>
        <v>648927</v>
      </c>
      <c r="M910" s="98">
        <v>880457</v>
      </c>
      <c r="N910" s="98">
        <v>640093.79500000004</v>
      </c>
    </row>
    <row r="911" spans="2:14" ht="45" hidden="1">
      <c r="B911" s="39">
        <v>663</v>
      </c>
      <c r="C911" s="67" t="s">
        <v>3337</v>
      </c>
      <c r="D911" s="60" t="s">
        <v>3338</v>
      </c>
      <c r="E911" s="68" t="s">
        <v>9</v>
      </c>
      <c r="F911" s="141">
        <f t="shared" si="128"/>
        <v>1325866</v>
      </c>
      <c r="G911" s="142">
        <f t="shared" si="129"/>
        <v>1237588</v>
      </c>
      <c r="H911" s="142">
        <f t="shared" si="130"/>
        <v>1383671</v>
      </c>
      <c r="I911" s="142">
        <f t="shared" si="131"/>
        <v>1373209</v>
      </c>
      <c r="K911" s="98">
        <v>1307818.0020400002</v>
      </c>
      <c r="M911" s="98">
        <v>1257058</v>
      </c>
      <c r="N911" s="98">
        <v>1307818.0020400002</v>
      </c>
    </row>
    <row r="912" spans="2:14" ht="22.5" hidden="1">
      <c r="B912" s="39">
        <v>664</v>
      </c>
      <c r="C912" s="67" t="s">
        <v>3339</v>
      </c>
      <c r="D912" s="60" t="s">
        <v>3340</v>
      </c>
      <c r="E912" s="68" t="s">
        <v>9</v>
      </c>
      <c r="F912" s="141">
        <f t="shared" si="128"/>
        <v>72250</v>
      </c>
      <c r="G912" s="142">
        <f t="shared" si="129"/>
        <v>67439</v>
      </c>
      <c r="H912" s="142">
        <f t="shared" si="130"/>
        <v>75399</v>
      </c>
      <c r="I912" s="142">
        <f t="shared" si="131"/>
        <v>74829</v>
      </c>
      <c r="K912" s="98">
        <v>71266.03</v>
      </c>
      <c r="L912" s="99">
        <f>+F912</f>
        <v>72250</v>
      </c>
      <c r="M912" s="98">
        <v>69455</v>
      </c>
      <c r="N912" s="98">
        <v>71266.03</v>
      </c>
    </row>
    <row r="913" spans="2:14" ht="16.5" hidden="1">
      <c r="B913" s="39">
        <v>665</v>
      </c>
      <c r="C913" s="70" t="s">
        <v>1704</v>
      </c>
      <c r="D913" s="80" t="s">
        <v>1705</v>
      </c>
      <c r="E913" s="71"/>
      <c r="F913" s="141"/>
      <c r="G913" s="142"/>
      <c r="H913" s="142"/>
      <c r="I913" s="142"/>
      <c r="K913" s="98">
        <v>0</v>
      </c>
      <c r="M913" s="98">
        <v>0</v>
      </c>
      <c r="N913" s="98">
        <v>0</v>
      </c>
    </row>
    <row r="914" spans="2:14" ht="22.5" hidden="1">
      <c r="B914" s="39">
        <v>666</v>
      </c>
      <c r="C914" s="67" t="s">
        <v>1707</v>
      </c>
      <c r="D914" s="60" t="s">
        <v>1708</v>
      </c>
      <c r="E914" s="56" t="s">
        <v>86</v>
      </c>
      <c r="F914" s="141">
        <f>+ROUND($F$7*K914,0)</f>
        <v>19816</v>
      </c>
      <c r="G914" s="142">
        <f>+ROUND(K914*$G$7,0)</f>
        <v>18497</v>
      </c>
      <c r="H914" s="142">
        <f>+ROUND(K914*$H$7,0)</f>
        <v>20680</v>
      </c>
      <c r="I914" s="142">
        <f>+ROUND(K914*$I$7,0)</f>
        <v>20524</v>
      </c>
      <c r="K914" s="98">
        <v>19546.659440000003</v>
      </c>
      <c r="M914" s="98">
        <v>18788</v>
      </c>
      <c r="N914" s="98">
        <v>19546.659440000003</v>
      </c>
    </row>
    <row r="915" spans="2:14" ht="22.5" hidden="1">
      <c r="B915" s="39">
        <v>667</v>
      </c>
      <c r="C915" s="67" t="s">
        <v>1709</v>
      </c>
      <c r="D915" s="60" t="s">
        <v>1710</v>
      </c>
      <c r="E915" s="56" t="s">
        <v>86</v>
      </c>
      <c r="F915" s="141">
        <f>+ROUND($F$7*K915,0)</f>
        <v>28640</v>
      </c>
      <c r="G915" s="142">
        <f>+ROUND(K915*$G$7,0)</f>
        <v>26733</v>
      </c>
      <c r="H915" s="142">
        <f>+ROUND(K915*$H$7,0)</f>
        <v>29889</v>
      </c>
      <c r="I915" s="142">
        <f>+ROUND(K915*$I$7,0)</f>
        <v>29663</v>
      </c>
      <c r="K915" s="98">
        <v>28250.478520000001</v>
      </c>
      <c r="M915" s="98">
        <v>27154</v>
      </c>
      <c r="N915" s="98">
        <v>28250.478520000001</v>
      </c>
    </row>
    <row r="916" spans="2:14" ht="22.5" hidden="1">
      <c r="B916" s="39">
        <v>668</v>
      </c>
      <c r="C916" s="67" t="s">
        <v>1711</v>
      </c>
      <c r="D916" s="60" t="s">
        <v>1712</v>
      </c>
      <c r="E916" s="56" t="s">
        <v>86</v>
      </c>
      <c r="F916" s="141">
        <f>+ROUND($F$7*K916,0)</f>
        <v>47393</v>
      </c>
      <c r="G916" s="142">
        <f>+ROUND(K916*$G$7,0)</f>
        <v>44237</v>
      </c>
      <c r="H916" s="142">
        <f>+ROUND(K916*$H$7,0)</f>
        <v>49459</v>
      </c>
      <c r="I916" s="142">
        <f>+ROUND(K916*$I$7,0)</f>
        <v>49085</v>
      </c>
      <c r="K916" s="98">
        <v>46747.394540000001</v>
      </c>
      <c r="M916" s="98">
        <v>44933</v>
      </c>
      <c r="N916" s="98">
        <v>46747.394540000001</v>
      </c>
    </row>
    <row r="917" spans="2:14" ht="22.5" hidden="1">
      <c r="B917" s="39">
        <v>669</v>
      </c>
      <c r="C917" s="67" t="s">
        <v>1713</v>
      </c>
      <c r="D917" s="60" t="s">
        <v>1714</v>
      </c>
      <c r="E917" s="56" t="s">
        <v>86</v>
      </c>
      <c r="F917" s="141">
        <f>+ROUND($F$7*K917,0)</f>
        <v>99926</v>
      </c>
      <c r="G917" s="142">
        <f>+ROUND(K917*$G$7,0)</f>
        <v>93273</v>
      </c>
      <c r="H917" s="142">
        <f>+ROUND(K917*$H$7,0)</f>
        <v>104282</v>
      </c>
      <c r="I917" s="142">
        <f>+ROUND(K917*$I$7,0)</f>
        <v>103494</v>
      </c>
      <c r="K917" s="98">
        <v>98565.601200000005</v>
      </c>
      <c r="M917" s="98">
        <v>94740</v>
      </c>
      <c r="N917" s="98">
        <v>98565.601200000005</v>
      </c>
    </row>
    <row r="918" spans="2:14" ht="22.5" hidden="1">
      <c r="B918" s="39">
        <v>670</v>
      </c>
      <c r="C918" s="67" t="s">
        <v>1715</v>
      </c>
      <c r="D918" s="60" t="s">
        <v>1716</v>
      </c>
      <c r="E918" s="56" t="s">
        <v>86</v>
      </c>
      <c r="F918" s="141">
        <f>+ROUND($F$7*K918,0)</f>
        <v>168169</v>
      </c>
      <c r="G918" s="142">
        <f>+ROUND(K918*$G$7,0)</f>
        <v>156972</v>
      </c>
      <c r="H918" s="142">
        <f>+ROUND(K918*$H$7,0)</f>
        <v>175501</v>
      </c>
      <c r="I918" s="142">
        <f>+ROUND(K918*$I$7,0)</f>
        <v>174174</v>
      </c>
      <c r="K918" s="98">
        <v>165880.26796000003</v>
      </c>
      <c r="M918" s="98">
        <v>159442</v>
      </c>
      <c r="N918" s="98">
        <v>165880.26796000003</v>
      </c>
    </row>
    <row r="919" spans="2:14" ht="16.5" hidden="1">
      <c r="B919" s="39">
        <v>671</v>
      </c>
      <c r="C919" s="70" t="s">
        <v>1717</v>
      </c>
      <c r="D919" s="80" t="s">
        <v>1718</v>
      </c>
      <c r="E919" s="71"/>
      <c r="F919" s="141"/>
      <c r="G919" s="142"/>
      <c r="H919" s="142"/>
      <c r="I919" s="142"/>
      <c r="K919" s="98">
        <v>0</v>
      </c>
      <c r="M919" s="98">
        <v>0</v>
      </c>
      <c r="N919" s="98">
        <v>0</v>
      </c>
    </row>
    <row r="920" spans="2:14" ht="22.5" hidden="1">
      <c r="B920" s="39">
        <v>672</v>
      </c>
      <c r="C920" s="67" t="s">
        <v>1719</v>
      </c>
      <c r="D920" s="60" t="s">
        <v>1720</v>
      </c>
      <c r="E920" s="68" t="s">
        <v>9</v>
      </c>
      <c r="F920" s="141">
        <f>+ROUND($F$7*K920,0)</f>
        <v>610494</v>
      </c>
      <c r="G920" s="142">
        <f>+ROUND(K920*$G$7,0)</f>
        <v>569846</v>
      </c>
      <c r="H920" s="142">
        <f>+ROUND(K920*$H$7,0)</f>
        <v>637110</v>
      </c>
      <c r="I920" s="142">
        <f>+ROUND(K920*$I$7,0)</f>
        <v>632293</v>
      </c>
      <c r="K920" s="98">
        <v>602183.38818000001</v>
      </c>
      <c r="M920" s="98">
        <v>578811</v>
      </c>
      <c r="N920" s="98">
        <v>602183.38818000001</v>
      </c>
    </row>
    <row r="921" spans="2:14" ht="22.5" hidden="1">
      <c r="B921" s="39">
        <v>673</v>
      </c>
      <c r="C921" s="67" t="s">
        <v>1721</v>
      </c>
      <c r="D921" s="60" t="s">
        <v>1722</v>
      </c>
      <c r="E921" s="68" t="s">
        <v>9</v>
      </c>
      <c r="F921" s="141">
        <f>+ROUND($F$7*K921,0)</f>
        <v>978308</v>
      </c>
      <c r="G921" s="142">
        <f>+ROUND(K921*$G$7,0)</f>
        <v>913171</v>
      </c>
      <c r="H921" s="142">
        <f>+ROUND(K921*$H$7,0)</f>
        <v>1020960</v>
      </c>
      <c r="I921" s="142">
        <f>+ROUND(K921*$I$7,0)</f>
        <v>1013240</v>
      </c>
      <c r="K921" s="98">
        <v>964990.94406000013</v>
      </c>
      <c r="M921" s="98">
        <v>927537</v>
      </c>
      <c r="N921" s="98">
        <v>964990.94406000013</v>
      </c>
    </row>
    <row r="922" spans="2:14" ht="22.5" hidden="1">
      <c r="B922" s="39">
        <v>674</v>
      </c>
      <c r="C922" s="67" t="s">
        <v>1723</v>
      </c>
      <c r="D922" s="60" t="s">
        <v>1724</v>
      </c>
      <c r="E922" s="68" t="s">
        <v>9</v>
      </c>
      <c r="F922" s="141">
        <f>+ROUND($F$7*K922,0)</f>
        <v>1373347</v>
      </c>
      <c r="G922" s="142">
        <f>+ROUND(K922*$G$7,0)</f>
        <v>1281908</v>
      </c>
      <c r="H922" s="142">
        <f>+ROUND(K922*$H$7,0)</f>
        <v>1433223</v>
      </c>
      <c r="I922" s="142">
        <f>+ROUND(K922*$I$7,0)</f>
        <v>1422385</v>
      </c>
      <c r="K922" s="98">
        <v>1354652.7885</v>
      </c>
      <c r="M922" s="98">
        <v>1302075</v>
      </c>
      <c r="N922" s="98">
        <v>1354652.7885</v>
      </c>
    </row>
    <row r="923" spans="2:14" ht="16.5" hidden="1">
      <c r="B923" s="39">
        <v>675</v>
      </c>
      <c r="C923" s="70" t="s">
        <v>1725</v>
      </c>
      <c r="D923" s="80" t="s">
        <v>1726</v>
      </c>
      <c r="E923" s="71"/>
      <c r="F923" s="141"/>
      <c r="G923" s="142"/>
      <c r="H923" s="142"/>
      <c r="I923" s="142"/>
      <c r="K923" s="98">
        <v>0</v>
      </c>
      <c r="M923" s="98">
        <v>0</v>
      </c>
      <c r="N923" s="98">
        <v>0</v>
      </c>
    </row>
    <row r="924" spans="2:14" ht="22.5" hidden="1">
      <c r="B924" s="39">
        <v>676</v>
      </c>
      <c r="C924" s="67" t="s">
        <v>1727</v>
      </c>
      <c r="D924" s="60" t="s">
        <v>3341</v>
      </c>
      <c r="E924" s="68" t="s">
        <v>9</v>
      </c>
      <c r="F924" s="141">
        <f t="shared" ref="F924:F932" si="132">+ROUND($F$7*K924,0)</f>
        <v>630375</v>
      </c>
      <c r="G924" s="142">
        <f t="shared" ref="G924:G932" si="133">+ROUND(K924*$G$7,0)</f>
        <v>588404</v>
      </c>
      <c r="H924" s="142">
        <f t="shared" ref="H924:H932" si="134">+ROUND(K924*$H$7,0)</f>
        <v>657859</v>
      </c>
      <c r="I924" s="142">
        <f t="shared" ref="I924:I932" si="135">+ROUND(K924*$I$7,0)</f>
        <v>652884</v>
      </c>
      <c r="K924" s="98">
        <v>621794.55118000007</v>
      </c>
      <c r="M924" s="98">
        <v>597661</v>
      </c>
      <c r="N924" s="98">
        <v>621794.55118000007</v>
      </c>
    </row>
    <row r="925" spans="2:14" ht="22.5" hidden="1">
      <c r="B925" s="39">
        <v>677</v>
      </c>
      <c r="C925" s="67" t="s">
        <v>1729</v>
      </c>
      <c r="D925" s="60" t="s">
        <v>3342</v>
      </c>
      <c r="E925" s="68" t="s">
        <v>9</v>
      </c>
      <c r="F925" s="141">
        <f t="shared" si="132"/>
        <v>812479</v>
      </c>
      <c r="G925" s="142">
        <f t="shared" si="133"/>
        <v>758383</v>
      </c>
      <c r="H925" s="142">
        <f t="shared" si="134"/>
        <v>847902</v>
      </c>
      <c r="I925" s="142">
        <f t="shared" si="135"/>
        <v>841490</v>
      </c>
      <c r="K925" s="98">
        <v>801419.27932000009</v>
      </c>
      <c r="M925" s="98">
        <v>770314</v>
      </c>
      <c r="N925" s="98">
        <v>801419.27932000009</v>
      </c>
    </row>
    <row r="926" spans="2:14" ht="22.5" hidden="1">
      <c r="B926" s="39">
        <v>678</v>
      </c>
      <c r="C926" s="67" t="s">
        <v>1731</v>
      </c>
      <c r="D926" s="60" t="s">
        <v>3343</v>
      </c>
      <c r="E926" s="68" t="s">
        <v>9</v>
      </c>
      <c r="F926" s="141">
        <f t="shared" si="132"/>
        <v>876958</v>
      </c>
      <c r="G926" s="142">
        <f t="shared" si="133"/>
        <v>818569</v>
      </c>
      <c r="H926" s="142">
        <f t="shared" si="134"/>
        <v>915192</v>
      </c>
      <c r="I926" s="142">
        <f t="shared" si="135"/>
        <v>908272</v>
      </c>
      <c r="K926" s="98">
        <v>865020.82986000006</v>
      </c>
      <c r="M926" s="98">
        <v>831447</v>
      </c>
      <c r="N926" s="98">
        <v>865020.82986000006</v>
      </c>
    </row>
    <row r="927" spans="2:14" ht="22.5" hidden="1">
      <c r="B927" s="39">
        <v>679</v>
      </c>
      <c r="C927" s="67" t="s">
        <v>1733</v>
      </c>
      <c r="D927" s="60" t="s">
        <v>3344</v>
      </c>
      <c r="E927" s="68" t="s">
        <v>9</v>
      </c>
      <c r="F927" s="141">
        <f t="shared" si="132"/>
        <v>811741</v>
      </c>
      <c r="G927" s="142">
        <f t="shared" si="133"/>
        <v>757694</v>
      </c>
      <c r="H927" s="142">
        <f t="shared" si="134"/>
        <v>847131</v>
      </c>
      <c r="I927" s="142">
        <f t="shared" si="135"/>
        <v>840726</v>
      </c>
      <c r="K927" s="98">
        <v>800691.01332000003</v>
      </c>
      <c r="M927" s="98">
        <v>769614</v>
      </c>
      <c r="N927" s="98">
        <v>800691.01332000003</v>
      </c>
    </row>
    <row r="928" spans="2:14" ht="22.5" hidden="1">
      <c r="B928" s="39">
        <v>680</v>
      </c>
      <c r="C928" s="67" t="s">
        <v>1735</v>
      </c>
      <c r="D928" s="60" t="s">
        <v>3345</v>
      </c>
      <c r="E928" s="68" t="s">
        <v>9</v>
      </c>
      <c r="F928" s="141">
        <f t="shared" si="132"/>
        <v>945485</v>
      </c>
      <c r="G928" s="142">
        <f t="shared" si="133"/>
        <v>882534</v>
      </c>
      <c r="H928" s="142">
        <f t="shared" si="134"/>
        <v>986707</v>
      </c>
      <c r="I928" s="142">
        <f t="shared" si="135"/>
        <v>979246</v>
      </c>
      <c r="K928" s="98">
        <v>932615.35884000012</v>
      </c>
      <c r="M928" s="98">
        <v>896418</v>
      </c>
      <c r="N928" s="98">
        <v>932615.35884000012</v>
      </c>
    </row>
    <row r="929" spans="2:14" ht="22.5" hidden="1">
      <c r="B929" s="39">
        <v>681</v>
      </c>
      <c r="C929" s="67" t="s">
        <v>1737</v>
      </c>
      <c r="D929" s="60" t="s">
        <v>3346</v>
      </c>
      <c r="E929" s="68" t="s">
        <v>9</v>
      </c>
      <c r="F929" s="141">
        <f t="shared" si="132"/>
        <v>1027101</v>
      </c>
      <c r="G929" s="142">
        <f t="shared" si="133"/>
        <v>958715</v>
      </c>
      <c r="H929" s="142">
        <f t="shared" si="134"/>
        <v>1071881</v>
      </c>
      <c r="I929" s="142">
        <f t="shared" si="135"/>
        <v>1063776</v>
      </c>
      <c r="K929" s="98">
        <v>1013119.9632400001</v>
      </c>
      <c r="M929" s="98">
        <v>973798</v>
      </c>
      <c r="N929" s="98">
        <v>1013119.9632400001</v>
      </c>
    </row>
    <row r="930" spans="2:14" ht="22.5" hidden="1">
      <c r="B930" s="39">
        <v>682</v>
      </c>
      <c r="C930" s="67" t="s">
        <v>1739</v>
      </c>
      <c r="D930" s="60" t="s">
        <v>3347</v>
      </c>
      <c r="E930" s="68" t="s">
        <v>9</v>
      </c>
      <c r="F930" s="141">
        <f t="shared" si="132"/>
        <v>1074836</v>
      </c>
      <c r="G930" s="142">
        <f t="shared" si="133"/>
        <v>1003272</v>
      </c>
      <c r="H930" s="142">
        <f t="shared" si="134"/>
        <v>1121697</v>
      </c>
      <c r="I930" s="142">
        <f t="shared" si="135"/>
        <v>1113216</v>
      </c>
      <c r="K930" s="98">
        <v>1060205.4812800002</v>
      </c>
      <c r="M930" s="98">
        <v>1019056</v>
      </c>
      <c r="N930" s="98">
        <v>1060205.4812800002</v>
      </c>
    </row>
    <row r="931" spans="2:14" ht="22.5" hidden="1">
      <c r="B931" s="39">
        <v>683</v>
      </c>
      <c r="C931" s="67" t="s">
        <v>1741</v>
      </c>
      <c r="D931" s="60" t="s">
        <v>3348</v>
      </c>
      <c r="E931" s="68" t="s">
        <v>9</v>
      </c>
      <c r="F931" s="141">
        <f t="shared" si="132"/>
        <v>1155426</v>
      </c>
      <c r="G931" s="142">
        <f t="shared" si="133"/>
        <v>1078496</v>
      </c>
      <c r="H931" s="142">
        <f t="shared" si="134"/>
        <v>1205800</v>
      </c>
      <c r="I931" s="142">
        <f t="shared" si="135"/>
        <v>1196683</v>
      </c>
      <c r="K931" s="98">
        <v>1139697.7959400001</v>
      </c>
      <c r="M931" s="98">
        <v>1095463</v>
      </c>
      <c r="N931" s="98">
        <v>1139697.7959400001</v>
      </c>
    </row>
    <row r="932" spans="2:14" ht="22.5" hidden="1">
      <c r="B932" s="39">
        <v>684</v>
      </c>
      <c r="C932" s="67" t="s">
        <v>1743</v>
      </c>
      <c r="D932" s="60" t="s">
        <v>3349</v>
      </c>
      <c r="E932" s="68" t="s">
        <v>9</v>
      </c>
      <c r="F932" s="141">
        <f t="shared" si="132"/>
        <v>1660855</v>
      </c>
      <c r="G932" s="142">
        <f t="shared" si="133"/>
        <v>1550273</v>
      </c>
      <c r="H932" s="142">
        <f t="shared" si="134"/>
        <v>1733265</v>
      </c>
      <c r="I932" s="142">
        <f t="shared" si="135"/>
        <v>1720159</v>
      </c>
      <c r="K932" s="98">
        <v>1638246.8515600001</v>
      </c>
      <c r="M932" s="98">
        <v>1574662</v>
      </c>
      <c r="N932" s="98">
        <v>1638246.8515600001</v>
      </c>
    </row>
    <row r="933" spans="2:14" ht="16.5" hidden="1">
      <c r="B933" s="39">
        <v>685</v>
      </c>
      <c r="C933" s="70" t="s">
        <v>1745</v>
      </c>
      <c r="D933" s="80" t="s">
        <v>1746</v>
      </c>
      <c r="E933" s="71"/>
      <c r="F933" s="141"/>
      <c r="G933" s="142"/>
      <c r="H933" s="142"/>
      <c r="I933" s="142"/>
      <c r="K933" s="98">
        <v>0</v>
      </c>
      <c r="M933" s="98">
        <v>0</v>
      </c>
      <c r="N933" s="98">
        <v>0</v>
      </c>
    </row>
    <row r="934" spans="2:14" ht="33.75" hidden="1">
      <c r="B934" s="39">
        <v>686</v>
      </c>
      <c r="C934" s="67" t="s">
        <v>1747</v>
      </c>
      <c r="D934" s="60" t="s">
        <v>3350</v>
      </c>
      <c r="E934" s="68" t="s">
        <v>9</v>
      </c>
      <c r="F934" s="141">
        <f t="shared" ref="F934:F939" si="136">+ROUND($F$7*K934,0)</f>
        <v>11892162</v>
      </c>
      <c r="G934" s="142">
        <f t="shared" ref="G934:G939" si="137">+ROUND(K934*$G$7,0)</f>
        <v>11100368</v>
      </c>
      <c r="H934" s="142">
        <f t="shared" ref="H934:H939" si="138">+ROUND(K934*$H$7,0)</f>
        <v>12410641</v>
      </c>
      <c r="I934" s="142">
        <f t="shared" ref="I934:I939" si="139">+ROUND(K934*$I$7,0)</f>
        <v>12316799</v>
      </c>
      <c r="K934" s="98">
        <v>11730284.5</v>
      </c>
      <c r="L934" s="99">
        <f t="shared" ref="L934:L939" si="140">+F934</f>
        <v>11892162</v>
      </c>
      <c r="M934" s="98">
        <v>40271405</v>
      </c>
      <c r="N934" s="98">
        <v>11730284.5</v>
      </c>
    </row>
    <row r="935" spans="2:14" ht="33.75" hidden="1">
      <c r="B935" s="39">
        <v>687</v>
      </c>
      <c r="C935" s="67" t="s">
        <v>1749</v>
      </c>
      <c r="D935" s="60" t="s">
        <v>3351</v>
      </c>
      <c r="E935" s="68" t="s">
        <v>9</v>
      </c>
      <c r="F935" s="141">
        <f t="shared" si="136"/>
        <v>18853428</v>
      </c>
      <c r="G935" s="142">
        <f t="shared" si="137"/>
        <v>17598145</v>
      </c>
      <c r="H935" s="142">
        <f t="shared" si="138"/>
        <v>19675406</v>
      </c>
      <c r="I935" s="142">
        <f t="shared" si="139"/>
        <v>19526632</v>
      </c>
      <c r="K935" s="98">
        <v>18596792.5</v>
      </c>
      <c r="L935" s="99">
        <f t="shared" si="140"/>
        <v>18853428</v>
      </c>
      <c r="M935" s="98">
        <v>55676704</v>
      </c>
      <c r="N935" s="98">
        <v>18596792.5</v>
      </c>
    </row>
    <row r="936" spans="2:14" ht="33.75" hidden="1">
      <c r="B936" s="39">
        <v>688</v>
      </c>
      <c r="C936" s="67" t="s">
        <v>1751</v>
      </c>
      <c r="D936" s="60" t="s">
        <v>3352</v>
      </c>
      <c r="E936" s="68" t="s">
        <v>9</v>
      </c>
      <c r="F936" s="141">
        <f t="shared" si="136"/>
        <v>23494272</v>
      </c>
      <c r="G936" s="142">
        <f t="shared" si="137"/>
        <v>21929996</v>
      </c>
      <c r="H936" s="142">
        <f t="shared" si="138"/>
        <v>24518583</v>
      </c>
      <c r="I936" s="142">
        <f t="shared" si="139"/>
        <v>24333188</v>
      </c>
      <c r="K936" s="98">
        <v>23174464.5</v>
      </c>
      <c r="L936" s="99">
        <f t="shared" si="140"/>
        <v>23494272</v>
      </c>
      <c r="M936" s="98">
        <v>92277298</v>
      </c>
      <c r="N936" s="98">
        <v>23174464.5</v>
      </c>
    </row>
    <row r="937" spans="2:14" ht="45" hidden="1">
      <c r="B937" s="39">
        <v>689</v>
      </c>
      <c r="C937" s="67" t="s">
        <v>1753</v>
      </c>
      <c r="D937" s="60" t="s">
        <v>3353</v>
      </c>
      <c r="E937" s="68" t="s">
        <v>9</v>
      </c>
      <c r="F937" s="141">
        <f t="shared" si="136"/>
        <v>113990728</v>
      </c>
      <c r="G937" s="142">
        <f t="shared" si="137"/>
        <v>106401091</v>
      </c>
      <c r="H937" s="142">
        <f t="shared" si="138"/>
        <v>118960534</v>
      </c>
      <c r="I937" s="142">
        <f t="shared" si="139"/>
        <v>118061022</v>
      </c>
      <c r="K937" s="98">
        <v>112439068.50000001</v>
      </c>
      <c r="L937" s="99">
        <f t="shared" si="140"/>
        <v>113990728</v>
      </c>
      <c r="M937" s="98">
        <v>128794783</v>
      </c>
      <c r="N937" s="98">
        <v>112439068.50000001</v>
      </c>
    </row>
    <row r="938" spans="2:14" ht="45" hidden="1">
      <c r="B938" s="39">
        <v>690</v>
      </c>
      <c r="C938" s="67" t="s">
        <v>1755</v>
      </c>
      <c r="D938" s="60" t="s">
        <v>3354</v>
      </c>
      <c r="E938" s="68" t="s">
        <v>9</v>
      </c>
      <c r="F938" s="141">
        <f t="shared" si="136"/>
        <v>138355158</v>
      </c>
      <c r="G938" s="142">
        <f t="shared" si="137"/>
        <v>129143308</v>
      </c>
      <c r="H938" s="142">
        <f t="shared" si="138"/>
        <v>144387214</v>
      </c>
      <c r="I938" s="142">
        <f t="shared" si="139"/>
        <v>143295439</v>
      </c>
      <c r="K938" s="98">
        <v>136471846.5</v>
      </c>
      <c r="L938" s="99">
        <f t="shared" si="140"/>
        <v>138355158</v>
      </c>
      <c r="M938" s="98">
        <v>185448924</v>
      </c>
      <c r="N938" s="98">
        <v>136471846.5</v>
      </c>
    </row>
    <row r="939" spans="2:14" ht="45" hidden="1">
      <c r="B939" s="39">
        <v>691</v>
      </c>
      <c r="C939" s="67" t="s">
        <v>1757</v>
      </c>
      <c r="D939" s="60" t="s">
        <v>3355</v>
      </c>
      <c r="E939" s="68" t="s">
        <v>9</v>
      </c>
      <c r="F939" s="141">
        <f t="shared" si="136"/>
        <v>153437901</v>
      </c>
      <c r="G939" s="142">
        <f t="shared" si="137"/>
        <v>143221824</v>
      </c>
      <c r="H939" s="142">
        <f t="shared" si="138"/>
        <v>160127539</v>
      </c>
      <c r="I939" s="142">
        <f t="shared" si="139"/>
        <v>158916745</v>
      </c>
      <c r="K939" s="98">
        <v>151349280.5</v>
      </c>
      <c r="L939" s="99">
        <f t="shared" si="140"/>
        <v>153437901</v>
      </c>
      <c r="M939" s="98">
        <v>288629397</v>
      </c>
      <c r="N939" s="98">
        <v>151349280.5</v>
      </c>
    </row>
    <row r="940" spans="2:14" ht="16.5" hidden="1">
      <c r="B940" s="39">
        <v>692</v>
      </c>
      <c r="C940" s="70" t="s">
        <v>1759</v>
      </c>
      <c r="D940" s="80" t="s">
        <v>1760</v>
      </c>
      <c r="E940" s="71"/>
      <c r="F940" s="141"/>
      <c r="G940" s="142"/>
      <c r="H940" s="142"/>
      <c r="I940" s="142"/>
      <c r="K940" s="98">
        <v>0</v>
      </c>
      <c r="M940" s="98">
        <v>0</v>
      </c>
      <c r="N940" s="98">
        <v>0</v>
      </c>
    </row>
    <row r="941" spans="2:14" ht="16.5" hidden="1">
      <c r="B941" s="39">
        <v>693</v>
      </c>
      <c r="C941" s="67" t="s">
        <v>1761</v>
      </c>
      <c r="D941" s="60" t="s">
        <v>1762</v>
      </c>
      <c r="E941" s="68" t="s">
        <v>9</v>
      </c>
      <c r="F941" s="141">
        <f>+ROUND($F$7*K941,0)</f>
        <v>16186</v>
      </c>
      <c r="G941" s="142">
        <f>+ROUND(K941*$G$7,0)</f>
        <v>15108</v>
      </c>
      <c r="H941" s="142">
        <f>+ROUND(K941*$H$7,0)</f>
        <v>16892</v>
      </c>
      <c r="I941" s="142">
        <f>+ROUND(K941*$I$7,0)</f>
        <v>16764</v>
      </c>
      <c r="K941" s="98">
        <v>15965.671480000001</v>
      </c>
      <c r="M941" s="98">
        <v>15346</v>
      </c>
      <c r="N941" s="98">
        <v>15965.671480000001</v>
      </c>
    </row>
    <row r="942" spans="2:14" ht="16.5" hidden="1">
      <c r="B942" s="39">
        <v>694</v>
      </c>
      <c r="C942" s="70" t="s">
        <v>1763</v>
      </c>
      <c r="D942" s="80" t="s">
        <v>1764</v>
      </c>
      <c r="E942" s="71"/>
      <c r="F942" s="141"/>
      <c r="G942" s="142"/>
      <c r="H942" s="142"/>
      <c r="I942" s="142"/>
      <c r="K942" s="98">
        <v>0</v>
      </c>
      <c r="M942" s="98">
        <v>0</v>
      </c>
      <c r="N942" s="98">
        <v>0</v>
      </c>
    </row>
    <row r="943" spans="2:14" ht="22.5" hidden="1">
      <c r="B943" s="39">
        <v>695</v>
      </c>
      <c r="C943" s="67" t="s">
        <v>1765</v>
      </c>
      <c r="D943" s="60" t="s">
        <v>1766</v>
      </c>
      <c r="E943" s="68" t="s">
        <v>9</v>
      </c>
      <c r="F943" s="141">
        <f>+ROUND($F$7*K943,0)</f>
        <v>6486634</v>
      </c>
      <c r="G943" s="142">
        <f>+ROUND(K943*$G$7,0)</f>
        <v>6054746</v>
      </c>
      <c r="H943" s="142">
        <f>+ROUND(K943*$H$7,0)</f>
        <v>6769441</v>
      </c>
      <c r="I943" s="142">
        <f>+ROUND(K943*$I$7,0)</f>
        <v>6718254</v>
      </c>
      <c r="K943" s="98">
        <v>6398337.0000000009</v>
      </c>
      <c r="L943" s="99">
        <f>+F943</f>
        <v>6486634</v>
      </c>
      <c r="M943" s="98">
        <v>9977966</v>
      </c>
      <c r="N943" s="98">
        <v>6398337.0000000009</v>
      </c>
    </row>
    <row r="944" spans="2:14" ht="22.5" hidden="1">
      <c r="B944" s="39">
        <v>696</v>
      </c>
      <c r="C944" s="70" t="s">
        <v>1767</v>
      </c>
      <c r="D944" s="80" t="s">
        <v>3356</v>
      </c>
      <c r="E944" s="71"/>
      <c r="F944" s="141"/>
      <c r="G944" s="142"/>
      <c r="H944" s="142"/>
      <c r="I944" s="142"/>
      <c r="K944" s="98">
        <v>0</v>
      </c>
      <c r="M944" s="98">
        <v>0</v>
      </c>
      <c r="N944" s="98">
        <v>0</v>
      </c>
    </row>
    <row r="945" spans="2:14" ht="16.5" hidden="1">
      <c r="B945" s="39">
        <v>697</v>
      </c>
      <c r="C945" s="67" t="s">
        <v>1769</v>
      </c>
      <c r="D945" s="60" t="s">
        <v>1770</v>
      </c>
      <c r="E945" s="68" t="s">
        <v>9</v>
      </c>
      <c r="F945" s="141">
        <f t="shared" ref="F945:F1008" si="141">+ROUND($F$7*K945,0)</f>
        <v>11781</v>
      </c>
      <c r="G945" s="142">
        <f t="shared" ref="G945:G1008" si="142">+ROUND(K945*$G$7,0)</f>
        <v>10997</v>
      </c>
      <c r="H945" s="142">
        <f t="shared" ref="H945:H1008" si="143">+ROUND(K945*$H$7,0)</f>
        <v>12295</v>
      </c>
      <c r="I945" s="142">
        <f t="shared" ref="I945:I1008" si="144">+ROUND(K945*$I$7,0)</f>
        <v>12202</v>
      </c>
      <c r="K945" s="98">
        <v>11621.044600000001</v>
      </c>
      <c r="M945" s="98">
        <v>11170</v>
      </c>
      <c r="N945" s="98">
        <v>11621.044600000001</v>
      </c>
    </row>
    <row r="946" spans="2:14" ht="16.5" hidden="1">
      <c r="B946" s="39">
        <v>698</v>
      </c>
      <c r="C946" s="67" t="s">
        <v>1771</v>
      </c>
      <c r="D946" s="60" t="s">
        <v>1772</v>
      </c>
      <c r="E946" s="68" t="s">
        <v>9</v>
      </c>
      <c r="F946" s="141">
        <f t="shared" si="141"/>
        <v>29366</v>
      </c>
      <c r="G946" s="142">
        <f t="shared" si="142"/>
        <v>27411</v>
      </c>
      <c r="H946" s="142">
        <f t="shared" si="143"/>
        <v>30646</v>
      </c>
      <c r="I946" s="142">
        <f t="shared" si="144"/>
        <v>30415</v>
      </c>
      <c r="K946" s="98">
        <v>28966.259960000003</v>
      </c>
      <c r="M946" s="98">
        <v>27842</v>
      </c>
      <c r="N946" s="98">
        <v>28966.259960000003</v>
      </c>
    </row>
    <row r="947" spans="2:14" ht="16.5" hidden="1">
      <c r="B947" s="39">
        <v>699</v>
      </c>
      <c r="C947" s="67" t="s">
        <v>1773</v>
      </c>
      <c r="D947" s="60" t="s">
        <v>1774</v>
      </c>
      <c r="E947" s="68" t="s">
        <v>9</v>
      </c>
      <c r="F947" s="141">
        <f t="shared" si="141"/>
        <v>21375</v>
      </c>
      <c r="G947" s="142">
        <f t="shared" si="142"/>
        <v>19952</v>
      </c>
      <c r="H947" s="142">
        <f t="shared" si="143"/>
        <v>22307</v>
      </c>
      <c r="I947" s="142">
        <f t="shared" si="144"/>
        <v>22139</v>
      </c>
      <c r="K947" s="98">
        <v>21084.341080000002</v>
      </c>
      <c r="M947" s="98">
        <v>20266</v>
      </c>
      <c r="N947" s="98">
        <v>21084.341080000002</v>
      </c>
    </row>
    <row r="948" spans="2:14" ht="16.5" hidden="1">
      <c r="B948" s="39">
        <v>700</v>
      </c>
      <c r="C948" s="67" t="s">
        <v>1775</v>
      </c>
      <c r="D948" s="60" t="s">
        <v>1776</v>
      </c>
      <c r="E948" s="68" t="s">
        <v>9</v>
      </c>
      <c r="F948" s="141">
        <f t="shared" si="141"/>
        <v>36203</v>
      </c>
      <c r="G948" s="142">
        <f t="shared" si="142"/>
        <v>33792</v>
      </c>
      <c r="H948" s="142">
        <f t="shared" si="143"/>
        <v>37781</v>
      </c>
      <c r="I948" s="142">
        <f t="shared" si="144"/>
        <v>37496</v>
      </c>
      <c r="K948" s="98">
        <v>35710.003120000001</v>
      </c>
      <c r="M948" s="98">
        <v>34324</v>
      </c>
      <c r="N948" s="98">
        <v>35710.003120000001</v>
      </c>
    </row>
    <row r="949" spans="2:14" ht="16.5" hidden="1">
      <c r="B949" s="39">
        <v>701</v>
      </c>
      <c r="C949" s="67" t="s">
        <v>1777</v>
      </c>
      <c r="D949" s="60" t="s">
        <v>1778</v>
      </c>
      <c r="E949" s="68" t="s">
        <v>9</v>
      </c>
      <c r="F949" s="141">
        <f t="shared" si="141"/>
        <v>36203</v>
      </c>
      <c r="G949" s="142">
        <f t="shared" si="142"/>
        <v>33792</v>
      </c>
      <c r="H949" s="142">
        <f t="shared" si="143"/>
        <v>37781</v>
      </c>
      <c r="I949" s="142">
        <f t="shared" si="144"/>
        <v>37496</v>
      </c>
      <c r="K949" s="98">
        <v>35710.003120000001</v>
      </c>
      <c r="M949" s="98">
        <v>34324</v>
      </c>
      <c r="N949" s="98">
        <v>35710.003120000001</v>
      </c>
    </row>
    <row r="950" spans="2:14" ht="16.5" hidden="1">
      <c r="B950" s="39">
        <v>702</v>
      </c>
      <c r="C950" s="67" t="s">
        <v>1779</v>
      </c>
      <c r="D950" s="60" t="s">
        <v>1780</v>
      </c>
      <c r="E950" s="68" t="s">
        <v>9</v>
      </c>
      <c r="F950" s="141">
        <f t="shared" si="141"/>
        <v>46829</v>
      </c>
      <c r="G950" s="142">
        <f t="shared" si="142"/>
        <v>43711</v>
      </c>
      <c r="H950" s="142">
        <f t="shared" si="143"/>
        <v>48871</v>
      </c>
      <c r="I950" s="142">
        <f t="shared" si="144"/>
        <v>48501</v>
      </c>
      <c r="K950" s="98">
        <v>46191.831620000004</v>
      </c>
      <c r="M950" s="98">
        <v>44399</v>
      </c>
      <c r="N950" s="98">
        <v>46191.831620000004</v>
      </c>
    </row>
    <row r="951" spans="2:14" ht="16.5" hidden="1">
      <c r="B951" s="39">
        <v>703</v>
      </c>
      <c r="C951" s="67" t="s">
        <v>1781</v>
      </c>
      <c r="D951" s="60" t="s">
        <v>1782</v>
      </c>
      <c r="E951" s="68" t="s">
        <v>9</v>
      </c>
      <c r="F951" s="141">
        <f t="shared" si="141"/>
        <v>21262</v>
      </c>
      <c r="G951" s="142">
        <f t="shared" si="142"/>
        <v>19847</v>
      </c>
      <c r="H951" s="142">
        <f t="shared" si="143"/>
        <v>22189</v>
      </c>
      <c r="I951" s="142">
        <f t="shared" si="144"/>
        <v>22022</v>
      </c>
      <c r="K951" s="98">
        <v>20973.020420000001</v>
      </c>
      <c r="M951" s="98">
        <v>20159</v>
      </c>
      <c r="N951" s="98">
        <v>20973.020420000001</v>
      </c>
    </row>
    <row r="952" spans="2:14" ht="16.5" hidden="1">
      <c r="B952" s="39">
        <v>704</v>
      </c>
      <c r="C952" s="67" t="s">
        <v>1783</v>
      </c>
      <c r="D952" s="60" t="s">
        <v>1784</v>
      </c>
      <c r="E952" s="68" t="s">
        <v>9</v>
      </c>
      <c r="F952" s="141">
        <f t="shared" si="141"/>
        <v>37640</v>
      </c>
      <c r="G952" s="142">
        <f t="shared" si="142"/>
        <v>35134</v>
      </c>
      <c r="H952" s="142">
        <f t="shared" si="143"/>
        <v>39281</v>
      </c>
      <c r="I952" s="142">
        <f t="shared" si="144"/>
        <v>38984</v>
      </c>
      <c r="K952" s="98">
        <v>37128.041060000003</v>
      </c>
      <c r="M952" s="98">
        <v>35687</v>
      </c>
      <c r="N952" s="98">
        <v>37128.041060000003</v>
      </c>
    </row>
    <row r="953" spans="2:14" ht="16.5" hidden="1">
      <c r="B953" s="39">
        <v>705</v>
      </c>
      <c r="C953" s="67" t="s">
        <v>1785</v>
      </c>
      <c r="D953" s="60" t="s">
        <v>1786</v>
      </c>
      <c r="E953" s="68" t="s">
        <v>9</v>
      </c>
      <c r="F953" s="141">
        <f t="shared" si="141"/>
        <v>31706</v>
      </c>
      <c r="G953" s="142">
        <f t="shared" si="142"/>
        <v>29595</v>
      </c>
      <c r="H953" s="142">
        <f t="shared" si="143"/>
        <v>33089</v>
      </c>
      <c r="I953" s="142">
        <f t="shared" si="144"/>
        <v>32839</v>
      </c>
      <c r="K953" s="98">
        <v>31274.863180000004</v>
      </c>
      <c r="M953" s="98">
        <v>30061</v>
      </c>
      <c r="N953" s="98">
        <v>31274.863180000004</v>
      </c>
    </row>
    <row r="954" spans="2:14" ht="16.5" hidden="1">
      <c r="B954" s="39">
        <v>706</v>
      </c>
      <c r="C954" s="67" t="s">
        <v>1787</v>
      </c>
      <c r="D954" s="60" t="s">
        <v>1788</v>
      </c>
      <c r="E954" s="68" t="s">
        <v>9</v>
      </c>
      <c r="F954" s="141">
        <f t="shared" si="141"/>
        <v>7498</v>
      </c>
      <c r="G954" s="142">
        <f t="shared" si="142"/>
        <v>6999</v>
      </c>
      <c r="H954" s="142">
        <f t="shared" si="143"/>
        <v>7825</v>
      </c>
      <c r="I954" s="142">
        <f t="shared" si="144"/>
        <v>7766</v>
      </c>
      <c r="K954" s="98">
        <v>7396.0614200000009</v>
      </c>
      <c r="M954" s="98">
        <v>7109</v>
      </c>
      <c r="N954" s="98">
        <v>7396.0614200000009</v>
      </c>
    </row>
    <row r="955" spans="2:14" ht="16.5" hidden="1">
      <c r="B955" s="39">
        <v>707</v>
      </c>
      <c r="C955" s="67" t="s">
        <v>1789</v>
      </c>
      <c r="D955" s="60" t="s">
        <v>1790</v>
      </c>
      <c r="E955" s="68" t="s">
        <v>9</v>
      </c>
      <c r="F955" s="141">
        <f t="shared" si="141"/>
        <v>15199</v>
      </c>
      <c r="G955" s="142">
        <f t="shared" si="142"/>
        <v>14187</v>
      </c>
      <c r="H955" s="142">
        <f t="shared" si="143"/>
        <v>15861</v>
      </c>
      <c r="I955" s="142">
        <f t="shared" si="144"/>
        <v>15741</v>
      </c>
      <c r="K955" s="98">
        <v>14991.875800000002</v>
      </c>
      <c r="M955" s="98">
        <v>14410</v>
      </c>
      <c r="N955" s="98">
        <v>14991.875800000002</v>
      </c>
    </row>
    <row r="956" spans="2:14" ht="16.5" hidden="1">
      <c r="B956" s="39">
        <v>708</v>
      </c>
      <c r="C956" s="67" t="s">
        <v>1791</v>
      </c>
      <c r="D956" s="60" t="s">
        <v>1792</v>
      </c>
      <c r="E956" s="68" t="s">
        <v>9</v>
      </c>
      <c r="F956" s="141">
        <f t="shared" si="141"/>
        <v>31088</v>
      </c>
      <c r="G956" s="142">
        <f t="shared" si="142"/>
        <v>29018</v>
      </c>
      <c r="H956" s="142">
        <f t="shared" si="143"/>
        <v>32444</v>
      </c>
      <c r="I956" s="142">
        <f t="shared" si="144"/>
        <v>32198</v>
      </c>
      <c r="K956" s="98">
        <v>30665.200500000003</v>
      </c>
      <c r="M956" s="98">
        <v>29475</v>
      </c>
      <c r="N956" s="98">
        <v>30665.200500000003</v>
      </c>
    </row>
    <row r="957" spans="2:14" ht="16.5" hidden="1">
      <c r="B957" s="39">
        <v>709</v>
      </c>
      <c r="C957" s="67" t="s">
        <v>1793</v>
      </c>
      <c r="D957" s="60" t="s">
        <v>1794</v>
      </c>
      <c r="E957" s="68" t="s">
        <v>9</v>
      </c>
      <c r="F957" s="141">
        <f t="shared" si="141"/>
        <v>18503</v>
      </c>
      <c r="G957" s="142">
        <f t="shared" si="142"/>
        <v>17271</v>
      </c>
      <c r="H957" s="142">
        <f t="shared" si="143"/>
        <v>19310</v>
      </c>
      <c r="I957" s="142">
        <f t="shared" si="144"/>
        <v>19164</v>
      </c>
      <c r="K957" s="98">
        <v>18251.386340000001</v>
      </c>
      <c r="M957" s="98">
        <v>17543</v>
      </c>
      <c r="N957" s="98">
        <v>18251.386340000001</v>
      </c>
    </row>
    <row r="958" spans="2:14" ht="16.5" hidden="1">
      <c r="B958" s="39">
        <v>710</v>
      </c>
      <c r="C958" s="67" t="s">
        <v>1795</v>
      </c>
      <c r="D958" s="60" t="s">
        <v>1796</v>
      </c>
      <c r="E958" s="68" t="s">
        <v>9</v>
      </c>
      <c r="F958" s="141">
        <f t="shared" si="141"/>
        <v>21345</v>
      </c>
      <c r="G958" s="142">
        <f t="shared" si="142"/>
        <v>19924</v>
      </c>
      <c r="H958" s="142">
        <f t="shared" si="143"/>
        <v>22275</v>
      </c>
      <c r="I958" s="142">
        <f t="shared" si="144"/>
        <v>22107</v>
      </c>
      <c r="K958" s="98">
        <v>21054.17006</v>
      </c>
      <c r="M958" s="98">
        <v>20237</v>
      </c>
      <c r="N958" s="98">
        <v>21054.17006</v>
      </c>
    </row>
    <row r="959" spans="2:14" ht="16.5" hidden="1">
      <c r="B959" s="39">
        <v>711</v>
      </c>
      <c r="C959" s="67" t="s">
        <v>1797</v>
      </c>
      <c r="D959" s="60" t="s">
        <v>1798</v>
      </c>
      <c r="E959" s="68" t="s">
        <v>9</v>
      </c>
      <c r="F959" s="141">
        <f t="shared" si="141"/>
        <v>43070</v>
      </c>
      <c r="G959" s="142">
        <f t="shared" si="142"/>
        <v>40203</v>
      </c>
      <c r="H959" s="142">
        <f t="shared" si="143"/>
        <v>44948</v>
      </c>
      <c r="I959" s="142">
        <f t="shared" si="144"/>
        <v>44608</v>
      </c>
      <c r="K959" s="98">
        <v>42483.917300000001</v>
      </c>
      <c r="M959" s="98">
        <v>40835</v>
      </c>
      <c r="N959" s="98">
        <v>42483.917300000001</v>
      </c>
    </row>
    <row r="960" spans="2:14" ht="16.5" hidden="1">
      <c r="B960" s="39">
        <v>712</v>
      </c>
      <c r="C960" s="67" t="s">
        <v>1799</v>
      </c>
      <c r="D960" s="60" t="s">
        <v>1800</v>
      </c>
      <c r="E960" s="68" t="s">
        <v>9</v>
      </c>
      <c r="F960" s="141">
        <f t="shared" si="141"/>
        <v>11262</v>
      </c>
      <c r="G960" s="142">
        <f t="shared" si="142"/>
        <v>10513</v>
      </c>
      <c r="H960" s="142">
        <f t="shared" si="143"/>
        <v>11754</v>
      </c>
      <c r="I960" s="142">
        <f t="shared" si="144"/>
        <v>11665</v>
      </c>
      <c r="K960" s="98">
        <v>11109.177640000002</v>
      </c>
      <c r="M960" s="98">
        <v>10678</v>
      </c>
      <c r="N960" s="98">
        <v>11109.177640000002</v>
      </c>
    </row>
    <row r="961" spans="2:14" ht="16.5" hidden="1">
      <c r="B961" s="39">
        <v>713</v>
      </c>
      <c r="C961" s="67" t="s">
        <v>1801</v>
      </c>
      <c r="D961" s="60" t="s">
        <v>1802</v>
      </c>
      <c r="E961" s="68" t="s">
        <v>9</v>
      </c>
      <c r="F961" s="141">
        <f t="shared" si="141"/>
        <v>19252</v>
      </c>
      <c r="G961" s="142">
        <f t="shared" si="142"/>
        <v>17970</v>
      </c>
      <c r="H961" s="142">
        <f t="shared" si="143"/>
        <v>20091</v>
      </c>
      <c r="I961" s="142">
        <f t="shared" si="144"/>
        <v>19940</v>
      </c>
      <c r="K961" s="98">
        <v>18990.056140000001</v>
      </c>
      <c r="M961" s="98">
        <v>18253</v>
      </c>
      <c r="N961" s="98">
        <v>18990.056140000001</v>
      </c>
    </row>
    <row r="962" spans="2:14" ht="16.5" hidden="1">
      <c r="B962" s="39">
        <v>714</v>
      </c>
      <c r="C962" s="67" t="s">
        <v>1803</v>
      </c>
      <c r="D962" s="60" t="s">
        <v>1804</v>
      </c>
      <c r="E962" s="68" t="s">
        <v>9</v>
      </c>
      <c r="F962" s="141">
        <f t="shared" si="141"/>
        <v>14595</v>
      </c>
      <c r="G962" s="142">
        <f t="shared" si="142"/>
        <v>13624</v>
      </c>
      <c r="H962" s="142">
        <f t="shared" si="143"/>
        <v>15232</v>
      </c>
      <c r="I962" s="142">
        <f t="shared" si="144"/>
        <v>15117</v>
      </c>
      <c r="K962" s="98">
        <v>14396.778440000002</v>
      </c>
      <c r="M962" s="98">
        <v>13838</v>
      </c>
      <c r="N962" s="98">
        <v>14396.778440000002</v>
      </c>
    </row>
    <row r="963" spans="2:14" ht="16.5" hidden="1">
      <c r="B963" s="39">
        <v>715</v>
      </c>
      <c r="C963" s="67" t="s">
        <v>1805</v>
      </c>
      <c r="D963" s="60" t="s">
        <v>1806</v>
      </c>
      <c r="E963" s="68" t="s">
        <v>9</v>
      </c>
      <c r="F963" s="141">
        <f t="shared" si="141"/>
        <v>14334</v>
      </c>
      <c r="G963" s="142">
        <f t="shared" si="142"/>
        <v>13380</v>
      </c>
      <c r="H963" s="142">
        <f t="shared" si="143"/>
        <v>14959</v>
      </c>
      <c r="I963" s="142">
        <f t="shared" si="144"/>
        <v>14846</v>
      </c>
      <c r="K963" s="98">
        <v>14138.764200000001</v>
      </c>
      <c r="M963" s="98">
        <v>13590</v>
      </c>
      <c r="N963" s="98">
        <v>14138.764200000001</v>
      </c>
    </row>
    <row r="964" spans="2:14" ht="16.5" hidden="1">
      <c r="B964" s="39">
        <v>716</v>
      </c>
      <c r="C964" s="67" t="s">
        <v>1807</v>
      </c>
      <c r="D964" s="60" t="s">
        <v>1808</v>
      </c>
      <c r="E964" s="68" t="s">
        <v>9</v>
      </c>
      <c r="F964" s="141">
        <f t="shared" si="141"/>
        <v>12382</v>
      </c>
      <c r="G964" s="142">
        <f t="shared" si="142"/>
        <v>11557</v>
      </c>
      <c r="H964" s="142">
        <f t="shared" si="143"/>
        <v>12921</v>
      </c>
      <c r="I964" s="142">
        <f t="shared" si="144"/>
        <v>12824</v>
      </c>
      <c r="K964" s="98">
        <v>12213.020820000002</v>
      </c>
      <c r="M964" s="98">
        <v>11739</v>
      </c>
      <c r="N964" s="98">
        <v>12213.020820000002</v>
      </c>
    </row>
    <row r="965" spans="2:14" ht="16.5" hidden="1">
      <c r="B965" s="39">
        <v>717</v>
      </c>
      <c r="C965" s="67" t="s">
        <v>1809</v>
      </c>
      <c r="D965" s="60" t="s">
        <v>1810</v>
      </c>
      <c r="E965" s="68" t="s">
        <v>9</v>
      </c>
      <c r="F965" s="141">
        <f t="shared" si="141"/>
        <v>10690</v>
      </c>
      <c r="G965" s="142">
        <f t="shared" si="142"/>
        <v>9978</v>
      </c>
      <c r="H965" s="142">
        <f t="shared" si="143"/>
        <v>11156</v>
      </c>
      <c r="I965" s="142">
        <f t="shared" si="144"/>
        <v>11071</v>
      </c>
      <c r="K965" s="98">
        <v>10544.251300000002</v>
      </c>
      <c r="M965" s="98">
        <v>10135</v>
      </c>
      <c r="N965" s="98">
        <v>10544.251300000002</v>
      </c>
    </row>
    <row r="966" spans="2:14" ht="38.25" hidden="1">
      <c r="C966" s="185" t="s">
        <v>1811</v>
      </c>
      <c r="D966" s="207" t="s">
        <v>1812</v>
      </c>
      <c r="E966" s="208" t="s">
        <v>9</v>
      </c>
      <c r="F966" s="141">
        <f t="shared" si="141"/>
        <v>11010</v>
      </c>
      <c r="G966" s="142">
        <f t="shared" si="142"/>
        <v>10277</v>
      </c>
      <c r="H966" s="142">
        <f t="shared" si="143"/>
        <v>11490</v>
      </c>
      <c r="I966" s="142">
        <f t="shared" si="144"/>
        <v>11403</v>
      </c>
      <c r="K966" s="154">
        <v>10860</v>
      </c>
      <c r="M966" s="98"/>
      <c r="N966" s="98"/>
    </row>
    <row r="967" spans="2:14" ht="16.5" hidden="1">
      <c r="C967" s="185" t="s">
        <v>3357</v>
      </c>
      <c r="D967" s="197" t="s">
        <v>3358</v>
      </c>
      <c r="E967" s="198" t="s">
        <v>1157</v>
      </c>
      <c r="F967" s="141">
        <f t="shared" si="141"/>
        <v>1065</v>
      </c>
      <c r="G967" s="142">
        <f t="shared" si="142"/>
        <v>994</v>
      </c>
      <c r="H967" s="142">
        <f t="shared" si="143"/>
        <v>1111</v>
      </c>
      <c r="I967" s="142">
        <f t="shared" si="144"/>
        <v>1103</v>
      </c>
      <c r="K967" s="154">
        <v>1050.52312057823</v>
      </c>
      <c r="M967" s="98"/>
      <c r="N967" s="98"/>
    </row>
    <row r="968" spans="2:14" ht="16.5" hidden="1">
      <c r="C968" s="185" t="s">
        <v>3359</v>
      </c>
      <c r="D968" s="197" t="s">
        <v>3360</v>
      </c>
      <c r="E968" s="198" t="s">
        <v>1157</v>
      </c>
      <c r="F968" s="141">
        <f t="shared" si="141"/>
        <v>1538</v>
      </c>
      <c r="G968" s="142">
        <f t="shared" si="142"/>
        <v>1435</v>
      </c>
      <c r="H968" s="142">
        <f t="shared" si="143"/>
        <v>1605</v>
      </c>
      <c r="I968" s="142">
        <f t="shared" si="144"/>
        <v>1593</v>
      </c>
      <c r="K968" s="154">
        <v>1516.8578571428579</v>
      </c>
      <c r="M968" s="98"/>
      <c r="N968" s="98"/>
    </row>
    <row r="969" spans="2:14" ht="38.25" hidden="1">
      <c r="C969" s="185" t="s">
        <v>1813</v>
      </c>
      <c r="D969" s="197" t="s">
        <v>1814</v>
      </c>
      <c r="E969" s="198" t="s">
        <v>86</v>
      </c>
      <c r="F969" s="141">
        <f t="shared" si="141"/>
        <v>6205</v>
      </c>
      <c r="G969" s="142">
        <f t="shared" si="142"/>
        <v>5792</v>
      </c>
      <c r="H969" s="142">
        <f t="shared" si="143"/>
        <v>6476</v>
      </c>
      <c r="I969" s="142">
        <f t="shared" si="144"/>
        <v>6427</v>
      </c>
      <c r="K969" s="154">
        <v>6121</v>
      </c>
      <c r="M969" s="98"/>
      <c r="N969" s="98"/>
    </row>
    <row r="970" spans="2:14" ht="25.5" hidden="1">
      <c r="C970" s="185" t="s">
        <v>1815</v>
      </c>
      <c r="D970" s="197" t="s">
        <v>3361</v>
      </c>
      <c r="E970" s="198" t="s">
        <v>86</v>
      </c>
      <c r="F970" s="141">
        <f t="shared" si="141"/>
        <v>6625</v>
      </c>
      <c r="G970" s="142">
        <f t="shared" si="142"/>
        <v>6184</v>
      </c>
      <c r="H970" s="142">
        <f t="shared" si="143"/>
        <v>6914</v>
      </c>
      <c r="I970" s="142">
        <f t="shared" si="144"/>
        <v>6862</v>
      </c>
      <c r="K970" s="154">
        <v>6535.26</v>
      </c>
      <c r="M970" s="98"/>
      <c r="N970" s="98"/>
    </row>
    <row r="971" spans="2:14" ht="38.25" hidden="1">
      <c r="C971" s="185" t="s">
        <v>3362</v>
      </c>
      <c r="D971" s="203" t="s">
        <v>3363</v>
      </c>
      <c r="E971" s="198" t="s">
        <v>678</v>
      </c>
      <c r="F971" s="141">
        <f t="shared" si="141"/>
        <v>7387</v>
      </c>
      <c r="G971" s="142">
        <f t="shared" si="142"/>
        <v>6895</v>
      </c>
      <c r="H971" s="142">
        <f t="shared" si="143"/>
        <v>7709</v>
      </c>
      <c r="I971" s="142">
        <f t="shared" si="144"/>
        <v>7650</v>
      </c>
      <c r="K971" s="154">
        <v>7286.16</v>
      </c>
      <c r="M971" s="98"/>
      <c r="N971" s="98"/>
    </row>
    <row r="972" spans="2:14" ht="25.5" hidden="1">
      <c r="C972" s="185" t="s">
        <v>3364</v>
      </c>
      <c r="D972" s="207" t="s">
        <v>3365</v>
      </c>
      <c r="E972" s="208" t="s">
        <v>1188</v>
      </c>
      <c r="F972" s="141">
        <f t="shared" si="141"/>
        <v>2163704</v>
      </c>
      <c r="G972" s="142">
        <f t="shared" si="142"/>
        <v>2019642</v>
      </c>
      <c r="H972" s="142">
        <f t="shared" si="143"/>
        <v>2258038</v>
      </c>
      <c r="I972" s="142">
        <f t="shared" si="144"/>
        <v>2240964</v>
      </c>
      <c r="K972" s="154">
        <v>2134251</v>
      </c>
      <c r="M972" s="98"/>
      <c r="N972" s="98"/>
    </row>
    <row r="973" spans="2:14" ht="25.5" hidden="1">
      <c r="C973" s="185" t="s">
        <v>3366</v>
      </c>
      <c r="D973" s="207" t="s">
        <v>3365</v>
      </c>
      <c r="E973" s="208" t="s">
        <v>1188</v>
      </c>
      <c r="F973" s="141">
        <f t="shared" si="141"/>
        <v>5323374</v>
      </c>
      <c r="G973" s="142">
        <f t="shared" si="142"/>
        <v>4968937</v>
      </c>
      <c r="H973" s="142">
        <f t="shared" si="143"/>
        <v>5555464</v>
      </c>
      <c r="I973" s="142">
        <f t="shared" si="144"/>
        <v>5513457</v>
      </c>
      <c r="K973" s="154">
        <v>5250911</v>
      </c>
      <c r="M973" s="98"/>
      <c r="N973" s="98"/>
    </row>
    <row r="974" spans="2:14" ht="38.25" hidden="1">
      <c r="C974" s="185" t="s">
        <v>3367</v>
      </c>
      <c r="D974" s="197" t="s">
        <v>3368</v>
      </c>
      <c r="E974" s="198" t="s">
        <v>678</v>
      </c>
      <c r="F974" s="141">
        <f t="shared" si="141"/>
        <v>8654</v>
      </c>
      <c r="G974" s="142">
        <f t="shared" si="142"/>
        <v>8078</v>
      </c>
      <c r="H974" s="142">
        <f t="shared" si="143"/>
        <v>9031</v>
      </c>
      <c r="I974" s="142">
        <f t="shared" si="144"/>
        <v>8963</v>
      </c>
      <c r="K974" s="154">
        <v>8536.2746000000006</v>
      </c>
      <c r="M974" s="98"/>
      <c r="N974" s="98"/>
    </row>
    <row r="975" spans="2:14" ht="38.25" hidden="1">
      <c r="C975" s="185" t="s">
        <v>3369</v>
      </c>
      <c r="D975" s="197" t="s">
        <v>3370</v>
      </c>
      <c r="E975" s="198" t="s">
        <v>86</v>
      </c>
      <c r="F975" s="141">
        <f t="shared" si="141"/>
        <v>9094</v>
      </c>
      <c r="G975" s="142">
        <f t="shared" si="142"/>
        <v>8488</v>
      </c>
      <c r="H975" s="142">
        <f t="shared" si="143"/>
        <v>9490</v>
      </c>
      <c r="I975" s="142">
        <f t="shared" si="144"/>
        <v>9419</v>
      </c>
      <c r="K975" s="154">
        <v>8970.06</v>
      </c>
      <c r="M975" s="98"/>
      <c r="N975" s="98"/>
    </row>
    <row r="976" spans="2:14" ht="25.5" hidden="1">
      <c r="C976" s="185" t="s">
        <v>1817</v>
      </c>
      <c r="D976" s="197" t="s">
        <v>1818</v>
      </c>
      <c r="E976" s="198" t="s">
        <v>1148</v>
      </c>
      <c r="F976" s="141">
        <f t="shared" si="141"/>
        <v>10669</v>
      </c>
      <c r="G976" s="142">
        <f t="shared" si="142"/>
        <v>9959</v>
      </c>
      <c r="H976" s="142">
        <f t="shared" si="143"/>
        <v>11134</v>
      </c>
      <c r="I976" s="142">
        <f t="shared" si="144"/>
        <v>11050</v>
      </c>
      <c r="K976" s="154">
        <v>10523.81</v>
      </c>
      <c r="M976" s="98"/>
      <c r="N976" s="98"/>
    </row>
    <row r="977" spans="3:14" ht="25.5" hidden="1">
      <c r="C977" s="185" t="s">
        <v>1677</v>
      </c>
      <c r="D977" s="197" t="s">
        <v>3371</v>
      </c>
      <c r="E977" s="198" t="s">
        <v>678</v>
      </c>
      <c r="F977" s="141">
        <f t="shared" si="141"/>
        <v>11533</v>
      </c>
      <c r="G977" s="142">
        <f t="shared" si="142"/>
        <v>10765</v>
      </c>
      <c r="H977" s="142">
        <f t="shared" si="143"/>
        <v>12036</v>
      </c>
      <c r="I977" s="142">
        <f t="shared" si="144"/>
        <v>11945</v>
      </c>
      <c r="K977" s="154">
        <v>11376.242141428573</v>
      </c>
      <c r="M977" s="98"/>
      <c r="N977" s="98"/>
    </row>
    <row r="978" spans="3:14" ht="38.25" hidden="1">
      <c r="C978" s="185" t="s">
        <v>3372</v>
      </c>
      <c r="D978" s="197" t="s">
        <v>3373</v>
      </c>
      <c r="E978" s="198" t="s">
        <v>1157</v>
      </c>
      <c r="F978" s="141">
        <f t="shared" si="141"/>
        <v>12058</v>
      </c>
      <c r="G978" s="142">
        <f t="shared" si="142"/>
        <v>11255</v>
      </c>
      <c r="H978" s="142">
        <f t="shared" si="143"/>
        <v>12583</v>
      </c>
      <c r="I978" s="142">
        <f t="shared" si="144"/>
        <v>12488</v>
      </c>
      <c r="K978" s="154">
        <v>11893.473575714288</v>
      </c>
      <c r="M978" s="98"/>
      <c r="N978" s="98"/>
    </row>
    <row r="979" spans="3:14" ht="16.5" hidden="1">
      <c r="C979" s="185" t="s">
        <v>3374</v>
      </c>
      <c r="D979" s="197" t="s">
        <v>3375</v>
      </c>
      <c r="E979" s="198" t="s">
        <v>9</v>
      </c>
      <c r="F979" s="141">
        <f t="shared" si="141"/>
        <v>12890</v>
      </c>
      <c r="G979" s="142">
        <f t="shared" si="142"/>
        <v>12032</v>
      </c>
      <c r="H979" s="142">
        <f t="shared" si="143"/>
        <v>13452</v>
      </c>
      <c r="I979" s="142">
        <f t="shared" si="144"/>
        <v>13350</v>
      </c>
      <c r="K979" s="154">
        <v>12714.58</v>
      </c>
      <c r="M979" s="98"/>
      <c r="N979" s="98"/>
    </row>
    <row r="980" spans="3:14" ht="16.5" hidden="1">
      <c r="C980" s="185" t="s">
        <v>3376</v>
      </c>
      <c r="D980" s="197" t="s">
        <v>3377</v>
      </c>
      <c r="E980" s="198" t="s">
        <v>86</v>
      </c>
      <c r="F980" s="141">
        <f t="shared" si="141"/>
        <v>14892</v>
      </c>
      <c r="G980" s="142">
        <f t="shared" si="142"/>
        <v>13900</v>
      </c>
      <c r="H980" s="142">
        <f t="shared" si="143"/>
        <v>15541</v>
      </c>
      <c r="I980" s="142">
        <f t="shared" si="144"/>
        <v>15423</v>
      </c>
      <c r="K980" s="154">
        <v>14688.9</v>
      </c>
      <c r="M980" s="98"/>
      <c r="N980" s="98"/>
    </row>
    <row r="981" spans="3:14" ht="16.5" hidden="1">
      <c r="C981" s="185" t="s">
        <v>3378</v>
      </c>
      <c r="D981" s="197" t="s">
        <v>3379</v>
      </c>
      <c r="E981" s="198" t="s">
        <v>678</v>
      </c>
      <c r="F981" s="141">
        <f t="shared" si="141"/>
        <v>15410</v>
      </c>
      <c r="G981" s="142">
        <f t="shared" si="142"/>
        <v>14384</v>
      </c>
      <c r="H981" s="142">
        <f t="shared" si="143"/>
        <v>16082</v>
      </c>
      <c r="I981" s="142">
        <f t="shared" si="144"/>
        <v>15960</v>
      </c>
      <c r="K981" s="154">
        <v>15200</v>
      </c>
      <c r="M981" s="98"/>
      <c r="N981" s="98"/>
    </row>
    <row r="982" spans="3:14" ht="25.5" hidden="1">
      <c r="C982" s="185" t="s">
        <v>1819</v>
      </c>
      <c r="D982" s="197" t="s">
        <v>1820</v>
      </c>
      <c r="E982" s="198" t="s">
        <v>9</v>
      </c>
      <c r="F982" s="141">
        <f t="shared" si="141"/>
        <v>15659</v>
      </c>
      <c r="G982" s="142">
        <f t="shared" si="142"/>
        <v>14617</v>
      </c>
      <c r="H982" s="142">
        <f t="shared" si="143"/>
        <v>16342</v>
      </c>
      <c r="I982" s="142">
        <f t="shared" si="144"/>
        <v>16218</v>
      </c>
      <c r="K982" s="154">
        <v>15446</v>
      </c>
      <c r="M982" s="98"/>
      <c r="N982" s="98"/>
    </row>
    <row r="983" spans="3:14" ht="16.5" hidden="1">
      <c r="C983" s="185" t="s">
        <v>3380</v>
      </c>
      <c r="D983" s="186" t="s">
        <v>3377</v>
      </c>
      <c r="E983" s="187" t="s">
        <v>86</v>
      </c>
      <c r="F983" s="141">
        <f t="shared" si="141"/>
        <v>18210</v>
      </c>
      <c r="G983" s="142">
        <f t="shared" si="142"/>
        <v>16998</v>
      </c>
      <c r="H983" s="142">
        <f t="shared" si="143"/>
        <v>19004</v>
      </c>
      <c r="I983" s="142">
        <f t="shared" si="144"/>
        <v>18860</v>
      </c>
      <c r="K983" s="154">
        <v>17962.210871509342</v>
      </c>
      <c r="M983" s="98"/>
      <c r="N983" s="98"/>
    </row>
    <row r="984" spans="3:14" ht="25.5" hidden="1">
      <c r="C984" s="185" t="s">
        <v>1821</v>
      </c>
      <c r="D984" s="197" t="s">
        <v>1822</v>
      </c>
      <c r="E984" s="198" t="s">
        <v>86</v>
      </c>
      <c r="F984" s="141">
        <f t="shared" si="141"/>
        <v>20550</v>
      </c>
      <c r="G984" s="142">
        <f t="shared" si="142"/>
        <v>19182</v>
      </c>
      <c r="H984" s="142">
        <f t="shared" si="143"/>
        <v>21446</v>
      </c>
      <c r="I984" s="142">
        <f t="shared" si="144"/>
        <v>21284</v>
      </c>
      <c r="K984" s="154">
        <v>20270.060000000001</v>
      </c>
      <c r="M984" s="98"/>
      <c r="N984" s="98"/>
    </row>
    <row r="985" spans="3:14" ht="25.5" hidden="1">
      <c r="C985" s="185" t="s">
        <v>3381</v>
      </c>
      <c r="D985" s="186" t="s">
        <v>3382</v>
      </c>
      <c r="E985" s="187" t="s">
        <v>9</v>
      </c>
      <c r="F985" s="141">
        <f t="shared" si="141"/>
        <v>25345</v>
      </c>
      <c r="G985" s="142">
        <f t="shared" si="142"/>
        <v>23658</v>
      </c>
      <c r="H985" s="142">
        <f t="shared" si="143"/>
        <v>26450</v>
      </c>
      <c r="I985" s="142">
        <f t="shared" si="144"/>
        <v>26250</v>
      </c>
      <c r="K985" s="154">
        <v>25000</v>
      </c>
      <c r="M985" s="98"/>
      <c r="N985" s="98"/>
    </row>
    <row r="986" spans="3:14" ht="25.5" hidden="1">
      <c r="C986" s="185" t="s">
        <v>1823</v>
      </c>
      <c r="D986" s="186" t="s">
        <v>1824</v>
      </c>
      <c r="E986" s="187" t="s">
        <v>86</v>
      </c>
      <c r="F986" s="141">
        <f t="shared" si="141"/>
        <v>97372</v>
      </c>
      <c r="G986" s="142">
        <f t="shared" si="142"/>
        <v>90889</v>
      </c>
      <c r="H986" s="142">
        <f t="shared" si="143"/>
        <v>101618</v>
      </c>
      <c r="I986" s="142">
        <f t="shared" si="144"/>
        <v>100849</v>
      </c>
      <c r="K986" s="154">
        <v>96047</v>
      </c>
      <c r="M986" s="98"/>
      <c r="N986" s="98"/>
    </row>
    <row r="987" spans="3:14" ht="38.25" hidden="1">
      <c r="C987" s="185" t="s">
        <v>1825</v>
      </c>
      <c r="D987" s="197" t="s">
        <v>1826</v>
      </c>
      <c r="E987" s="198" t="s">
        <v>1157</v>
      </c>
      <c r="F987" s="141">
        <f t="shared" si="141"/>
        <v>20847</v>
      </c>
      <c r="G987" s="142">
        <f t="shared" si="142"/>
        <v>19459</v>
      </c>
      <c r="H987" s="142">
        <f t="shared" si="143"/>
        <v>21756</v>
      </c>
      <c r="I987" s="142">
        <f t="shared" si="144"/>
        <v>21591</v>
      </c>
      <c r="K987" s="154">
        <v>20563.056385714288</v>
      </c>
      <c r="M987" s="98"/>
      <c r="N987" s="98"/>
    </row>
    <row r="988" spans="3:14" ht="25.5" hidden="1">
      <c r="C988" s="185" t="s">
        <v>1827</v>
      </c>
      <c r="D988" s="197" t="s">
        <v>1828</v>
      </c>
      <c r="E988" s="198" t="s">
        <v>1157</v>
      </c>
      <c r="F988" s="141">
        <f t="shared" si="141"/>
        <v>28945</v>
      </c>
      <c r="G988" s="142">
        <f t="shared" si="142"/>
        <v>27018</v>
      </c>
      <c r="H988" s="142">
        <f t="shared" si="143"/>
        <v>30207</v>
      </c>
      <c r="I988" s="142">
        <f t="shared" si="144"/>
        <v>29979</v>
      </c>
      <c r="K988" s="154">
        <v>28551.473575714288</v>
      </c>
      <c r="M988" s="98"/>
      <c r="N988" s="98"/>
    </row>
    <row r="989" spans="3:14" ht="25.5" hidden="1">
      <c r="C989" s="185" t="s">
        <v>1687</v>
      </c>
      <c r="D989" s="197" t="s">
        <v>3383</v>
      </c>
      <c r="E989" s="198" t="s">
        <v>86</v>
      </c>
      <c r="F989" s="141">
        <f t="shared" si="141"/>
        <v>30708</v>
      </c>
      <c r="G989" s="142">
        <f t="shared" si="142"/>
        <v>28664</v>
      </c>
      <c r="H989" s="142">
        <f t="shared" si="143"/>
        <v>32047</v>
      </c>
      <c r="I989" s="142">
        <f t="shared" si="144"/>
        <v>31805</v>
      </c>
      <c r="K989" s="154">
        <v>30290.2</v>
      </c>
      <c r="M989" s="98"/>
      <c r="N989" s="98"/>
    </row>
    <row r="990" spans="3:14" ht="16.5" hidden="1">
      <c r="C990" s="185" t="s">
        <v>3384</v>
      </c>
      <c r="D990" s="186" t="s">
        <v>3385</v>
      </c>
      <c r="E990" s="187" t="s">
        <v>86</v>
      </c>
      <c r="F990" s="141">
        <f t="shared" si="141"/>
        <v>39313</v>
      </c>
      <c r="G990" s="142">
        <f t="shared" si="142"/>
        <v>36696</v>
      </c>
      <c r="H990" s="142">
        <f t="shared" si="143"/>
        <v>41027</v>
      </c>
      <c r="I990" s="142">
        <f t="shared" si="144"/>
        <v>40717</v>
      </c>
      <c r="K990" s="154">
        <v>38778</v>
      </c>
      <c r="M990" s="98"/>
      <c r="N990" s="98"/>
    </row>
    <row r="991" spans="3:14" ht="16.5" hidden="1">
      <c r="C991" s="185" t="s">
        <v>3386</v>
      </c>
      <c r="D991" s="197" t="s">
        <v>3387</v>
      </c>
      <c r="E991" s="198" t="s">
        <v>9</v>
      </c>
      <c r="F991" s="141">
        <f t="shared" si="141"/>
        <v>34340</v>
      </c>
      <c r="G991" s="142">
        <f t="shared" si="142"/>
        <v>32054</v>
      </c>
      <c r="H991" s="142">
        <f t="shared" si="143"/>
        <v>35837</v>
      </c>
      <c r="I991" s="142">
        <f t="shared" si="144"/>
        <v>35566</v>
      </c>
      <c r="K991" s="154">
        <v>33872.67</v>
      </c>
      <c r="M991" s="98"/>
      <c r="N991" s="98"/>
    </row>
    <row r="992" spans="3:14" ht="16.5" hidden="1">
      <c r="C992" s="185" t="s">
        <v>3388</v>
      </c>
      <c r="D992" s="197" t="s">
        <v>3389</v>
      </c>
      <c r="E992" s="198" t="s">
        <v>678</v>
      </c>
      <c r="F992" s="141">
        <f t="shared" si="141"/>
        <v>36793</v>
      </c>
      <c r="G992" s="142">
        <f t="shared" si="142"/>
        <v>34344</v>
      </c>
      <c r="H992" s="142">
        <f t="shared" si="143"/>
        <v>38397</v>
      </c>
      <c r="I992" s="142">
        <f t="shared" si="144"/>
        <v>38107</v>
      </c>
      <c r="K992" s="154">
        <v>36292.455004285701</v>
      </c>
      <c r="M992" s="98"/>
      <c r="N992" s="98"/>
    </row>
    <row r="993" spans="3:14" ht="25.5" hidden="1">
      <c r="C993" s="185" t="s">
        <v>1829</v>
      </c>
      <c r="D993" s="197" t="s">
        <v>3390</v>
      </c>
      <c r="E993" s="198" t="s">
        <v>678</v>
      </c>
      <c r="F993" s="141">
        <f t="shared" si="141"/>
        <v>37124</v>
      </c>
      <c r="G993" s="142">
        <f t="shared" si="142"/>
        <v>34652</v>
      </c>
      <c r="H993" s="142">
        <f t="shared" si="143"/>
        <v>38743</v>
      </c>
      <c r="I993" s="142">
        <f t="shared" si="144"/>
        <v>38450</v>
      </c>
      <c r="K993" s="154">
        <v>36618.624000000003</v>
      </c>
      <c r="M993" s="98"/>
      <c r="N993" s="98"/>
    </row>
    <row r="994" spans="3:14" ht="16.5" hidden="1">
      <c r="C994" s="185" t="s">
        <v>3391</v>
      </c>
      <c r="D994" s="197" t="s">
        <v>3392</v>
      </c>
      <c r="E994" s="198" t="s">
        <v>9</v>
      </c>
      <c r="F994" s="141">
        <f t="shared" si="141"/>
        <v>37686</v>
      </c>
      <c r="G994" s="142">
        <f t="shared" si="142"/>
        <v>35177</v>
      </c>
      <c r="H994" s="142">
        <f t="shared" si="143"/>
        <v>39329</v>
      </c>
      <c r="I994" s="142">
        <f t="shared" si="144"/>
        <v>39031</v>
      </c>
      <c r="K994" s="154">
        <v>37172.74</v>
      </c>
      <c r="M994" s="98"/>
      <c r="N994" s="98"/>
    </row>
    <row r="995" spans="3:14" ht="16.5" hidden="1">
      <c r="C995" s="185" t="s">
        <v>3393</v>
      </c>
      <c r="D995" s="197" t="s">
        <v>3394</v>
      </c>
      <c r="E995" s="198" t="s">
        <v>1157</v>
      </c>
      <c r="F995" s="141">
        <f t="shared" si="141"/>
        <v>38630</v>
      </c>
      <c r="G995" s="142">
        <f t="shared" si="142"/>
        <v>36058</v>
      </c>
      <c r="H995" s="142">
        <f t="shared" si="143"/>
        <v>40314</v>
      </c>
      <c r="I995" s="142">
        <f t="shared" si="144"/>
        <v>40009</v>
      </c>
      <c r="K995" s="154">
        <v>38103.927147142858</v>
      </c>
      <c r="M995" s="98"/>
      <c r="N995" s="98"/>
    </row>
    <row r="996" spans="3:14" ht="25.5" hidden="1">
      <c r="C996" s="185" t="s">
        <v>3395</v>
      </c>
      <c r="D996" s="197" t="s">
        <v>3396</v>
      </c>
      <c r="E996" s="198" t="s">
        <v>1157</v>
      </c>
      <c r="F996" s="141">
        <f t="shared" si="141"/>
        <v>38822</v>
      </c>
      <c r="G996" s="142">
        <f t="shared" si="142"/>
        <v>36238</v>
      </c>
      <c r="H996" s="142">
        <f t="shared" si="143"/>
        <v>40515</v>
      </c>
      <c r="I996" s="142">
        <f t="shared" si="144"/>
        <v>40209</v>
      </c>
      <c r="K996" s="154">
        <v>38293.979219000001</v>
      </c>
      <c r="M996" s="98"/>
      <c r="N996" s="98"/>
    </row>
    <row r="997" spans="3:14" ht="25.5" hidden="1">
      <c r="C997" s="185" t="s">
        <v>1831</v>
      </c>
      <c r="D997" s="197" t="s">
        <v>1832</v>
      </c>
      <c r="E997" s="198" t="s">
        <v>9</v>
      </c>
      <c r="F997" s="141">
        <f t="shared" si="141"/>
        <v>41740</v>
      </c>
      <c r="G997" s="142">
        <f t="shared" si="142"/>
        <v>38961</v>
      </c>
      <c r="H997" s="142">
        <f t="shared" si="143"/>
        <v>43560</v>
      </c>
      <c r="I997" s="142">
        <f t="shared" si="144"/>
        <v>43230</v>
      </c>
      <c r="K997" s="154">
        <v>41171.653999999995</v>
      </c>
      <c r="M997" s="98"/>
      <c r="N997" s="98"/>
    </row>
    <row r="998" spans="3:14" ht="25.5" hidden="1">
      <c r="C998" s="185" t="s">
        <v>1833</v>
      </c>
      <c r="D998" s="197" t="s">
        <v>1834</v>
      </c>
      <c r="E998" s="198" t="s">
        <v>678</v>
      </c>
      <c r="F998" s="141">
        <f t="shared" si="141"/>
        <v>48512</v>
      </c>
      <c r="G998" s="142">
        <f t="shared" si="142"/>
        <v>45282</v>
      </c>
      <c r="H998" s="142">
        <f t="shared" si="143"/>
        <v>50627</v>
      </c>
      <c r="I998" s="142">
        <f t="shared" si="144"/>
        <v>50244</v>
      </c>
      <c r="K998" s="154">
        <v>47851.654000000002</v>
      </c>
      <c r="M998" s="98"/>
      <c r="N998" s="98"/>
    </row>
    <row r="999" spans="3:14" ht="38.25" hidden="1">
      <c r="C999" s="185" t="s">
        <v>3397</v>
      </c>
      <c r="D999" s="197" t="s">
        <v>3398</v>
      </c>
      <c r="E999" s="198" t="s">
        <v>1148</v>
      </c>
      <c r="F999" s="141">
        <f t="shared" si="141"/>
        <v>48928</v>
      </c>
      <c r="G999" s="142">
        <f t="shared" si="142"/>
        <v>45670</v>
      </c>
      <c r="H999" s="142">
        <f t="shared" si="143"/>
        <v>51061</v>
      </c>
      <c r="I999" s="142">
        <f t="shared" si="144"/>
        <v>50675</v>
      </c>
      <c r="K999" s="154">
        <v>48261.983999999989</v>
      </c>
      <c r="M999" s="98"/>
      <c r="N999" s="98"/>
    </row>
    <row r="1000" spans="3:14" ht="16.5" hidden="1">
      <c r="C1000" s="185" t="s">
        <v>1551</v>
      </c>
      <c r="D1000" s="197" t="s">
        <v>3399</v>
      </c>
      <c r="E1000" s="198" t="s">
        <v>86</v>
      </c>
      <c r="F1000" s="141">
        <f t="shared" si="141"/>
        <v>49556</v>
      </c>
      <c r="G1000" s="142">
        <f t="shared" si="142"/>
        <v>46256</v>
      </c>
      <c r="H1000" s="142">
        <f t="shared" si="143"/>
        <v>51716</v>
      </c>
      <c r="I1000" s="142">
        <f t="shared" si="144"/>
        <v>51325</v>
      </c>
      <c r="K1000" s="154">
        <v>48881.26</v>
      </c>
      <c r="M1000" s="98"/>
      <c r="N1000" s="98"/>
    </row>
    <row r="1001" spans="3:14" ht="38.25" hidden="1">
      <c r="C1001" s="185" t="s">
        <v>1835</v>
      </c>
      <c r="D1001" s="197" t="s">
        <v>1836</v>
      </c>
      <c r="E1001" s="198" t="s">
        <v>678</v>
      </c>
      <c r="F1001" s="141">
        <f t="shared" si="141"/>
        <v>51644</v>
      </c>
      <c r="G1001" s="142">
        <f t="shared" si="142"/>
        <v>48205</v>
      </c>
      <c r="H1001" s="142">
        <f t="shared" si="143"/>
        <v>53895</v>
      </c>
      <c r="I1001" s="142">
        <f t="shared" si="144"/>
        <v>53488</v>
      </c>
      <c r="K1001" s="154">
        <v>50940.924880694052</v>
      </c>
      <c r="M1001" s="98"/>
      <c r="N1001" s="98"/>
    </row>
    <row r="1002" spans="3:14" ht="38.25" hidden="1">
      <c r="C1002" s="185" t="s">
        <v>1439</v>
      </c>
      <c r="D1002" s="197" t="s">
        <v>3400</v>
      </c>
      <c r="E1002" s="198" t="s">
        <v>678</v>
      </c>
      <c r="F1002" s="141">
        <f t="shared" si="141"/>
        <v>56608</v>
      </c>
      <c r="G1002" s="142">
        <f t="shared" si="142"/>
        <v>52839</v>
      </c>
      <c r="H1002" s="142">
        <f t="shared" si="143"/>
        <v>59076</v>
      </c>
      <c r="I1002" s="142">
        <f t="shared" si="144"/>
        <v>58630</v>
      </c>
      <c r="K1002" s="154">
        <v>55837.835566666668</v>
      </c>
      <c r="M1002" s="98"/>
      <c r="N1002" s="98"/>
    </row>
    <row r="1003" spans="3:14" ht="38.25" hidden="1">
      <c r="C1003" s="185" t="s">
        <v>3401</v>
      </c>
      <c r="D1003" s="197" t="s">
        <v>3402</v>
      </c>
      <c r="E1003" s="198" t="s">
        <v>9</v>
      </c>
      <c r="F1003" s="141">
        <f t="shared" si="141"/>
        <v>60861</v>
      </c>
      <c r="G1003" s="142">
        <f t="shared" si="142"/>
        <v>56809</v>
      </c>
      <c r="H1003" s="142">
        <f t="shared" si="143"/>
        <v>63515</v>
      </c>
      <c r="I1003" s="142">
        <f t="shared" si="144"/>
        <v>63034</v>
      </c>
      <c r="K1003" s="154">
        <v>60032.624000000003</v>
      </c>
      <c r="M1003" s="98"/>
      <c r="N1003" s="98"/>
    </row>
    <row r="1004" spans="3:14" ht="38.25" hidden="1">
      <c r="C1004" s="185" t="s">
        <v>3403</v>
      </c>
      <c r="D1004" s="197" t="s">
        <v>3404</v>
      </c>
      <c r="E1004" s="198" t="s">
        <v>86</v>
      </c>
      <c r="F1004" s="141">
        <f t="shared" si="141"/>
        <v>62928</v>
      </c>
      <c r="G1004" s="142">
        <f t="shared" si="142"/>
        <v>58738</v>
      </c>
      <c r="H1004" s="142">
        <f t="shared" si="143"/>
        <v>65671</v>
      </c>
      <c r="I1004" s="142">
        <f t="shared" si="144"/>
        <v>65175</v>
      </c>
      <c r="K1004" s="154">
        <v>62071</v>
      </c>
      <c r="M1004" s="98"/>
      <c r="N1004" s="98"/>
    </row>
    <row r="1005" spans="3:14" ht="25.5" hidden="1">
      <c r="C1005" s="185" t="s">
        <v>3405</v>
      </c>
      <c r="D1005" s="197" t="s">
        <v>3406</v>
      </c>
      <c r="E1005" s="198" t="s">
        <v>1157</v>
      </c>
      <c r="F1005" s="141">
        <f t="shared" si="141"/>
        <v>65536</v>
      </c>
      <c r="G1005" s="142">
        <f t="shared" si="142"/>
        <v>61172</v>
      </c>
      <c r="H1005" s="142">
        <f t="shared" si="143"/>
        <v>68393</v>
      </c>
      <c r="I1005" s="142">
        <f t="shared" si="144"/>
        <v>67876</v>
      </c>
      <c r="K1005" s="154">
        <v>64643.875270000004</v>
      </c>
      <c r="M1005" s="98"/>
      <c r="N1005" s="98"/>
    </row>
    <row r="1006" spans="3:14" ht="38.25" hidden="1">
      <c r="C1006" s="185" t="s">
        <v>1837</v>
      </c>
      <c r="D1006" s="197" t="s">
        <v>1838</v>
      </c>
      <c r="E1006" s="198" t="s">
        <v>1148</v>
      </c>
      <c r="F1006" s="141">
        <f t="shared" si="141"/>
        <v>65749</v>
      </c>
      <c r="G1006" s="142">
        <f t="shared" si="142"/>
        <v>61371</v>
      </c>
      <c r="H1006" s="142">
        <f t="shared" si="143"/>
        <v>68615</v>
      </c>
      <c r="I1006" s="142">
        <f t="shared" si="144"/>
        <v>68096</v>
      </c>
      <c r="K1006" s="154">
        <v>64853.599999999999</v>
      </c>
      <c r="M1006" s="98"/>
      <c r="N1006" s="98"/>
    </row>
    <row r="1007" spans="3:14" ht="25.5" hidden="1">
      <c r="C1007" s="185" t="s">
        <v>1682</v>
      </c>
      <c r="D1007" s="197" t="s">
        <v>1683</v>
      </c>
      <c r="E1007" s="198" t="s">
        <v>1148</v>
      </c>
      <c r="F1007" s="141">
        <f t="shared" si="141"/>
        <v>70643</v>
      </c>
      <c r="G1007" s="142">
        <f t="shared" si="142"/>
        <v>65939</v>
      </c>
      <c r="H1007" s="142">
        <f t="shared" si="143"/>
        <v>73723</v>
      </c>
      <c r="I1007" s="142">
        <f t="shared" si="144"/>
        <v>73165</v>
      </c>
      <c r="K1007" s="154">
        <v>69681.066666666666</v>
      </c>
      <c r="M1007" s="98"/>
      <c r="N1007" s="98"/>
    </row>
    <row r="1008" spans="3:14" ht="16.5" hidden="1">
      <c r="C1008" s="185" t="s">
        <v>1553</v>
      </c>
      <c r="D1008" s="197" t="s">
        <v>3407</v>
      </c>
      <c r="E1008" s="198" t="s">
        <v>678</v>
      </c>
      <c r="F1008" s="141">
        <f t="shared" si="141"/>
        <v>72477</v>
      </c>
      <c r="G1008" s="142">
        <f t="shared" si="142"/>
        <v>67651</v>
      </c>
      <c r="H1008" s="142">
        <f t="shared" si="143"/>
        <v>75637</v>
      </c>
      <c r="I1008" s="142">
        <f t="shared" si="144"/>
        <v>75065</v>
      </c>
      <c r="K1008" s="154">
        <v>71490.19</v>
      </c>
      <c r="M1008" s="98"/>
      <c r="N1008" s="98"/>
    </row>
    <row r="1009" spans="3:14" ht="63.75" hidden="1">
      <c r="C1009" s="185" t="s">
        <v>3408</v>
      </c>
      <c r="D1009" s="197" t="s">
        <v>3409</v>
      </c>
      <c r="E1009" s="198" t="s">
        <v>1157</v>
      </c>
      <c r="F1009" s="141">
        <f t="shared" ref="F1009:F1072" si="145">+ROUND($F$7*K1009,0)</f>
        <v>76858</v>
      </c>
      <c r="G1009" s="142">
        <f t="shared" ref="G1009:G1072" si="146">+ROUND(K1009*$G$7,0)</f>
        <v>71741</v>
      </c>
      <c r="H1009" s="142">
        <f t="shared" ref="H1009:H1072" si="147">+ROUND(K1009*$H$7,0)</f>
        <v>80209</v>
      </c>
      <c r="I1009" s="142">
        <f t="shared" ref="I1009:I1072" si="148">+ROUND(K1009*$I$7,0)</f>
        <v>79602</v>
      </c>
      <c r="K1009" s="154">
        <v>75811.833729999984</v>
      </c>
      <c r="M1009" s="98"/>
      <c r="N1009" s="98"/>
    </row>
    <row r="1010" spans="3:14" ht="51" hidden="1">
      <c r="C1010" s="185" t="s">
        <v>1839</v>
      </c>
      <c r="D1010" s="197" t="s">
        <v>3410</v>
      </c>
      <c r="E1010" s="198" t="s">
        <v>678</v>
      </c>
      <c r="F1010" s="141">
        <f t="shared" si="145"/>
        <v>82235</v>
      </c>
      <c r="G1010" s="142">
        <f t="shared" si="146"/>
        <v>76759</v>
      </c>
      <c r="H1010" s="142">
        <f t="shared" si="147"/>
        <v>85820</v>
      </c>
      <c r="I1010" s="142">
        <f t="shared" si="148"/>
        <v>85171</v>
      </c>
      <c r="K1010" s="154">
        <v>81115.133999999991</v>
      </c>
      <c r="M1010" s="98"/>
      <c r="N1010" s="98"/>
    </row>
    <row r="1011" spans="3:14" ht="25.5" hidden="1">
      <c r="C1011" s="185" t="s">
        <v>3411</v>
      </c>
      <c r="D1011" s="197" t="s">
        <v>3396</v>
      </c>
      <c r="E1011" s="198" t="s">
        <v>1157</v>
      </c>
      <c r="F1011" s="141">
        <f t="shared" si="145"/>
        <v>82488</v>
      </c>
      <c r="G1011" s="142">
        <f t="shared" si="146"/>
        <v>76996</v>
      </c>
      <c r="H1011" s="142">
        <f t="shared" si="147"/>
        <v>86084</v>
      </c>
      <c r="I1011" s="142">
        <f t="shared" si="148"/>
        <v>85433</v>
      </c>
      <c r="K1011" s="154">
        <v>81364.979219000001</v>
      </c>
      <c r="M1011" s="98"/>
      <c r="N1011" s="98"/>
    </row>
    <row r="1012" spans="3:14" ht="76.5" hidden="1">
      <c r="C1012" s="185" t="s">
        <v>1407</v>
      </c>
      <c r="D1012" s="197" t="s">
        <v>3412</v>
      </c>
      <c r="E1012" s="198" t="s">
        <v>9</v>
      </c>
      <c r="F1012" s="141">
        <f t="shared" si="145"/>
        <v>87972</v>
      </c>
      <c r="G1012" s="142">
        <f t="shared" si="146"/>
        <v>82115</v>
      </c>
      <c r="H1012" s="142">
        <f t="shared" si="147"/>
        <v>91808</v>
      </c>
      <c r="I1012" s="142">
        <f t="shared" si="148"/>
        <v>91114</v>
      </c>
      <c r="K1012" s="154">
        <v>86774.833729999984</v>
      </c>
      <c r="M1012" s="98"/>
      <c r="N1012" s="98"/>
    </row>
    <row r="1013" spans="3:14" ht="76.5" hidden="1">
      <c r="C1013" s="185" t="s">
        <v>3413</v>
      </c>
      <c r="D1013" s="197" t="s">
        <v>3412</v>
      </c>
      <c r="E1013" s="198" t="s">
        <v>1157</v>
      </c>
      <c r="F1013" s="141">
        <f t="shared" si="145"/>
        <v>90722</v>
      </c>
      <c r="G1013" s="142">
        <f t="shared" si="146"/>
        <v>84682</v>
      </c>
      <c r="H1013" s="142">
        <f t="shared" si="147"/>
        <v>94677</v>
      </c>
      <c r="I1013" s="142">
        <f t="shared" si="148"/>
        <v>93961</v>
      </c>
      <c r="K1013" s="154">
        <v>89487</v>
      </c>
      <c r="M1013" s="98"/>
      <c r="N1013" s="98"/>
    </row>
    <row r="1014" spans="3:14" ht="76.5" hidden="1">
      <c r="C1014" s="185" t="s">
        <v>3414</v>
      </c>
      <c r="D1014" s="190" t="s">
        <v>3415</v>
      </c>
      <c r="E1014" s="198" t="s">
        <v>1157</v>
      </c>
      <c r="F1014" s="141">
        <f t="shared" si="145"/>
        <v>94274</v>
      </c>
      <c r="G1014" s="142">
        <f t="shared" si="146"/>
        <v>87997</v>
      </c>
      <c r="H1014" s="142">
        <f t="shared" si="147"/>
        <v>98384</v>
      </c>
      <c r="I1014" s="142">
        <f t="shared" si="148"/>
        <v>97640</v>
      </c>
      <c r="K1014" s="154">
        <v>92990.394299999985</v>
      </c>
      <c r="M1014" s="98"/>
      <c r="N1014" s="98"/>
    </row>
    <row r="1015" spans="3:14" ht="51" hidden="1">
      <c r="C1015" s="185" t="s">
        <v>1401</v>
      </c>
      <c r="D1015" s="197" t="s">
        <v>3416</v>
      </c>
      <c r="E1015" s="198" t="s">
        <v>9</v>
      </c>
      <c r="F1015" s="141">
        <f t="shared" si="145"/>
        <v>101876</v>
      </c>
      <c r="G1015" s="142">
        <f t="shared" si="146"/>
        <v>95093</v>
      </c>
      <c r="H1015" s="142">
        <f t="shared" si="147"/>
        <v>106317</v>
      </c>
      <c r="I1015" s="142">
        <f t="shared" si="148"/>
        <v>105513</v>
      </c>
      <c r="K1015" s="160">
        <v>100489</v>
      </c>
      <c r="M1015" s="98"/>
      <c r="N1015" s="98"/>
    </row>
    <row r="1016" spans="3:14" ht="16.5" hidden="1">
      <c r="C1016" s="185" t="s">
        <v>3417</v>
      </c>
      <c r="D1016" s="197" t="s">
        <v>3418</v>
      </c>
      <c r="E1016" s="198" t="s">
        <v>9</v>
      </c>
      <c r="F1016" s="141">
        <f t="shared" si="145"/>
        <v>96311</v>
      </c>
      <c r="G1016" s="142">
        <f t="shared" si="146"/>
        <v>89899</v>
      </c>
      <c r="H1016" s="142">
        <f t="shared" si="147"/>
        <v>100510</v>
      </c>
      <c r="I1016" s="142">
        <f t="shared" si="148"/>
        <v>99750</v>
      </c>
      <c r="K1016" s="154">
        <v>95000</v>
      </c>
      <c r="M1016" s="98"/>
      <c r="N1016" s="98"/>
    </row>
    <row r="1017" spans="3:14" ht="76.5" hidden="1">
      <c r="C1017" s="185" t="s">
        <v>3419</v>
      </c>
      <c r="D1017" s="197" t="s">
        <v>3420</v>
      </c>
      <c r="E1017" s="198" t="s">
        <v>9</v>
      </c>
      <c r="F1017" s="141">
        <f t="shared" si="145"/>
        <v>99184</v>
      </c>
      <c r="G1017" s="142">
        <f t="shared" si="146"/>
        <v>92580</v>
      </c>
      <c r="H1017" s="142">
        <f t="shared" si="147"/>
        <v>103508</v>
      </c>
      <c r="I1017" s="142">
        <f t="shared" si="148"/>
        <v>102726</v>
      </c>
      <c r="K1017" s="154">
        <v>97833.833729999926</v>
      </c>
      <c r="M1017" s="98"/>
      <c r="N1017" s="98"/>
    </row>
    <row r="1018" spans="3:14" ht="51" hidden="1">
      <c r="C1018" s="185" t="s">
        <v>3421</v>
      </c>
      <c r="D1018" s="197" t="s">
        <v>3422</v>
      </c>
      <c r="E1018" s="198" t="s">
        <v>9</v>
      </c>
      <c r="F1018" s="141">
        <f t="shared" si="145"/>
        <v>99387</v>
      </c>
      <c r="G1018" s="142">
        <f t="shared" si="146"/>
        <v>92769</v>
      </c>
      <c r="H1018" s="142">
        <f t="shared" si="147"/>
        <v>103720</v>
      </c>
      <c r="I1018" s="142">
        <f t="shared" si="148"/>
        <v>102936</v>
      </c>
      <c r="K1018" s="154">
        <v>98033.83</v>
      </c>
      <c r="M1018" s="98"/>
      <c r="N1018" s="98"/>
    </row>
    <row r="1019" spans="3:14" ht="51" hidden="1">
      <c r="C1019" s="185" t="s">
        <v>3423</v>
      </c>
      <c r="D1019" s="197" t="s">
        <v>3424</v>
      </c>
      <c r="E1019" s="198" t="s">
        <v>9</v>
      </c>
      <c r="F1019" s="141">
        <f t="shared" si="145"/>
        <v>100134</v>
      </c>
      <c r="G1019" s="142">
        <f t="shared" si="146"/>
        <v>93467</v>
      </c>
      <c r="H1019" s="142">
        <f t="shared" si="147"/>
        <v>104500</v>
      </c>
      <c r="I1019" s="142">
        <f t="shared" si="148"/>
        <v>103710</v>
      </c>
      <c r="K1019" s="154">
        <v>98771</v>
      </c>
      <c r="M1019" s="98"/>
      <c r="N1019" s="98"/>
    </row>
    <row r="1020" spans="3:14" ht="51" hidden="1">
      <c r="C1020" s="185" t="s">
        <v>3425</v>
      </c>
      <c r="D1020" s="197" t="s">
        <v>3424</v>
      </c>
      <c r="E1020" s="198" t="s">
        <v>1157</v>
      </c>
      <c r="F1020" s="141">
        <f t="shared" si="145"/>
        <v>101942</v>
      </c>
      <c r="G1020" s="142">
        <f t="shared" si="146"/>
        <v>95154</v>
      </c>
      <c r="H1020" s="142">
        <f t="shared" si="147"/>
        <v>106386</v>
      </c>
      <c r="I1020" s="142">
        <f t="shared" si="148"/>
        <v>105582</v>
      </c>
      <c r="K1020" s="154">
        <v>100554.22492047619</v>
      </c>
      <c r="M1020" s="98"/>
      <c r="N1020" s="98"/>
    </row>
    <row r="1021" spans="3:14" ht="51" hidden="1">
      <c r="C1021" s="185" t="s">
        <v>3426</v>
      </c>
      <c r="D1021" s="197" t="s">
        <v>3427</v>
      </c>
      <c r="E1021" s="198" t="s">
        <v>1157</v>
      </c>
      <c r="F1021" s="141">
        <f t="shared" si="145"/>
        <v>107061</v>
      </c>
      <c r="G1021" s="142">
        <f t="shared" si="146"/>
        <v>99933</v>
      </c>
      <c r="H1021" s="142">
        <f t="shared" si="147"/>
        <v>111729</v>
      </c>
      <c r="I1021" s="142">
        <f t="shared" si="148"/>
        <v>110884</v>
      </c>
      <c r="K1021" s="154">
        <v>105603.83373</v>
      </c>
      <c r="M1021" s="98"/>
      <c r="N1021" s="98"/>
    </row>
    <row r="1022" spans="3:14" ht="25.5" hidden="1">
      <c r="C1022" s="185" t="s">
        <v>1841</v>
      </c>
      <c r="D1022" s="197" t="s">
        <v>3428</v>
      </c>
      <c r="E1022" s="198" t="s">
        <v>1157</v>
      </c>
      <c r="F1022" s="141">
        <f t="shared" si="145"/>
        <v>112678</v>
      </c>
      <c r="G1022" s="142">
        <f t="shared" si="146"/>
        <v>105175</v>
      </c>
      <c r="H1022" s="142">
        <f t="shared" si="147"/>
        <v>117590</v>
      </c>
      <c r="I1022" s="142">
        <f t="shared" si="148"/>
        <v>116701</v>
      </c>
      <c r="K1022" s="154">
        <v>111143.87527</v>
      </c>
      <c r="M1022" s="98"/>
      <c r="N1022" s="98"/>
    </row>
    <row r="1023" spans="3:14" ht="51" hidden="1">
      <c r="C1023" s="185" t="s">
        <v>1639</v>
      </c>
      <c r="D1023" s="197" t="s">
        <v>3429</v>
      </c>
      <c r="E1023" s="198" t="s">
        <v>9</v>
      </c>
      <c r="F1023" s="141">
        <f t="shared" si="145"/>
        <v>117939</v>
      </c>
      <c r="G1023" s="142">
        <f t="shared" si="146"/>
        <v>110087</v>
      </c>
      <c r="H1023" s="142">
        <f t="shared" si="147"/>
        <v>123081</v>
      </c>
      <c r="I1023" s="142">
        <f t="shared" si="148"/>
        <v>122151</v>
      </c>
      <c r="K1023" s="154">
        <v>116333.87</v>
      </c>
      <c r="M1023" s="98"/>
      <c r="N1023" s="98"/>
    </row>
    <row r="1024" spans="3:14" ht="38.25" hidden="1">
      <c r="C1024" s="185" t="s">
        <v>1847</v>
      </c>
      <c r="D1024" s="197" t="s">
        <v>1848</v>
      </c>
      <c r="E1024" s="198" t="s">
        <v>9</v>
      </c>
      <c r="F1024" s="141">
        <f t="shared" si="145"/>
        <v>119368</v>
      </c>
      <c r="G1024" s="142">
        <f t="shared" si="146"/>
        <v>111420</v>
      </c>
      <c r="H1024" s="142">
        <f t="shared" si="147"/>
        <v>124572</v>
      </c>
      <c r="I1024" s="142">
        <f t="shared" si="148"/>
        <v>123630</v>
      </c>
      <c r="K1024" s="154">
        <v>117743</v>
      </c>
      <c r="M1024" s="98"/>
      <c r="N1024" s="98"/>
    </row>
    <row r="1025" spans="3:14" ht="76.5" hidden="1">
      <c r="C1025" s="185" t="s">
        <v>3430</v>
      </c>
      <c r="D1025" s="197" t="s">
        <v>3431</v>
      </c>
      <c r="E1025" s="198" t="s">
        <v>9</v>
      </c>
      <c r="F1025" s="141">
        <f t="shared" si="145"/>
        <v>119523</v>
      </c>
      <c r="G1025" s="142">
        <f t="shared" si="146"/>
        <v>111565</v>
      </c>
      <c r="H1025" s="142">
        <f t="shared" si="147"/>
        <v>124734</v>
      </c>
      <c r="I1025" s="142">
        <f t="shared" si="148"/>
        <v>123791</v>
      </c>
      <c r="K1025" s="154">
        <v>117895.83373</v>
      </c>
      <c r="M1025" s="98"/>
      <c r="N1025" s="98"/>
    </row>
    <row r="1026" spans="3:14" ht="16.5" hidden="1">
      <c r="C1026" s="185" t="s">
        <v>3432</v>
      </c>
      <c r="D1026" s="197" t="s">
        <v>3433</v>
      </c>
      <c r="E1026" s="198" t="s">
        <v>9</v>
      </c>
      <c r="F1026" s="141">
        <f t="shared" si="145"/>
        <v>122555</v>
      </c>
      <c r="G1026" s="142">
        <f t="shared" si="146"/>
        <v>114395</v>
      </c>
      <c r="H1026" s="142">
        <f t="shared" si="147"/>
        <v>127898</v>
      </c>
      <c r="I1026" s="142">
        <f t="shared" si="148"/>
        <v>126931</v>
      </c>
      <c r="K1026" s="154">
        <v>120887</v>
      </c>
      <c r="M1026" s="98"/>
      <c r="N1026" s="98"/>
    </row>
    <row r="1027" spans="3:14" ht="76.5" hidden="1">
      <c r="C1027" s="185" t="s">
        <v>3434</v>
      </c>
      <c r="D1027" s="197" t="s">
        <v>3435</v>
      </c>
      <c r="E1027" s="198" t="s">
        <v>1157</v>
      </c>
      <c r="F1027" s="141">
        <f t="shared" si="145"/>
        <v>124609</v>
      </c>
      <c r="G1027" s="142">
        <f t="shared" si="146"/>
        <v>116313</v>
      </c>
      <c r="H1027" s="142">
        <f t="shared" si="147"/>
        <v>130042</v>
      </c>
      <c r="I1027" s="142">
        <f t="shared" si="148"/>
        <v>129059</v>
      </c>
      <c r="K1027" s="154">
        <v>122913</v>
      </c>
      <c r="M1027" s="98"/>
      <c r="N1027" s="98"/>
    </row>
    <row r="1028" spans="3:14" ht="63.75" hidden="1">
      <c r="C1028" s="185" t="s">
        <v>3436</v>
      </c>
      <c r="D1028" s="197" t="s">
        <v>3437</v>
      </c>
      <c r="E1028" s="198" t="s">
        <v>9</v>
      </c>
      <c r="F1028" s="141">
        <f t="shared" si="145"/>
        <v>124903</v>
      </c>
      <c r="G1028" s="142">
        <f t="shared" si="146"/>
        <v>116587</v>
      </c>
      <c r="H1028" s="142">
        <f t="shared" si="147"/>
        <v>130349</v>
      </c>
      <c r="I1028" s="142">
        <f t="shared" si="148"/>
        <v>129363</v>
      </c>
      <c r="K1028" s="154">
        <v>123202.83372999998</v>
      </c>
      <c r="M1028" s="98"/>
      <c r="N1028" s="98"/>
    </row>
    <row r="1029" spans="3:14" ht="51" hidden="1">
      <c r="C1029" s="185" t="s">
        <v>3438</v>
      </c>
      <c r="D1029" s="197" t="s">
        <v>3439</v>
      </c>
      <c r="E1029" s="198" t="s">
        <v>9</v>
      </c>
      <c r="F1029" s="141">
        <f t="shared" si="145"/>
        <v>129895</v>
      </c>
      <c r="G1029" s="142">
        <f t="shared" si="146"/>
        <v>121246</v>
      </c>
      <c r="H1029" s="142">
        <f t="shared" si="147"/>
        <v>135558</v>
      </c>
      <c r="I1029" s="142">
        <f t="shared" si="148"/>
        <v>134533</v>
      </c>
      <c r="K1029" s="154">
        <v>128126.83372999998</v>
      </c>
      <c r="M1029" s="98"/>
      <c r="N1029" s="98"/>
    </row>
    <row r="1030" spans="3:14" ht="51" hidden="1">
      <c r="C1030" s="185" t="s">
        <v>3440</v>
      </c>
      <c r="D1030" s="207" t="s">
        <v>3441</v>
      </c>
      <c r="E1030" s="198" t="s">
        <v>1157</v>
      </c>
      <c r="F1030" s="141">
        <f t="shared" si="145"/>
        <v>131703</v>
      </c>
      <c r="G1030" s="142">
        <f t="shared" si="146"/>
        <v>122934</v>
      </c>
      <c r="H1030" s="142">
        <f t="shared" si="147"/>
        <v>137445</v>
      </c>
      <c r="I1030" s="142">
        <f t="shared" si="148"/>
        <v>136406</v>
      </c>
      <c r="K1030" s="154">
        <v>129910.27</v>
      </c>
      <c r="M1030" s="98"/>
      <c r="N1030" s="98"/>
    </row>
    <row r="1031" spans="3:14" ht="51" hidden="1">
      <c r="C1031" s="185" t="s">
        <v>3442</v>
      </c>
      <c r="D1031" s="207" t="s">
        <v>3443</v>
      </c>
      <c r="E1031" s="208" t="s">
        <v>9</v>
      </c>
      <c r="F1031" s="141">
        <f t="shared" si="145"/>
        <v>98746</v>
      </c>
      <c r="G1031" s="142">
        <f t="shared" si="146"/>
        <v>92171</v>
      </c>
      <c r="H1031" s="142">
        <f t="shared" si="147"/>
        <v>103051</v>
      </c>
      <c r="I1031" s="142">
        <f t="shared" si="148"/>
        <v>102272</v>
      </c>
      <c r="K1031" s="154">
        <v>97401.81</v>
      </c>
      <c r="M1031" s="98"/>
      <c r="N1031" s="98"/>
    </row>
    <row r="1032" spans="3:14" ht="38.25" hidden="1">
      <c r="C1032" s="185" t="s">
        <v>1849</v>
      </c>
      <c r="D1032" s="197" t="s">
        <v>1850</v>
      </c>
      <c r="E1032" s="198" t="s">
        <v>678</v>
      </c>
      <c r="F1032" s="141">
        <f t="shared" si="145"/>
        <v>132196</v>
      </c>
      <c r="G1032" s="142">
        <f t="shared" si="146"/>
        <v>123394</v>
      </c>
      <c r="H1032" s="142">
        <f t="shared" si="147"/>
        <v>137960</v>
      </c>
      <c r="I1032" s="142">
        <f t="shared" si="148"/>
        <v>136917</v>
      </c>
      <c r="K1032" s="154">
        <v>130396.67285714287</v>
      </c>
      <c r="M1032" s="98"/>
      <c r="N1032" s="98"/>
    </row>
    <row r="1033" spans="3:14" ht="51" hidden="1">
      <c r="C1033" s="185" t="s">
        <v>3444</v>
      </c>
      <c r="D1033" s="197" t="s">
        <v>3445</v>
      </c>
      <c r="E1033" s="198" t="s">
        <v>1157</v>
      </c>
      <c r="F1033" s="141">
        <f t="shared" si="145"/>
        <v>134130</v>
      </c>
      <c r="G1033" s="142">
        <f t="shared" si="146"/>
        <v>125199</v>
      </c>
      <c r="H1033" s="142">
        <f t="shared" si="147"/>
        <v>139978</v>
      </c>
      <c r="I1033" s="142">
        <f t="shared" si="148"/>
        <v>138919</v>
      </c>
      <c r="K1033" s="154">
        <v>132304.03373</v>
      </c>
      <c r="M1033" s="98"/>
      <c r="N1033" s="98"/>
    </row>
    <row r="1034" spans="3:14" ht="76.5" hidden="1">
      <c r="C1034" s="185" t="s">
        <v>3446</v>
      </c>
      <c r="D1034" s="197" t="s">
        <v>3447</v>
      </c>
      <c r="E1034" s="198" t="s">
        <v>9</v>
      </c>
      <c r="F1034" s="141">
        <f t="shared" si="145"/>
        <v>143560</v>
      </c>
      <c r="G1034" s="142">
        <f t="shared" si="146"/>
        <v>134002</v>
      </c>
      <c r="H1034" s="142">
        <f t="shared" si="147"/>
        <v>149819</v>
      </c>
      <c r="I1034" s="142">
        <f t="shared" si="148"/>
        <v>148686</v>
      </c>
      <c r="K1034" s="154">
        <v>141605.83372999998</v>
      </c>
      <c r="M1034" s="98"/>
      <c r="N1034" s="98"/>
    </row>
    <row r="1035" spans="3:14" ht="51" hidden="1">
      <c r="C1035" s="185" t="s">
        <v>1442</v>
      </c>
      <c r="D1035" s="207" t="s">
        <v>3448</v>
      </c>
      <c r="E1035" s="208" t="s">
        <v>1444</v>
      </c>
      <c r="F1035" s="141">
        <f t="shared" si="145"/>
        <v>144501</v>
      </c>
      <c r="G1035" s="142">
        <f t="shared" si="146"/>
        <v>134880</v>
      </c>
      <c r="H1035" s="142">
        <f t="shared" si="147"/>
        <v>150801</v>
      </c>
      <c r="I1035" s="142">
        <f t="shared" si="148"/>
        <v>149661</v>
      </c>
      <c r="K1035" s="154">
        <v>142534</v>
      </c>
      <c r="M1035" s="98"/>
      <c r="N1035" s="98"/>
    </row>
    <row r="1036" spans="3:14" ht="51" hidden="1">
      <c r="C1036" s="185" t="s">
        <v>3449</v>
      </c>
      <c r="D1036" s="197" t="s">
        <v>3450</v>
      </c>
      <c r="E1036" s="198" t="s">
        <v>9</v>
      </c>
      <c r="F1036" s="141">
        <f t="shared" si="145"/>
        <v>145480</v>
      </c>
      <c r="G1036" s="142">
        <f t="shared" si="146"/>
        <v>135794</v>
      </c>
      <c r="H1036" s="142">
        <f t="shared" si="147"/>
        <v>151823</v>
      </c>
      <c r="I1036" s="142">
        <f t="shared" si="148"/>
        <v>150675</v>
      </c>
      <c r="K1036" s="154">
        <v>143499.83372999998</v>
      </c>
      <c r="M1036" s="98"/>
      <c r="N1036" s="98"/>
    </row>
    <row r="1037" spans="3:14" ht="51" hidden="1">
      <c r="C1037" s="185" t="s">
        <v>1641</v>
      </c>
      <c r="D1037" s="197" t="s">
        <v>3451</v>
      </c>
      <c r="E1037" s="198" t="s">
        <v>1157</v>
      </c>
      <c r="F1037" s="141">
        <f t="shared" si="145"/>
        <v>148009</v>
      </c>
      <c r="G1037" s="142">
        <f t="shared" si="146"/>
        <v>138154</v>
      </c>
      <c r="H1037" s="142">
        <f t="shared" si="147"/>
        <v>154462</v>
      </c>
      <c r="I1037" s="142">
        <f t="shared" si="148"/>
        <v>153294</v>
      </c>
      <c r="K1037" s="154">
        <v>145993.9993</v>
      </c>
      <c r="M1037" s="98"/>
      <c r="N1037" s="98"/>
    </row>
    <row r="1038" spans="3:14" ht="51" hidden="1">
      <c r="C1038" s="185" t="s">
        <v>3452</v>
      </c>
      <c r="D1038" s="197" t="s">
        <v>3453</v>
      </c>
      <c r="E1038" s="198" t="s">
        <v>9</v>
      </c>
      <c r="F1038" s="141">
        <f t="shared" si="145"/>
        <v>150166</v>
      </c>
      <c r="G1038" s="142">
        <f t="shared" si="146"/>
        <v>140168</v>
      </c>
      <c r="H1038" s="142">
        <f t="shared" si="147"/>
        <v>156713</v>
      </c>
      <c r="I1038" s="142">
        <f t="shared" si="148"/>
        <v>155528</v>
      </c>
      <c r="K1038" s="154">
        <v>148121.83372999998</v>
      </c>
      <c r="M1038" s="98"/>
      <c r="N1038" s="98"/>
    </row>
    <row r="1039" spans="3:14" ht="25.5" hidden="1">
      <c r="C1039" s="185" t="s">
        <v>3454</v>
      </c>
      <c r="D1039" s="197" t="s">
        <v>3455</v>
      </c>
      <c r="E1039" s="198" t="s">
        <v>137</v>
      </c>
      <c r="F1039" s="141">
        <f t="shared" si="145"/>
        <v>150176</v>
      </c>
      <c r="G1039" s="142">
        <f t="shared" si="146"/>
        <v>140177</v>
      </c>
      <c r="H1039" s="142">
        <f t="shared" si="147"/>
        <v>156724</v>
      </c>
      <c r="I1039" s="142">
        <f t="shared" si="148"/>
        <v>155539</v>
      </c>
      <c r="K1039" s="154">
        <v>148132.12</v>
      </c>
      <c r="M1039" s="98"/>
      <c r="N1039" s="98"/>
    </row>
    <row r="1040" spans="3:14" ht="38.25" hidden="1">
      <c r="C1040" s="185" t="s">
        <v>3456</v>
      </c>
      <c r="D1040" s="197" t="s">
        <v>3457</v>
      </c>
      <c r="E1040" s="198" t="s">
        <v>9</v>
      </c>
      <c r="F1040" s="141">
        <f t="shared" si="145"/>
        <v>150480</v>
      </c>
      <c r="G1040" s="142">
        <f t="shared" si="146"/>
        <v>140461</v>
      </c>
      <c r="H1040" s="142">
        <f t="shared" si="147"/>
        <v>157041</v>
      </c>
      <c r="I1040" s="142">
        <f t="shared" si="148"/>
        <v>155854</v>
      </c>
      <c r="K1040" s="154">
        <v>148432</v>
      </c>
      <c r="M1040" s="98"/>
      <c r="N1040" s="98"/>
    </row>
    <row r="1041" spans="3:14" ht="38.25" hidden="1">
      <c r="C1041" s="185" t="s">
        <v>1851</v>
      </c>
      <c r="D1041" s="197" t="s">
        <v>1852</v>
      </c>
      <c r="E1041" s="198" t="s">
        <v>678</v>
      </c>
      <c r="F1041" s="141">
        <f t="shared" si="145"/>
        <v>150978</v>
      </c>
      <c r="G1041" s="142">
        <f t="shared" si="146"/>
        <v>140925</v>
      </c>
      <c r="H1041" s="142">
        <f t="shared" si="147"/>
        <v>157560</v>
      </c>
      <c r="I1041" s="142">
        <f t="shared" si="148"/>
        <v>156369</v>
      </c>
      <c r="K1041" s="154">
        <v>148922.4186214286</v>
      </c>
      <c r="M1041" s="98"/>
      <c r="N1041" s="98"/>
    </row>
    <row r="1042" spans="3:14" ht="38.25" hidden="1">
      <c r="C1042" s="185" t="s">
        <v>1685</v>
      </c>
      <c r="D1042" s="186" t="s">
        <v>3458</v>
      </c>
      <c r="E1042" s="187" t="s">
        <v>86</v>
      </c>
      <c r="F1042" s="141">
        <f t="shared" si="145"/>
        <v>157469</v>
      </c>
      <c r="G1042" s="142">
        <f t="shared" si="146"/>
        <v>146985</v>
      </c>
      <c r="H1042" s="142">
        <f t="shared" si="147"/>
        <v>164335</v>
      </c>
      <c r="I1042" s="142">
        <f t="shared" si="148"/>
        <v>163092</v>
      </c>
      <c r="K1042" s="154">
        <v>155325.67000000001</v>
      </c>
      <c r="M1042" s="98"/>
      <c r="N1042" s="98"/>
    </row>
    <row r="1043" spans="3:14" ht="51" hidden="1">
      <c r="C1043" s="185" t="s">
        <v>3459</v>
      </c>
      <c r="D1043" s="197" t="s">
        <v>3460</v>
      </c>
      <c r="E1043" s="198" t="s">
        <v>1148</v>
      </c>
      <c r="F1043" s="141">
        <f t="shared" si="145"/>
        <v>161277</v>
      </c>
      <c r="G1043" s="142">
        <f t="shared" si="146"/>
        <v>150539</v>
      </c>
      <c r="H1043" s="142">
        <f t="shared" si="147"/>
        <v>168309</v>
      </c>
      <c r="I1043" s="142">
        <f t="shared" si="148"/>
        <v>167036</v>
      </c>
      <c r="K1043" s="154">
        <v>159081.79999999999</v>
      </c>
      <c r="M1043" s="98"/>
      <c r="N1043" s="98"/>
    </row>
    <row r="1044" spans="3:14" ht="25.5" hidden="1">
      <c r="C1044" s="185" t="s">
        <v>3461</v>
      </c>
      <c r="D1044" s="197" t="s">
        <v>3462</v>
      </c>
      <c r="E1044" s="198" t="s">
        <v>1157</v>
      </c>
      <c r="F1044" s="141">
        <f t="shared" si="145"/>
        <v>165845</v>
      </c>
      <c r="G1044" s="142">
        <f t="shared" si="146"/>
        <v>154803</v>
      </c>
      <c r="H1044" s="142">
        <f t="shared" si="147"/>
        <v>173076</v>
      </c>
      <c r="I1044" s="142">
        <f t="shared" si="148"/>
        <v>171767</v>
      </c>
      <c r="K1044" s="154">
        <v>163587.75054000001</v>
      </c>
      <c r="M1044" s="98"/>
      <c r="N1044" s="98"/>
    </row>
    <row r="1045" spans="3:14" ht="38.25" hidden="1">
      <c r="C1045" s="185" t="s">
        <v>1853</v>
      </c>
      <c r="D1045" s="197" t="s">
        <v>1854</v>
      </c>
      <c r="E1045" s="198" t="s">
        <v>9</v>
      </c>
      <c r="F1045" s="141">
        <f t="shared" si="145"/>
        <v>170722</v>
      </c>
      <c r="G1045" s="142">
        <f t="shared" si="146"/>
        <v>159355</v>
      </c>
      <c r="H1045" s="142">
        <f t="shared" si="147"/>
        <v>178165</v>
      </c>
      <c r="I1045" s="142">
        <f t="shared" si="148"/>
        <v>176818</v>
      </c>
      <c r="K1045" s="154">
        <v>168398.07631601207</v>
      </c>
      <c r="M1045" s="98"/>
      <c r="N1045" s="98"/>
    </row>
    <row r="1046" spans="3:14" ht="16.5" hidden="1">
      <c r="C1046" s="185" t="s">
        <v>1555</v>
      </c>
      <c r="D1046" s="197" t="s">
        <v>3463</v>
      </c>
      <c r="E1046" s="198" t="s">
        <v>86</v>
      </c>
      <c r="F1046" s="141">
        <f t="shared" si="145"/>
        <v>180839</v>
      </c>
      <c r="G1046" s="142">
        <f t="shared" si="146"/>
        <v>168798</v>
      </c>
      <c r="H1046" s="142">
        <f t="shared" si="147"/>
        <v>188723</v>
      </c>
      <c r="I1046" s="142">
        <f t="shared" si="148"/>
        <v>187296</v>
      </c>
      <c r="K1046" s="154">
        <v>178377</v>
      </c>
      <c r="M1046" s="98"/>
      <c r="N1046" s="98"/>
    </row>
    <row r="1047" spans="3:14" ht="16.5" hidden="1">
      <c r="C1047" s="185" t="s">
        <v>1557</v>
      </c>
      <c r="D1047" s="197" t="s">
        <v>3464</v>
      </c>
      <c r="E1047" s="198" t="s">
        <v>86</v>
      </c>
      <c r="F1047" s="141">
        <f t="shared" si="145"/>
        <v>184704</v>
      </c>
      <c r="G1047" s="142">
        <f t="shared" si="146"/>
        <v>172406</v>
      </c>
      <c r="H1047" s="142">
        <f t="shared" si="147"/>
        <v>192757</v>
      </c>
      <c r="I1047" s="142">
        <f t="shared" si="148"/>
        <v>191299</v>
      </c>
      <c r="K1047" s="154">
        <v>182189.72</v>
      </c>
      <c r="M1047" s="98"/>
      <c r="N1047" s="98"/>
    </row>
    <row r="1048" spans="3:14" ht="38.25" hidden="1">
      <c r="C1048" s="185" t="s">
        <v>1855</v>
      </c>
      <c r="D1048" s="197" t="s">
        <v>1856</v>
      </c>
      <c r="E1048" s="198" t="s">
        <v>9</v>
      </c>
      <c r="F1048" s="141">
        <f t="shared" si="145"/>
        <v>188090</v>
      </c>
      <c r="G1048" s="142">
        <f t="shared" si="146"/>
        <v>175567</v>
      </c>
      <c r="H1048" s="142">
        <f t="shared" si="147"/>
        <v>196290</v>
      </c>
      <c r="I1048" s="142">
        <f t="shared" si="148"/>
        <v>194806</v>
      </c>
      <c r="K1048" s="154">
        <v>185529.71685714286</v>
      </c>
      <c r="M1048" s="98"/>
      <c r="N1048" s="98"/>
    </row>
    <row r="1049" spans="3:14" ht="25.5" hidden="1">
      <c r="C1049" s="185" t="s">
        <v>1857</v>
      </c>
      <c r="D1049" s="186" t="s">
        <v>3465</v>
      </c>
      <c r="E1049" s="187" t="s">
        <v>9</v>
      </c>
      <c r="F1049" s="141">
        <f t="shared" si="145"/>
        <v>191608</v>
      </c>
      <c r="G1049" s="142">
        <f t="shared" si="146"/>
        <v>178851</v>
      </c>
      <c r="H1049" s="142">
        <f t="shared" si="147"/>
        <v>199962</v>
      </c>
      <c r="I1049" s="142">
        <f t="shared" si="148"/>
        <v>198450</v>
      </c>
      <c r="K1049" s="154">
        <v>189000</v>
      </c>
      <c r="M1049" s="98"/>
      <c r="N1049" s="98"/>
    </row>
    <row r="1050" spans="3:14" ht="16.5" hidden="1">
      <c r="C1050" s="185" t="s">
        <v>3466</v>
      </c>
      <c r="D1050" s="197" t="s">
        <v>3467</v>
      </c>
      <c r="E1050" s="198" t="s">
        <v>9</v>
      </c>
      <c r="F1050" s="141">
        <f t="shared" si="145"/>
        <v>225434</v>
      </c>
      <c r="G1050" s="142">
        <f t="shared" si="146"/>
        <v>210424</v>
      </c>
      <c r="H1050" s="142">
        <f t="shared" si="147"/>
        <v>235262</v>
      </c>
      <c r="I1050" s="142">
        <f t="shared" si="148"/>
        <v>233483</v>
      </c>
      <c r="K1050" s="154">
        <v>222364.93</v>
      </c>
      <c r="M1050" s="98"/>
      <c r="N1050" s="98"/>
    </row>
    <row r="1051" spans="3:14" ht="16.5" hidden="1">
      <c r="C1051" s="185" t="s">
        <v>3468</v>
      </c>
      <c r="D1051" s="186" t="s">
        <v>3469</v>
      </c>
      <c r="E1051" s="187" t="s">
        <v>9</v>
      </c>
      <c r="F1051" s="141">
        <f t="shared" si="145"/>
        <v>238631</v>
      </c>
      <c r="G1051" s="142">
        <f t="shared" si="146"/>
        <v>222743</v>
      </c>
      <c r="H1051" s="142">
        <f t="shared" si="147"/>
        <v>249035</v>
      </c>
      <c r="I1051" s="142">
        <f t="shared" si="148"/>
        <v>247152</v>
      </c>
      <c r="K1051" s="154">
        <v>235383.13000000003</v>
      </c>
      <c r="M1051" s="98"/>
      <c r="N1051" s="98"/>
    </row>
    <row r="1052" spans="3:14" ht="51" hidden="1">
      <c r="C1052" s="185" t="s">
        <v>3470</v>
      </c>
      <c r="D1052" s="197" t="s">
        <v>3471</v>
      </c>
      <c r="E1052" s="198" t="s">
        <v>9</v>
      </c>
      <c r="F1052" s="141">
        <f t="shared" si="145"/>
        <v>240271</v>
      </c>
      <c r="G1052" s="142">
        <f t="shared" si="146"/>
        <v>224274</v>
      </c>
      <c r="H1052" s="142">
        <f t="shared" si="147"/>
        <v>250747</v>
      </c>
      <c r="I1052" s="142">
        <f t="shared" si="148"/>
        <v>248851</v>
      </c>
      <c r="K1052" s="154">
        <v>237000.49857142897</v>
      </c>
      <c r="M1052" s="98"/>
      <c r="N1052" s="98"/>
    </row>
    <row r="1053" spans="3:14" ht="25.5" hidden="1">
      <c r="C1053" s="185" t="s">
        <v>3472</v>
      </c>
      <c r="D1053" s="197" t="s">
        <v>3473</v>
      </c>
      <c r="E1053" s="198" t="s">
        <v>86</v>
      </c>
      <c r="F1053" s="141">
        <f t="shared" si="145"/>
        <v>258477</v>
      </c>
      <c r="G1053" s="142">
        <f t="shared" si="146"/>
        <v>241267</v>
      </c>
      <c r="H1053" s="142">
        <f t="shared" si="147"/>
        <v>269746</v>
      </c>
      <c r="I1053" s="142">
        <f t="shared" si="148"/>
        <v>267706</v>
      </c>
      <c r="K1053" s="154">
        <v>254958.13000000003</v>
      </c>
      <c r="M1053" s="98"/>
      <c r="N1053" s="98"/>
    </row>
    <row r="1054" spans="3:14" ht="16.5" hidden="1">
      <c r="C1054" s="185" t="s">
        <v>1559</v>
      </c>
      <c r="D1054" s="197" t="s">
        <v>3474</v>
      </c>
      <c r="E1054" s="198" t="s">
        <v>678</v>
      </c>
      <c r="F1054" s="141">
        <f t="shared" si="145"/>
        <v>270301</v>
      </c>
      <c r="G1054" s="142">
        <f t="shared" si="146"/>
        <v>252304</v>
      </c>
      <c r="H1054" s="142">
        <f t="shared" si="147"/>
        <v>282085</v>
      </c>
      <c r="I1054" s="142">
        <f t="shared" si="148"/>
        <v>279952</v>
      </c>
      <c r="K1054" s="154">
        <v>266621.24</v>
      </c>
      <c r="M1054" s="98"/>
      <c r="N1054" s="98"/>
    </row>
    <row r="1055" spans="3:14" ht="25.5" hidden="1">
      <c r="C1055" s="185" t="s">
        <v>1140</v>
      </c>
      <c r="D1055" s="197" t="s">
        <v>1141</v>
      </c>
      <c r="E1055" s="198" t="s">
        <v>9</v>
      </c>
      <c r="F1055" s="141">
        <f t="shared" si="145"/>
        <v>342901</v>
      </c>
      <c r="G1055" s="142">
        <f t="shared" si="146"/>
        <v>320070</v>
      </c>
      <c r="H1055" s="142">
        <f t="shared" si="147"/>
        <v>357851</v>
      </c>
      <c r="I1055" s="142">
        <f t="shared" si="148"/>
        <v>355145</v>
      </c>
      <c r="K1055" s="154">
        <v>338233.63</v>
      </c>
      <c r="M1055" s="98"/>
      <c r="N1055" s="98"/>
    </row>
    <row r="1056" spans="3:14" ht="38.25" hidden="1">
      <c r="C1056" s="185" t="s">
        <v>3475</v>
      </c>
      <c r="D1056" s="197" t="s">
        <v>3476</v>
      </c>
      <c r="E1056" s="198" t="s">
        <v>9</v>
      </c>
      <c r="F1056" s="141">
        <f t="shared" si="145"/>
        <v>349661</v>
      </c>
      <c r="G1056" s="142">
        <f t="shared" si="146"/>
        <v>326380</v>
      </c>
      <c r="H1056" s="142">
        <f t="shared" si="147"/>
        <v>364905</v>
      </c>
      <c r="I1056" s="142">
        <f t="shared" si="148"/>
        <v>362146</v>
      </c>
      <c r="K1056" s="154">
        <v>344901</v>
      </c>
      <c r="M1056" s="98"/>
      <c r="N1056" s="98"/>
    </row>
    <row r="1057" spans="3:14" ht="16.5" hidden="1">
      <c r="C1057" s="185" t="s">
        <v>3477</v>
      </c>
      <c r="D1057" s="197" t="s">
        <v>3478</v>
      </c>
      <c r="E1057" s="198" t="s">
        <v>9</v>
      </c>
      <c r="F1057" s="141">
        <f t="shared" si="145"/>
        <v>404909</v>
      </c>
      <c r="G1057" s="142">
        <f t="shared" si="146"/>
        <v>377949</v>
      </c>
      <c r="H1057" s="142">
        <f t="shared" si="147"/>
        <v>422562</v>
      </c>
      <c r="I1057" s="142">
        <f t="shared" si="148"/>
        <v>419367</v>
      </c>
      <c r="K1057" s="154">
        <v>399397</v>
      </c>
      <c r="M1057" s="98"/>
      <c r="N1057" s="98"/>
    </row>
    <row r="1058" spans="3:14" ht="25.5" hidden="1">
      <c r="C1058" s="185" t="s">
        <v>1561</v>
      </c>
      <c r="D1058" s="197" t="s">
        <v>3479</v>
      </c>
      <c r="E1058" s="198" t="s">
        <v>86</v>
      </c>
      <c r="F1058" s="141">
        <f t="shared" si="145"/>
        <v>532481</v>
      </c>
      <c r="G1058" s="142">
        <f t="shared" si="146"/>
        <v>497028</v>
      </c>
      <c r="H1058" s="142">
        <f t="shared" si="147"/>
        <v>555697</v>
      </c>
      <c r="I1058" s="142">
        <f t="shared" si="148"/>
        <v>551495</v>
      </c>
      <c r="K1058" s="154">
        <v>525232.98693902395</v>
      </c>
      <c r="M1058" s="98"/>
      <c r="N1058" s="98"/>
    </row>
    <row r="1059" spans="3:14" ht="38.25" hidden="1">
      <c r="C1059" s="185" t="s">
        <v>1563</v>
      </c>
      <c r="D1059" s="186" t="s">
        <v>3480</v>
      </c>
      <c r="E1059" s="187" t="s">
        <v>678</v>
      </c>
      <c r="F1059" s="141">
        <f t="shared" si="145"/>
        <v>532428</v>
      </c>
      <c r="G1059" s="142">
        <f t="shared" si="146"/>
        <v>496979</v>
      </c>
      <c r="H1059" s="142">
        <f t="shared" si="147"/>
        <v>555641</v>
      </c>
      <c r="I1059" s="142">
        <f t="shared" si="148"/>
        <v>551440</v>
      </c>
      <c r="K1059" s="154">
        <v>525180.81000000006</v>
      </c>
      <c r="M1059" s="98"/>
      <c r="N1059" s="98"/>
    </row>
    <row r="1060" spans="3:14" ht="16.5" hidden="1">
      <c r="C1060" s="185" t="s">
        <v>3481</v>
      </c>
      <c r="D1060" s="197" t="s">
        <v>3482</v>
      </c>
      <c r="E1060" s="198" t="s">
        <v>9</v>
      </c>
      <c r="F1060" s="141">
        <f t="shared" si="145"/>
        <v>578325</v>
      </c>
      <c r="G1060" s="142">
        <f t="shared" si="146"/>
        <v>539819</v>
      </c>
      <c r="H1060" s="142">
        <f t="shared" si="147"/>
        <v>603539</v>
      </c>
      <c r="I1060" s="142">
        <f t="shared" si="148"/>
        <v>598975</v>
      </c>
      <c r="K1060" s="154">
        <v>570452.66</v>
      </c>
      <c r="M1060" s="98"/>
      <c r="N1060" s="98"/>
    </row>
    <row r="1061" spans="3:14" ht="38.25" hidden="1">
      <c r="C1061" s="185" t="s">
        <v>1843</v>
      </c>
      <c r="D1061" s="197" t="s">
        <v>1844</v>
      </c>
      <c r="E1061" s="198" t="s">
        <v>9</v>
      </c>
      <c r="F1061" s="141">
        <f t="shared" si="145"/>
        <v>790710</v>
      </c>
      <c r="G1061" s="142">
        <f t="shared" si="146"/>
        <v>738064</v>
      </c>
      <c r="H1061" s="142">
        <f t="shared" si="147"/>
        <v>825184</v>
      </c>
      <c r="I1061" s="142">
        <f t="shared" si="148"/>
        <v>818944</v>
      </c>
      <c r="K1061" s="154">
        <v>779946.64</v>
      </c>
      <c r="M1061" s="98"/>
      <c r="N1061" s="98"/>
    </row>
    <row r="1062" spans="3:14" ht="16.5" hidden="1">
      <c r="C1062" s="185" t="s">
        <v>2420</v>
      </c>
      <c r="D1062" s="190" t="s">
        <v>2421</v>
      </c>
      <c r="E1062" s="191" t="s">
        <v>9</v>
      </c>
      <c r="F1062" s="141">
        <f t="shared" si="145"/>
        <v>137996</v>
      </c>
      <c r="G1062" s="142">
        <f t="shared" si="146"/>
        <v>128808</v>
      </c>
      <c r="H1062" s="142">
        <f t="shared" si="147"/>
        <v>144013</v>
      </c>
      <c r="I1062" s="142">
        <f t="shared" si="148"/>
        <v>142924</v>
      </c>
      <c r="K1062" s="156">
        <v>136118</v>
      </c>
      <c r="M1062" s="98"/>
      <c r="N1062" s="98"/>
    </row>
    <row r="1063" spans="3:14" ht="16.5" hidden="1">
      <c r="C1063" s="185" t="s">
        <v>3483</v>
      </c>
      <c r="D1063" s="197" t="s">
        <v>3484</v>
      </c>
      <c r="E1063" s="198" t="s">
        <v>9</v>
      </c>
      <c r="F1063" s="141">
        <f t="shared" si="145"/>
        <v>837383</v>
      </c>
      <c r="G1063" s="142">
        <f t="shared" si="146"/>
        <v>781629</v>
      </c>
      <c r="H1063" s="142">
        <f t="shared" si="147"/>
        <v>873891</v>
      </c>
      <c r="I1063" s="142">
        <f t="shared" si="148"/>
        <v>867283</v>
      </c>
      <c r="K1063" s="154">
        <v>825984</v>
      </c>
      <c r="M1063" s="98"/>
      <c r="N1063" s="98"/>
    </row>
    <row r="1064" spans="3:14" ht="16.5" hidden="1">
      <c r="C1064" s="185" t="s">
        <v>3485</v>
      </c>
      <c r="D1064" s="186" t="s">
        <v>3484</v>
      </c>
      <c r="E1064" s="187" t="s">
        <v>9</v>
      </c>
      <c r="F1064" s="141">
        <f t="shared" si="145"/>
        <v>1369394</v>
      </c>
      <c r="G1064" s="142">
        <f t="shared" si="146"/>
        <v>1278218</v>
      </c>
      <c r="H1064" s="142">
        <f t="shared" si="147"/>
        <v>1429097</v>
      </c>
      <c r="I1064" s="142">
        <f t="shared" si="148"/>
        <v>1418291</v>
      </c>
      <c r="K1064" s="154">
        <v>1350753.248526</v>
      </c>
      <c r="M1064" s="98"/>
      <c r="N1064" s="98"/>
    </row>
    <row r="1065" spans="3:14" ht="16.5" hidden="1">
      <c r="C1065" s="185" t="s">
        <v>3486</v>
      </c>
      <c r="D1065" s="186" t="s">
        <v>3487</v>
      </c>
      <c r="E1065" s="187" t="s">
        <v>9</v>
      </c>
      <c r="F1065" s="141">
        <f t="shared" si="145"/>
        <v>88269</v>
      </c>
      <c r="G1065" s="142">
        <f t="shared" si="146"/>
        <v>82392</v>
      </c>
      <c r="H1065" s="142">
        <f t="shared" si="147"/>
        <v>92117</v>
      </c>
      <c r="I1065" s="142">
        <f t="shared" si="148"/>
        <v>91420</v>
      </c>
      <c r="K1065" s="154">
        <v>87067</v>
      </c>
      <c r="M1065" s="98"/>
      <c r="N1065" s="98"/>
    </row>
    <row r="1066" spans="3:14" ht="16.5" hidden="1">
      <c r="C1066" s="185" t="s">
        <v>3488</v>
      </c>
      <c r="D1066" s="186" t="s">
        <v>3489</v>
      </c>
      <c r="E1066" s="187" t="s">
        <v>9</v>
      </c>
      <c r="F1066" s="141">
        <f t="shared" si="145"/>
        <v>7604</v>
      </c>
      <c r="G1066" s="142">
        <f t="shared" si="146"/>
        <v>7097</v>
      </c>
      <c r="H1066" s="142">
        <f t="shared" si="147"/>
        <v>7935</v>
      </c>
      <c r="I1066" s="142">
        <f t="shared" si="148"/>
        <v>7875</v>
      </c>
      <c r="K1066" s="154">
        <v>7500</v>
      </c>
      <c r="M1066" s="98"/>
      <c r="N1066" s="98"/>
    </row>
    <row r="1067" spans="3:14" ht="25.5" hidden="1">
      <c r="C1067" s="185" t="s">
        <v>1845</v>
      </c>
      <c r="D1067" s="197" t="s">
        <v>1846</v>
      </c>
      <c r="E1067" s="198" t="s">
        <v>1157</v>
      </c>
      <c r="F1067" s="141">
        <f t="shared" si="145"/>
        <v>837383</v>
      </c>
      <c r="G1067" s="142">
        <f t="shared" si="146"/>
        <v>781629</v>
      </c>
      <c r="H1067" s="142">
        <f t="shared" si="147"/>
        <v>873891</v>
      </c>
      <c r="I1067" s="142">
        <f t="shared" si="148"/>
        <v>867283</v>
      </c>
      <c r="K1067" s="154">
        <v>825984.27995714289</v>
      </c>
      <c r="M1067" s="98"/>
      <c r="N1067" s="98"/>
    </row>
    <row r="1068" spans="3:14" ht="38.25" hidden="1">
      <c r="C1068" s="185" t="s">
        <v>1859</v>
      </c>
      <c r="D1068" s="197" t="s">
        <v>3490</v>
      </c>
      <c r="E1068" s="198" t="s">
        <v>9</v>
      </c>
      <c r="F1068" s="141">
        <f t="shared" si="145"/>
        <v>938443</v>
      </c>
      <c r="G1068" s="142">
        <f t="shared" si="146"/>
        <v>875960</v>
      </c>
      <c r="H1068" s="142">
        <f t="shared" si="147"/>
        <v>979358</v>
      </c>
      <c r="I1068" s="142">
        <f t="shared" si="148"/>
        <v>971952</v>
      </c>
      <c r="K1068" s="154">
        <v>925668.8</v>
      </c>
      <c r="M1068" s="98"/>
      <c r="N1068" s="98"/>
    </row>
    <row r="1069" spans="3:14" ht="16.5" hidden="1">
      <c r="C1069" s="185" t="s">
        <v>1861</v>
      </c>
      <c r="D1069" s="197" t="s">
        <v>1862</v>
      </c>
      <c r="E1069" s="198" t="s">
        <v>9</v>
      </c>
      <c r="F1069" s="141">
        <f t="shared" si="145"/>
        <v>1212456</v>
      </c>
      <c r="G1069" s="142">
        <f t="shared" si="146"/>
        <v>1131729</v>
      </c>
      <c r="H1069" s="142">
        <f t="shared" si="147"/>
        <v>1265317</v>
      </c>
      <c r="I1069" s="142">
        <f t="shared" si="148"/>
        <v>1255750</v>
      </c>
      <c r="K1069" s="154">
        <v>1195952</v>
      </c>
      <c r="M1069" s="98"/>
      <c r="N1069" s="98"/>
    </row>
    <row r="1070" spans="3:14" ht="51" hidden="1">
      <c r="C1070" s="185" t="s">
        <v>1693</v>
      </c>
      <c r="D1070" s="197" t="s">
        <v>3491</v>
      </c>
      <c r="E1070" s="198" t="s">
        <v>9</v>
      </c>
      <c r="F1070" s="141">
        <f t="shared" si="145"/>
        <v>1291992</v>
      </c>
      <c r="G1070" s="142">
        <f t="shared" si="146"/>
        <v>1205969</v>
      </c>
      <c r="H1070" s="142">
        <f t="shared" si="147"/>
        <v>1348320</v>
      </c>
      <c r="I1070" s="142">
        <f t="shared" si="148"/>
        <v>1338125</v>
      </c>
      <c r="K1070" s="154">
        <v>1274405</v>
      </c>
      <c r="M1070" s="98"/>
      <c r="N1070" s="98"/>
    </row>
    <row r="1071" spans="3:14" ht="25.5" hidden="1">
      <c r="C1071" s="185" t="s">
        <v>3492</v>
      </c>
      <c r="D1071" s="197" t="s">
        <v>3493</v>
      </c>
      <c r="E1071" s="198" t="s">
        <v>1157</v>
      </c>
      <c r="F1071" s="141">
        <f t="shared" si="145"/>
        <v>1369394</v>
      </c>
      <c r="G1071" s="142">
        <f t="shared" si="146"/>
        <v>1278218</v>
      </c>
      <c r="H1071" s="142">
        <f t="shared" si="147"/>
        <v>1429097</v>
      </c>
      <c r="I1071" s="142">
        <f t="shared" si="148"/>
        <v>1418291</v>
      </c>
      <c r="K1071" s="154">
        <v>1350753.248526</v>
      </c>
      <c r="M1071" s="98"/>
      <c r="N1071" s="98"/>
    </row>
    <row r="1072" spans="3:14" ht="25.5" hidden="1">
      <c r="C1072" s="185" t="s">
        <v>3494</v>
      </c>
      <c r="D1072" s="197" t="s">
        <v>3495</v>
      </c>
      <c r="E1072" s="198" t="s">
        <v>1157</v>
      </c>
      <c r="F1072" s="141">
        <f t="shared" si="145"/>
        <v>2090562</v>
      </c>
      <c r="G1072" s="142">
        <f t="shared" si="146"/>
        <v>1951370</v>
      </c>
      <c r="H1072" s="142">
        <f t="shared" si="147"/>
        <v>2181707</v>
      </c>
      <c r="I1072" s="142">
        <f t="shared" si="148"/>
        <v>2165210</v>
      </c>
      <c r="K1072" s="154">
        <v>2062104.9984398514</v>
      </c>
      <c r="M1072" s="98"/>
      <c r="N1072" s="98"/>
    </row>
    <row r="1073" spans="3:14" ht="25.5" hidden="1">
      <c r="C1073" s="185" t="s">
        <v>3496</v>
      </c>
      <c r="D1073" s="186" t="s">
        <v>3495</v>
      </c>
      <c r="E1073" s="187" t="s">
        <v>9</v>
      </c>
      <c r="F1073" s="141">
        <f t="shared" ref="F1073:F1136" si="149">+ROUND($F$7*K1073,0)</f>
        <v>811040</v>
      </c>
      <c r="G1073" s="142">
        <f t="shared" ref="G1073:G1136" si="150">+ROUND(K1073*$G$7,0)</f>
        <v>757040</v>
      </c>
      <c r="H1073" s="142">
        <f t="shared" ref="H1073:H1136" si="151">+ROUND(K1073*$H$7,0)</f>
        <v>846400</v>
      </c>
      <c r="I1073" s="142">
        <f t="shared" ref="I1073:I1136" si="152">+ROUND(K1073*$I$7,0)</f>
        <v>840000</v>
      </c>
      <c r="K1073" s="154">
        <v>800000</v>
      </c>
      <c r="M1073" s="98"/>
      <c r="N1073" s="98"/>
    </row>
    <row r="1074" spans="3:14" ht="25.5" hidden="1">
      <c r="C1074" s="185" t="s">
        <v>3497</v>
      </c>
      <c r="D1074" s="186" t="s">
        <v>3498</v>
      </c>
      <c r="E1074" s="187" t="s">
        <v>1874</v>
      </c>
      <c r="F1074" s="141">
        <f t="shared" si="149"/>
        <v>2732825</v>
      </c>
      <c r="G1074" s="142">
        <f t="shared" si="150"/>
        <v>2550870</v>
      </c>
      <c r="H1074" s="142">
        <f t="shared" si="151"/>
        <v>2851971</v>
      </c>
      <c r="I1074" s="142">
        <f t="shared" si="152"/>
        <v>2830406</v>
      </c>
      <c r="K1074" s="154">
        <v>2695625</v>
      </c>
      <c r="M1074" s="98"/>
      <c r="N1074" s="98"/>
    </row>
    <row r="1075" spans="3:14" ht="25.5" hidden="1">
      <c r="C1075" s="185" t="s">
        <v>3499</v>
      </c>
      <c r="D1075" s="186" t="s">
        <v>3498</v>
      </c>
      <c r="E1075" s="187" t="s">
        <v>1874</v>
      </c>
      <c r="F1075" s="141">
        <f t="shared" si="149"/>
        <v>4572249</v>
      </c>
      <c r="G1075" s="142">
        <f t="shared" si="150"/>
        <v>4267823</v>
      </c>
      <c r="H1075" s="142">
        <f t="shared" si="151"/>
        <v>4771592</v>
      </c>
      <c r="I1075" s="142">
        <f t="shared" si="152"/>
        <v>4735512</v>
      </c>
      <c r="K1075" s="154">
        <v>4510011</v>
      </c>
      <c r="M1075" s="98"/>
      <c r="N1075" s="98"/>
    </row>
    <row r="1076" spans="3:14" ht="51" hidden="1">
      <c r="C1076" s="185" t="s">
        <v>3500</v>
      </c>
      <c r="D1076" s="197" t="s">
        <v>3501</v>
      </c>
      <c r="E1076" s="198" t="s">
        <v>9</v>
      </c>
      <c r="F1076" s="141">
        <f t="shared" si="149"/>
        <v>6520403</v>
      </c>
      <c r="G1076" s="142">
        <f t="shared" si="150"/>
        <v>6086267</v>
      </c>
      <c r="H1076" s="142">
        <f t="shared" si="151"/>
        <v>6804681</v>
      </c>
      <c r="I1076" s="142">
        <f t="shared" si="152"/>
        <v>6753228</v>
      </c>
      <c r="K1076" s="154">
        <v>6431646</v>
      </c>
      <c r="M1076" s="98"/>
      <c r="N1076" s="98"/>
    </row>
    <row r="1077" spans="3:14" ht="63.75" hidden="1">
      <c r="C1077" s="185" t="s">
        <v>3502</v>
      </c>
      <c r="D1077" s="197" t="s">
        <v>3503</v>
      </c>
      <c r="E1077" s="198" t="s">
        <v>9</v>
      </c>
      <c r="F1077" s="141">
        <f t="shared" si="149"/>
        <v>7621242</v>
      </c>
      <c r="G1077" s="142">
        <f t="shared" si="150"/>
        <v>7113810</v>
      </c>
      <c r="H1077" s="142">
        <f t="shared" si="151"/>
        <v>7953515</v>
      </c>
      <c r="I1077" s="142">
        <f t="shared" si="152"/>
        <v>7893375</v>
      </c>
      <c r="K1077" s="154">
        <v>7517500</v>
      </c>
      <c r="M1077" s="98"/>
      <c r="N1077" s="98"/>
    </row>
    <row r="1078" spans="3:14" ht="76.5" hidden="1">
      <c r="C1078" s="185" t="s">
        <v>3504</v>
      </c>
      <c r="D1078" s="197" t="s">
        <v>3505</v>
      </c>
      <c r="E1078" s="198" t="s">
        <v>9</v>
      </c>
      <c r="F1078" s="141">
        <f t="shared" si="149"/>
        <v>8248203</v>
      </c>
      <c r="G1078" s="142">
        <f t="shared" si="150"/>
        <v>7699027</v>
      </c>
      <c r="H1078" s="142">
        <f t="shared" si="151"/>
        <v>8607811</v>
      </c>
      <c r="I1078" s="142">
        <f t="shared" si="152"/>
        <v>8542723</v>
      </c>
      <c r="K1078" s="154">
        <v>8135926.75</v>
      </c>
      <c r="M1078" s="98"/>
      <c r="N1078" s="98"/>
    </row>
    <row r="1079" spans="3:14" ht="102" hidden="1">
      <c r="C1079" s="185" t="s">
        <v>3506</v>
      </c>
      <c r="D1079" s="197" t="s">
        <v>3507</v>
      </c>
      <c r="E1079" s="198" t="s">
        <v>9</v>
      </c>
      <c r="F1079" s="141">
        <f t="shared" si="149"/>
        <v>8441679</v>
      </c>
      <c r="G1079" s="142">
        <f t="shared" si="150"/>
        <v>7879622</v>
      </c>
      <c r="H1079" s="142">
        <f t="shared" si="151"/>
        <v>8809722</v>
      </c>
      <c r="I1079" s="142">
        <f t="shared" si="152"/>
        <v>8743108</v>
      </c>
      <c r="K1079" s="154">
        <v>8326769.5199999996</v>
      </c>
      <c r="M1079" s="98"/>
      <c r="N1079" s="98"/>
    </row>
    <row r="1080" spans="3:14" ht="25.5" hidden="1">
      <c r="C1080" s="185" t="s">
        <v>3508</v>
      </c>
      <c r="D1080" s="186" t="s">
        <v>3509</v>
      </c>
      <c r="E1080" s="187" t="s">
        <v>9</v>
      </c>
      <c r="F1080" s="141">
        <f t="shared" si="149"/>
        <v>8558079</v>
      </c>
      <c r="G1080" s="142">
        <f t="shared" si="150"/>
        <v>7988272</v>
      </c>
      <c r="H1080" s="142">
        <f t="shared" si="151"/>
        <v>8931197</v>
      </c>
      <c r="I1080" s="142">
        <f t="shared" si="152"/>
        <v>8863664</v>
      </c>
      <c r="K1080" s="154">
        <v>8441584.7599999998</v>
      </c>
      <c r="M1080" s="98"/>
      <c r="N1080" s="98"/>
    </row>
    <row r="1081" spans="3:14" ht="16.5" hidden="1">
      <c r="C1081" s="185" t="s">
        <v>3510</v>
      </c>
      <c r="D1081" s="197" t="s">
        <v>3511</v>
      </c>
      <c r="E1081" s="198" t="s">
        <v>9</v>
      </c>
      <c r="F1081" s="141">
        <f t="shared" si="149"/>
        <v>10837100</v>
      </c>
      <c r="G1081" s="142">
        <f t="shared" si="150"/>
        <v>10115554</v>
      </c>
      <c r="H1081" s="142">
        <f t="shared" si="151"/>
        <v>11309580</v>
      </c>
      <c r="I1081" s="142">
        <f t="shared" si="152"/>
        <v>11224063</v>
      </c>
      <c r="K1081" s="154">
        <v>10689584.199999996</v>
      </c>
      <c r="M1081" s="98"/>
      <c r="N1081" s="98"/>
    </row>
    <row r="1082" spans="3:14" ht="16.5" hidden="1">
      <c r="C1082" s="185" t="s">
        <v>3512</v>
      </c>
      <c r="D1082" s="197" t="s">
        <v>3511</v>
      </c>
      <c r="E1082" s="198" t="s">
        <v>9</v>
      </c>
      <c r="F1082" s="141">
        <f t="shared" si="149"/>
        <v>11009692</v>
      </c>
      <c r="G1082" s="142">
        <f t="shared" si="150"/>
        <v>10276653</v>
      </c>
      <c r="H1082" s="142">
        <f t="shared" si="151"/>
        <v>11489696</v>
      </c>
      <c r="I1082" s="142">
        <f t="shared" si="152"/>
        <v>11402817</v>
      </c>
      <c r="K1082" s="154">
        <v>10859826.060000001</v>
      </c>
      <c r="M1082" s="98"/>
      <c r="N1082" s="98"/>
    </row>
    <row r="1083" spans="3:14" ht="25.5" hidden="1">
      <c r="C1083" s="185" t="s">
        <v>3513</v>
      </c>
      <c r="D1083" s="197" t="s">
        <v>3514</v>
      </c>
      <c r="E1083" s="198" t="s">
        <v>9</v>
      </c>
      <c r="F1083" s="141">
        <f t="shared" si="149"/>
        <v>11276232</v>
      </c>
      <c r="G1083" s="142">
        <f t="shared" si="150"/>
        <v>10525447</v>
      </c>
      <c r="H1083" s="142">
        <f t="shared" si="151"/>
        <v>11767857</v>
      </c>
      <c r="I1083" s="142">
        <f t="shared" si="152"/>
        <v>11678875</v>
      </c>
      <c r="K1083" s="154">
        <v>11122737.779999999</v>
      </c>
      <c r="M1083" s="98"/>
      <c r="N1083" s="98"/>
    </row>
    <row r="1084" spans="3:14" ht="16.5" hidden="1">
      <c r="C1084" s="185" t="s">
        <v>3515</v>
      </c>
      <c r="D1084" s="197" t="s">
        <v>3516</v>
      </c>
      <c r="E1084" s="198" t="s">
        <v>9</v>
      </c>
      <c r="F1084" s="141">
        <f t="shared" si="149"/>
        <v>13813871</v>
      </c>
      <c r="G1084" s="142">
        <f t="shared" si="150"/>
        <v>12894127</v>
      </c>
      <c r="H1084" s="142">
        <f t="shared" si="151"/>
        <v>14416133</v>
      </c>
      <c r="I1084" s="142">
        <f t="shared" si="152"/>
        <v>14307126</v>
      </c>
      <c r="K1084" s="154">
        <v>13625834.340405513</v>
      </c>
      <c r="M1084" s="98"/>
      <c r="N1084" s="98"/>
    </row>
    <row r="1085" spans="3:14" ht="16.5" hidden="1">
      <c r="C1085" s="185" t="s">
        <v>3517</v>
      </c>
      <c r="D1085" s="186" t="s">
        <v>3518</v>
      </c>
      <c r="E1085" s="187" t="s">
        <v>1157</v>
      </c>
      <c r="F1085" s="141">
        <f t="shared" si="149"/>
        <v>8839736</v>
      </c>
      <c r="G1085" s="142">
        <f t="shared" si="150"/>
        <v>8251176</v>
      </c>
      <c r="H1085" s="142">
        <f t="shared" si="151"/>
        <v>9225134</v>
      </c>
      <c r="I1085" s="142">
        <f t="shared" si="152"/>
        <v>9155378</v>
      </c>
      <c r="K1085" s="154">
        <v>8719408</v>
      </c>
      <c r="M1085" s="98"/>
      <c r="N1085" s="98"/>
    </row>
    <row r="1086" spans="3:14" ht="102" hidden="1">
      <c r="C1086" s="185" t="s">
        <v>3519</v>
      </c>
      <c r="D1086" s="197" t="s">
        <v>3520</v>
      </c>
      <c r="E1086" s="198" t="s">
        <v>9</v>
      </c>
      <c r="F1086" s="141">
        <f t="shared" si="149"/>
        <v>14372894</v>
      </c>
      <c r="G1086" s="142">
        <f t="shared" si="150"/>
        <v>13415930</v>
      </c>
      <c r="H1086" s="142">
        <f t="shared" si="151"/>
        <v>14999528</v>
      </c>
      <c r="I1086" s="142">
        <f t="shared" si="152"/>
        <v>14886110</v>
      </c>
      <c r="K1086" s="154">
        <v>14177248.01</v>
      </c>
      <c r="M1086" s="98"/>
      <c r="N1086" s="98"/>
    </row>
    <row r="1087" spans="3:14" ht="255" hidden="1">
      <c r="C1087" s="185" t="s">
        <v>3521</v>
      </c>
      <c r="D1087" s="197" t="s">
        <v>3522</v>
      </c>
      <c r="E1087" s="198" t="s">
        <v>9</v>
      </c>
      <c r="F1087" s="141">
        <f t="shared" si="149"/>
        <v>15645114</v>
      </c>
      <c r="G1087" s="142">
        <f t="shared" si="150"/>
        <v>14603444</v>
      </c>
      <c r="H1087" s="142">
        <f t="shared" si="151"/>
        <v>16327215</v>
      </c>
      <c r="I1087" s="142">
        <f t="shared" si="152"/>
        <v>16203758</v>
      </c>
      <c r="K1087" s="154">
        <v>15432150.320836393</v>
      </c>
      <c r="M1087" s="98"/>
      <c r="N1087" s="98"/>
    </row>
    <row r="1088" spans="3:14" ht="255" hidden="1">
      <c r="C1088" s="185" t="s">
        <v>3523</v>
      </c>
      <c r="D1088" s="197" t="s">
        <v>3524</v>
      </c>
      <c r="E1088" s="198" t="s">
        <v>9</v>
      </c>
      <c r="F1088" s="141">
        <f t="shared" si="149"/>
        <v>18374632</v>
      </c>
      <c r="G1088" s="142">
        <f t="shared" si="150"/>
        <v>17151228</v>
      </c>
      <c r="H1088" s="142">
        <f t="shared" si="151"/>
        <v>19175736</v>
      </c>
      <c r="I1088" s="142">
        <f t="shared" si="152"/>
        <v>19030740</v>
      </c>
      <c r="K1088" s="154">
        <v>18124514</v>
      </c>
      <c r="M1088" s="98"/>
      <c r="N1088" s="98"/>
    </row>
    <row r="1089" spans="3:14" ht="63.75" hidden="1">
      <c r="C1089" s="185" t="s">
        <v>3525</v>
      </c>
      <c r="D1089" s="197" t="s">
        <v>3526</v>
      </c>
      <c r="E1089" s="198" t="s">
        <v>9</v>
      </c>
      <c r="F1089" s="141">
        <f t="shared" si="149"/>
        <v>19820204</v>
      </c>
      <c r="G1089" s="142">
        <f t="shared" si="150"/>
        <v>18500551</v>
      </c>
      <c r="H1089" s="142">
        <f t="shared" si="151"/>
        <v>20684332</v>
      </c>
      <c r="I1089" s="142">
        <f t="shared" si="152"/>
        <v>20527928</v>
      </c>
      <c r="K1089" s="160">
        <v>19550408</v>
      </c>
      <c r="M1089" s="98"/>
      <c r="N1089" s="98"/>
    </row>
    <row r="1090" spans="3:14" ht="255" hidden="1">
      <c r="C1090" s="185" t="s">
        <v>3527</v>
      </c>
      <c r="D1090" s="197" t="s">
        <v>3528</v>
      </c>
      <c r="E1090" s="198" t="s">
        <v>1157</v>
      </c>
      <c r="F1090" s="141">
        <f t="shared" si="149"/>
        <v>19379001</v>
      </c>
      <c r="G1090" s="142">
        <f t="shared" si="150"/>
        <v>18088724</v>
      </c>
      <c r="H1090" s="142">
        <f t="shared" si="151"/>
        <v>20223893</v>
      </c>
      <c r="I1090" s="142">
        <f t="shared" si="152"/>
        <v>20070972</v>
      </c>
      <c r="K1090" s="154">
        <v>19115211</v>
      </c>
      <c r="M1090" s="98"/>
      <c r="N1090" s="98"/>
    </row>
    <row r="1091" spans="3:14" ht="89.25" hidden="1">
      <c r="C1091" s="185" t="s">
        <v>3529</v>
      </c>
      <c r="D1091" s="209" t="s">
        <v>3530</v>
      </c>
      <c r="E1091" s="210" t="s">
        <v>9</v>
      </c>
      <c r="F1091" s="141">
        <f t="shared" si="149"/>
        <v>20692214</v>
      </c>
      <c r="G1091" s="142">
        <f t="shared" si="150"/>
        <v>19314502</v>
      </c>
      <c r="H1091" s="142">
        <f t="shared" si="151"/>
        <v>21594360</v>
      </c>
      <c r="I1091" s="142">
        <f t="shared" si="152"/>
        <v>21431076</v>
      </c>
      <c r="K1091" s="154">
        <v>20410548.280000001</v>
      </c>
      <c r="M1091" s="98"/>
      <c r="N1091" s="98"/>
    </row>
    <row r="1092" spans="3:14" ht="16.5" hidden="1">
      <c r="C1092" s="185" t="s">
        <v>1863</v>
      </c>
      <c r="D1092" s="209" t="s">
        <v>1864</v>
      </c>
      <c r="E1092" s="210" t="s">
        <v>86</v>
      </c>
      <c r="F1092" s="141">
        <f t="shared" si="149"/>
        <v>38576</v>
      </c>
      <c r="G1092" s="142">
        <f t="shared" si="150"/>
        <v>36008</v>
      </c>
      <c r="H1092" s="142">
        <f t="shared" si="151"/>
        <v>40258</v>
      </c>
      <c r="I1092" s="142">
        <f t="shared" si="152"/>
        <v>39954</v>
      </c>
      <c r="K1092" s="154">
        <v>38051</v>
      </c>
      <c r="M1092" s="98"/>
      <c r="N1092" s="98"/>
    </row>
    <row r="1093" spans="3:14" ht="16.5" hidden="1">
      <c r="C1093" s="185" t="s">
        <v>1865</v>
      </c>
      <c r="D1093" s="209" t="s">
        <v>1864</v>
      </c>
      <c r="E1093" s="210" t="s">
        <v>86</v>
      </c>
      <c r="F1093" s="141">
        <f t="shared" si="149"/>
        <v>37141</v>
      </c>
      <c r="G1093" s="142">
        <f t="shared" si="150"/>
        <v>34668</v>
      </c>
      <c r="H1093" s="142">
        <f t="shared" si="151"/>
        <v>38760</v>
      </c>
      <c r="I1093" s="142">
        <f t="shared" si="152"/>
        <v>38467</v>
      </c>
      <c r="K1093" s="154">
        <v>36635</v>
      </c>
      <c r="M1093" s="98"/>
      <c r="N1093" s="98"/>
    </row>
    <row r="1094" spans="3:14" ht="25.5" hidden="1">
      <c r="C1094" s="185" t="s">
        <v>3531</v>
      </c>
      <c r="D1094" s="209" t="s">
        <v>3532</v>
      </c>
      <c r="E1094" s="210" t="s">
        <v>1157</v>
      </c>
      <c r="F1094" s="141">
        <f t="shared" si="149"/>
        <v>1420988</v>
      </c>
      <c r="G1094" s="142">
        <f t="shared" si="150"/>
        <v>1326377</v>
      </c>
      <c r="H1094" s="142">
        <f t="shared" si="151"/>
        <v>1482940</v>
      </c>
      <c r="I1094" s="142">
        <f t="shared" si="152"/>
        <v>1471727</v>
      </c>
      <c r="K1094" s="154">
        <v>1401645</v>
      </c>
      <c r="M1094" s="98"/>
      <c r="N1094" s="98"/>
    </row>
    <row r="1095" spans="3:14" ht="25.5" hidden="1">
      <c r="C1095" s="185" t="s">
        <v>3533</v>
      </c>
      <c r="D1095" s="209" t="s">
        <v>3532</v>
      </c>
      <c r="E1095" s="210" t="s">
        <v>1157</v>
      </c>
      <c r="F1095" s="141">
        <f t="shared" si="149"/>
        <v>1400192</v>
      </c>
      <c r="G1095" s="142">
        <f t="shared" si="150"/>
        <v>1306966</v>
      </c>
      <c r="H1095" s="142">
        <f t="shared" si="151"/>
        <v>1461238</v>
      </c>
      <c r="I1095" s="142">
        <f t="shared" si="152"/>
        <v>1450189</v>
      </c>
      <c r="K1095" s="154">
        <v>1381132.59</v>
      </c>
      <c r="M1095" s="98"/>
      <c r="N1095" s="98"/>
    </row>
    <row r="1096" spans="3:14" ht="16.5" hidden="1">
      <c r="C1096" s="185" t="s">
        <v>3534</v>
      </c>
      <c r="D1096" s="209" t="s">
        <v>3535</v>
      </c>
      <c r="E1096" s="210" t="s">
        <v>1157</v>
      </c>
      <c r="F1096" s="141">
        <f t="shared" si="149"/>
        <v>106964</v>
      </c>
      <c r="G1096" s="142">
        <f t="shared" si="150"/>
        <v>99842</v>
      </c>
      <c r="H1096" s="142">
        <f t="shared" si="151"/>
        <v>111627</v>
      </c>
      <c r="I1096" s="142">
        <f t="shared" si="152"/>
        <v>110783</v>
      </c>
      <c r="K1096" s="154">
        <v>105508</v>
      </c>
      <c r="M1096" s="98"/>
      <c r="N1096" s="98"/>
    </row>
    <row r="1097" spans="3:14" ht="16.5" hidden="1">
      <c r="C1097" s="185" t="s">
        <v>3536</v>
      </c>
      <c r="D1097" s="209" t="s">
        <v>3535</v>
      </c>
      <c r="E1097" s="210" t="s">
        <v>1157</v>
      </c>
      <c r="F1097" s="141">
        <f t="shared" si="149"/>
        <v>105697</v>
      </c>
      <c r="G1097" s="142">
        <f t="shared" si="150"/>
        <v>98659</v>
      </c>
      <c r="H1097" s="142">
        <f t="shared" si="151"/>
        <v>110305</v>
      </c>
      <c r="I1097" s="142">
        <f t="shared" si="152"/>
        <v>109471</v>
      </c>
      <c r="K1097" s="154">
        <v>104258</v>
      </c>
      <c r="M1097" s="98"/>
      <c r="N1097" s="98"/>
    </row>
    <row r="1098" spans="3:14" ht="16.5" hidden="1">
      <c r="C1098" s="185" t="s">
        <v>3537</v>
      </c>
      <c r="D1098" s="209" t="s">
        <v>3538</v>
      </c>
      <c r="E1098" s="210" t="s">
        <v>9</v>
      </c>
      <c r="F1098" s="141">
        <f t="shared" si="149"/>
        <v>40281</v>
      </c>
      <c r="G1098" s="142">
        <f t="shared" si="150"/>
        <v>37599</v>
      </c>
      <c r="H1098" s="142">
        <f t="shared" si="151"/>
        <v>42037</v>
      </c>
      <c r="I1098" s="142">
        <f t="shared" si="152"/>
        <v>41719</v>
      </c>
      <c r="K1098" s="154">
        <v>39732.39</v>
      </c>
      <c r="M1098" s="98"/>
      <c r="N1098" s="98"/>
    </row>
    <row r="1099" spans="3:14" ht="38.25" hidden="1">
      <c r="C1099" s="185" t="s">
        <v>1866</v>
      </c>
      <c r="D1099" s="197" t="s">
        <v>1867</v>
      </c>
      <c r="E1099" s="198" t="s">
        <v>9</v>
      </c>
      <c r="F1099" s="141">
        <f t="shared" si="149"/>
        <v>45621000</v>
      </c>
      <c r="G1099" s="142">
        <f t="shared" si="150"/>
        <v>42583500</v>
      </c>
      <c r="H1099" s="142">
        <f t="shared" si="151"/>
        <v>47610000</v>
      </c>
      <c r="I1099" s="142">
        <f t="shared" si="152"/>
        <v>47250000</v>
      </c>
      <c r="K1099" s="154">
        <v>45000000</v>
      </c>
      <c r="M1099" s="98"/>
      <c r="N1099" s="98"/>
    </row>
    <row r="1100" spans="3:14" ht="216.75" hidden="1">
      <c r="C1100" s="185" t="s">
        <v>1868</v>
      </c>
      <c r="D1100" s="197" t="s">
        <v>1869</v>
      </c>
      <c r="E1100" s="198" t="s">
        <v>9</v>
      </c>
      <c r="F1100" s="141">
        <f t="shared" si="149"/>
        <v>67117093</v>
      </c>
      <c r="G1100" s="142">
        <f t="shared" si="150"/>
        <v>62648358</v>
      </c>
      <c r="H1100" s="142">
        <f t="shared" si="151"/>
        <v>70043287</v>
      </c>
      <c r="I1100" s="142">
        <f t="shared" si="152"/>
        <v>69513659</v>
      </c>
      <c r="K1100" s="154">
        <v>66203484.729999997</v>
      </c>
      <c r="M1100" s="98"/>
      <c r="N1100" s="98"/>
    </row>
    <row r="1101" spans="3:14" ht="16.5" hidden="1">
      <c r="C1101" s="185" t="s">
        <v>3539</v>
      </c>
      <c r="D1101" s="197" t="s">
        <v>3540</v>
      </c>
      <c r="E1101" s="198" t="s">
        <v>9</v>
      </c>
      <c r="F1101" s="141">
        <f t="shared" si="149"/>
        <v>34515</v>
      </c>
      <c r="G1101" s="142">
        <f t="shared" si="150"/>
        <v>32217</v>
      </c>
      <c r="H1101" s="142">
        <f t="shared" si="151"/>
        <v>36020</v>
      </c>
      <c r="I1101" s="142">
        <f t="shared" si="152"/>
        <v>35747</v>
      </c>
      <c r="K1101" s="160">
        <v>34045</v>
      </c>
      <c r="M1101" s="98"/>
      <c r="N1101" s="98"/>
    </row>
    <row r="1102" spans="3:14" ht="16.5" hidden="1">
      <c r="C1102" s="185" t="s">
        <v>3541</v>
      </c>
      <c r="D1102" s="197" t="s">
        <v>3542</v>
      </c>
      <c r="E1102" s="198" t="s">
        <v>9</v>
      </c>
      <c r="F1102" s="141">
        <f t="shared" si="149"/>
        <v>15123</v>
      </c>
      <c r="G1102" s="142">
        <f t="shared" si="150"/>
        <v>14116</v>
      </c>
      <c r="H1102" s="142">
        <f t="shared" si="151"/>
        <v>15782</v>
      </c>
      <c r="I1102" s="142">
        <f t="shared" si="152"/>
        <v>15663</v>
      </c>
      <c r="K1102" s="160">
        <v>14917</v>
      </c>
      <c r="M1102" s="98"/>
      <c r="N1102" s="98"/>
    </row>
    <row r="1103" spans="3:14" ht="16.5" hidden="1">
      <c r="C1103" s="185" t="s">
        <v>3543</v>
      </c>
      <c r="D1103" s="197" t="s">
        <v>3544</v>
      </c>
      <c r="E1103" s="198" t="s">
        <v>9</v>
      </c>
      <c r="F1103" s="141">
        <f t="shared" si="149"/>
        <v>306877</v>
      </c>
      <c r="G1103" s="142">
        <f t="shared" si="150"/>
        <v>286445</v>
      </c>
      <c r="H1103" s="142">
        <f t="shared" si="151"/>
        <v>320257</v>
      </c>
      <c r="I1103" s="142">
        <f t="shared" si="152"/>
        <v>317835</v>
      </c>
      <c r="K1103" s="160">
        <v>302700</v>
      </c>
      <c r="M1103" s="98"/>
      <c r="N1103" s="98"/>
    </row>
    <row r="1104" spans="3:14" ht="16.5" hidden="1">
      <c r="C1104" s="185" t="s">
        <v>3545</v>
      </c>
      <c r="D1104" s="197" t="s">
        <v>3546</v>
      </c>
      <c r="E1104" s="198" t="s">
        <v>9</v>
      </c>
      <c r="F1104" s="141">
        <f t="shared" si="149"/>
        <v>394689</v>
      </c>
      <c r="G1104" s="142">
        <f t="shared" si="150"/>
        <v>368410</v>
      </c>
      <c r="H1104" s="142">
        <f t="shared" si="151"/>
        <v>411896</v>
      </c>
      <c r="I1104" s="142">
        <f t="shared" si="152"/>
        <v>408782</v>
      </c>
      <c r="K1104" s="160">
        <v>389316</v>
      </c>
      <c r="M1104" s="98"/>
      <c r="N1104" s="98"/>
    </row>
    <row r="1105" spans="3:14" ht="51" hidden="1">
      <c r="C1105" s="185" t="s">
        <v>3547</v>
      </c>
      <c r="D1105" s="190" t="s">
        <v>3548</v>
      </c>
      <c r="E1105" s="191" t="s">
        <v>9</v>
      </c>
      <c r="F1105" s="141">
        <f t="shared" si="149"/>
        <v>96589</v>
      </c>
      <c r="G1105" s="142">
        <f t="shared" si="150"/>
        <v>90158</v>
      </c>
      <c r="H1105" s="142">
        <f t="shared" si="151"/>
        <v>100800</v>
      </c>
      <c r="I1105" s="142">
        <f t="shared" si="152"/>
        <v>100038</v>
      </c>
      <c r="K1105" s="156">
        <v>95274</v>
      </c>
      <c r="M1105" s="98"/>
      <c r="N1105" s="98"/>
    </row>
    <row r="1106" spans="3:14" ht="63.75" hidden="1">
      <c r="C1106" s="185" t="s">
        <v>2401</v>
      </c>
      <c r="D1106" s="197" t="s">
        <v>2402</v>
      </c>
      <c r="E1106" s="198" t="s">
        <v>9</v>
      </c>
      <c r="F1106" s="141">
        <f t="shared" si="149"/>
        <v>200773</v>
      </c>
      <c r="G1106" s="142">
        <f t="shared" si="150"/>
        <v>187405</v>
      </c>
      <c r="H1106" s="142">
        <f t="shared" si="151"/>
        <v>209526</v>
      </c>
      <c r="I1106" s="142">
        <f t="shared" si="152"/>
        <v>207942</v>
      </c>
      <c r="K1106" s="160">
        <v>198040</v>
      </c>
      <c r="M1106" s="98"/>
      <c r="N1106" s="98"/>
    </row>
    <row r="1107" spans="3:14" ht="38.25" hidden="1">
      <c r="C1107" s="185" t="s">
        <v>1971</v>
      </c>
      <c r="D1107" s="197" t="s">
        <v>1972</v>
      </c>
      <c r="E1107" s="198" t="s">
        <v>9</v>
      </c>
      <c r="F1107" s="141">
        <f t="shared" si="149"/>
        <v>3893521</v>
      </c>
      <c r="G1107" s="142">
        <f t="shared" si="150"/>
        <v>3634286</v>
      </c>
      <c r="H1107" s="142">
        <f t="shared" si="151"/>
        <v>4063272</v>
      </c>
      <c r="I1107" s="142">
        <f t="shared" si="152"/>
        <v>4032548</v>
      </c>
      <c r="K1107" s="156">
        <v>3840522</v>
      </c>
      <c r="M1107" s="98"/>
      <c r="N1107" s="98"/>
    </row>
    <row r="1108" spans="3:14" ht="38.25" hidden="1">
      <c r="C1108" s="185" t="s">
        <v>3549</v>
      </c>
      <c r="D1108" s="197" t="s">
        <v>1972</v>
      </c>
      <c r="E1108" s="198" t="s">
        <v>9</v>
      </c>
      <c r="F1108" s="141">
        <f t="shared" si="149"/>
        <v>4769743</v>
      </c>
      <c r="G1108" s="142">
        <f t="shared" si="150"/>
        <v>4452168</v>
      </c>
      <c r="H1108" s="142">
        <f t="shared" si="151"/>
        <v>4977696</v>
      </c>
      <c r="I1108" s="142">
        <f t="shared" si="152"/>
        <v>4940058</v>
      </c>
      <c r="K1108" s="160">
        <v>4704817</v>
      </c>
      <c r="M1108" s="98"/>
      <c r="N1108" s="98"/>
    </row>
    <row r="1109" spans="3:14" ht="16.5" hidden="1">
      <c r="C1109" s="185" t="s">
        <v>1973</v>
      </c>
      <c r="D1109" s="197" t="s">
        <v>1974</v>
      </c>
      <c r="E1109" s="198" t="s">
        <v>9</v>
      </c>
      <c r="F1109" s="141">
        <f t="shared" si="149"/>
        <v>150955</v>
      </c>
      <c r="G1109" s="142">
        <f t="shared" si="150"/>
        <v>140904</v>
      </c>
      <c r="H1109" s="142">
        <f t="shared" si="151"/>
        <v>157536</v>
      </c>
      <c r="I1109" s="142">
        <f t="shared" si="152"/>
        <v>156345</v>
      </c>
      <c r="K1109" s="160">
        <v>148900</v>
      </c>
      <c r="M1109" s="98"/>
      <c r="N1109" s="98"/>
    </row>
    <row r="1110" spans="3:14" ht="25.5" hidden="1">
      <c r="C1110" s="185" t="s">
        <v>1975</v>
      </c>
      <c r="D1110" s="197" t="s">
        <v>1976</v>
      </c>
      <c r="E1110" s="198" t="s">
        <v>9</v>
      </c>
      <c r="F1110" s="141">
        <f t="shared" si="149"/>
        <v>198826</v>
      </c>
      <c r="G1110" s="142">
        <f t="shared" si="150"/>
        <v>185588</v>
      </c>
      <c r="H1110" s="142">
        <f t="shared" si="151"/>
        <v>207494</v>
      </c>
      <c r="I1110" s="142">
        <f t="shared" si="152"/>
        <v>205925</v>
      </c>
      <c r="K1110" s="160">
        <v>196119.21832800002</v>
      </c>
      <c r="M1110" s="98"/>
      <c r="N1110" s="98"/>
    </row>
    <row r="1111" spans="3:14" ht="16.5" hidden="1">
      <c r="C1111" s="185" t="s">
        <v>1978</v>
      </c>
      <c r="D1111" s="197" t="s">
        <v>1979</v>
      </c>
      <c r="E1111" s="198" t="s">
        <v>9</v>
      </c>
      <c r="F1111" s="141">
        <f t="shared" si="149"/>
        <v>154946</v>
      </c>
      <c r="G1111" s="142">
        <f t="shared" si="150"/>
        <v>144630</v>
      </c>
      <c r="H1111" s="142">
        <f t="shared" si="151"/>
        <v>161702</v>
      </c>
      <c r="I1111" s="142">
        <f t="shared" si="152"/>
        <v>160479</v>
      </c>
      <c r="K1111" s="160">
        <v>152837</v>
      </c>
      <c r="M1111" s="98"/>
      <c r="N1111" s="98"/>
    </row>
    <row r="1112" spans="3:14" ht="16.5" hidden="1">
      <c r="C1112" s="185" t="s">
        <v>1977</v>
      </c>
      <c r="D1112" s="197" t="s">
        <v>3550</v>
      </c>
      <c r="E1112" s="198" t="s">
        <v>86</v>
      </c>
      <c r="F1112" s="141">
        <f t="shared" si="149"/>
        <v>5378</v>
      </c>
      <c r="G1112" s="142">
        <f t="shared" si="150"/>
        <v>5020</v>
      </c>
      <c r="H1112" s="142">
        <f t="shared" si="151"/>
        <v>5613</v>
      </c>
      <c r="I1112" s="142">
        <f t="shared" si="152"/>
        <v>5570</v>
      </c>
      <c r="K1112" s="160">
        <v>5305</v>
      </c>
      <c r="M1112" s="98"/>
      <c r="N1112" s="98"/>
    </row>
    <row r="1113" spans="3:14" ht="51" hidden="1">
      <c r="C1113" s="185" t="s">
        <v>1870</v>
      </c>
      <c r="D1113" s="197" t="s">
        <v>1871</v>
      </c>
      <c r="E1113" s="198" t="s">
        <v>9</v>
      </c>
      <c r="F1113" s="141">
        <f t="shared" si="149"/>
        <v>2970808</v>
      </c>
      <c r="G1113" s="142">
        <f t="shared" si="150"/>
        <v>2773008</v>
      </c>
      <c r="H1113" s="142">
        <f t="shared" si="151"/>
        <v>3100330</v>
      </c>
      <c r="I1113" s="142">
        <f t="shared" si="152"/>
        <v>3076887</v>
      </c>
      <c r="K1113" s="160">
        <v>2930369</v>
      </c>
      <c r="M1113" s="98"/>
      <c r="N1113" s="98"/>
    </row>
    <row r="1114" spans="3:14" ht="25.5" hidden="1">
      <c r="C1114" s="185" t="s">
        <v>1872</v>
      </c>
      <c r="D1114" s="207" t="s">
        <v>1873</v>
      </c>
      <c r="E1114" s="211" t="s">
        <v>1874</v>
      </c>
      <c r="F1114" s="141">
        <f t="shared" si="149"/>
        <v>402437</v>
      </c>
      <c r="G1114" s="142">
        <f t="shared" si="150"/>
        <v>375642</v>
      </c>
      <c r="H1114" s="142">
        <f t="shared" si="151"/>
        <v>419983</v>
      </c>
      <c r="I1114" s="142">
        <f t="shared" si="152"/>
        <v>416807</v>
      </c>
      <c r="K1114" s="176">
        <v>396959</v>
      </c>
      <c r="M1114" s="98"/>
      <c r="N1114" s="98"/>
    </row>
    <row r="1115" spans="3:14" ht="25.5" hidden="1">
      <c r="C1115" s="185" t="s">
        <v>3551</v>
      </c>
      <c r="D1115" s="207" t="s">
        <v>1873</v>
      </c>
      <c r="E1115" s="211" t="s">
        <v>1874</v>
      </c>
      <c r="F1115" s="141">
        <f t="shared" si="149"/>
        <v>588386</v>
      </c>
      <c r="G1115" s="142">
        <f t="shared" si="150"/>
        <v>549211</v>
      </c>
      <c r="H1115" s="142">
        <f t="shared" si="151"/>
        <v>614039</v>
      </c>
      <c r="I1115" s="142">
        <f t="shared" si="152"/>
        <v>609396</v>
      </c>
      <c r="K1115" s="176">
        <v>580377</v>
      </c>
      <c r="M1115" s="98"/>
      <c r="N1115" s="98"/>
    </row>
    <row r="1116" spans="3:14" ht="25.5" hidden="1">
      <c r="C1116" s="185" t="s">
        <v>1875</v>
      </c>
      <c r="D1116" s="192" t="s">
        <v>1876</v>
      </c>
      <c r="E1116" s="212" t="s">
        <v>9</v>
      </c>
      <c r="F1116" s="141">
        <f t="shared" si="149"/>
        <v>44019</v>
      </c>
      <c r="G1116" s="142">
        <f t="shared" si="150"/>
        <v>41088</v>
      </c>
      <c r="H1116" s="142">
        <f t="shared" si="151"/>
        <v>45938</v>
      </c>
      <c r="I1116" s="142">
        <f t="shared" si="152"/>
        <v>45591</v>
      </c>
      <c r="K1116" s="156">
        <v>43420</v>
      </c>
      <c r="M1116" s="98"/>
      <c r="N1116" s="98"/>
    </row>
    <row r="1117" spans="3:14" ht="25.5" hidden="1">
      <c r="C1117" s="185" t="s">
        <v>3552</v>
      </c>
      <c r="D1117" s="197" t="s">
        <v>1876</v>
      </c>
      <c r="E1117" s="198" t="s">
        <v>9</v>
      </c>
      <c r="F1117" s="141">
        <f t="shared" si="149"/>
        <v>73642</v>
      </c>
      <c r="G1117" s="142">
        <f t="shared" si="150"/>
        <v>68739</v>
      </c>
      <c r="H1117" s="142">
        <f t="shared" si="151"/>
        <v>76853</v>
      </c>
      <c r="I1117" s="142">
        <f t="shared" si="152"/>
        <v>76272</v>
      </c>
      <c r="K1117" s="160">
        <v>72640</v>
      </c>
      <c r="M1117" s="98"/>
      <c r="N1117" s="98"/>
    </row>
    <row r="1118" spans="3:14" ht="16.5" hidden="1">
      <c r="C1118" s="185" t="s">
        <v>3553</v>
      </c>
      <c r="D1118" s="197" t="s">
        <v>3554</v>
      </c>
      <c r="E1118" s="198" t="s">
        <v>86</v>
      </c>
      <c r="F1118" s="141">
        <f t="shared" si="149"/>
        <v>69076</v>
      </c>
      <c r="G1118" s="142">
        <f t="shared" si="150"/>
        <v>64477</v>
      </c>
      <c r="H1118" s="142">
        <f t="shared" si="151"/>
        <v>72088</v>
      </c>
      <c r="I1118" s="142">
        <f t="shared" si="152"/>
        <v>71542</v>
      </c>
      <c r="K1118" s="160">
        <v>68135.66113869533</v>
      </c>
      <c r="M1118" s="98"/>
      <c r="N1118" s="98"/>
    </row>
    <row r="1119" spans="3:14" ht="16.5" hidden="1">
      <c r="C1119" s="185" t="s">
        <v>3555</v>
      </c>
      <c r="D1119" s="192" t="s">
        <v>3556</v>
      </c>
      <c r="E1119" s="212" t="s">
        <v>9</v>
      </c>
      <c r="F1119" s="141">
        <f t="shared" si="149"/>
        <v>332636</v>
      </c>
      <c r="G1119" s="142">
        <f t="shared" si="150"/>
        <v>310489</v>
      </c>
      <c r="H1119" s="142">
        <f t="shared" si="151"/>
        <v>347138</v>
      </c>
      <c r="I1119" s="142">
        <f t="shared" si="152"/>
        <v>344513</v>
      </c>
      <c r="K1119" s="156">
        <v>328108</v>
      </c>
      <c r="M1119" s="98"/>
      <c r="N1119" s="98"/>
    </row>
    <row r="1120" spans="3:14" ht="63.75" hidden="1">
      <c r="C1120" s="185" t="s">
        <v>3557</v>
      </c>
      <c r="D1120" s="192" t="s">
        <v>3558</v>
      </c>
      <c r="E1120" s="212" t="s">
        <v>9</v>
      </c>
      <c r="F1120" s="141">
        <f t="shared" si="149"/>
        <v>4706426</v>
      </c>
      <c r="G1120" s="142">
        <f t="shared" si="150"/>
        <v>4393066</v>
      </c>
      <c r="H1120" s="142">
        <f t="shared" si="151"/>
        <v>4911618</v>
      </c>
      <c r="I1120" s="142">
        <f t="shared" si="152"/>
        <v>4874479</v>
      </c>
      <c r="K1120" s="156">
        <v>4642361</v>
      </c>
      <c r="M1120" s="98"/>
      <c r="N1120" s="98"/>
    </row>
    <row r="1121" spans="3:14" ht="76.5" hidden="1">
      <c r="C1121" s="185" t="s">
        <v>3559</v>
      </c>
      <c r="D1121" s="192" t="s">
        <v>3560</v>
      </c>
      <c r="E1121" s="212" t="s">
        <v>9</v>
      </c>
      <c r="F1121" s="141">
        <f t="shared" si="149"/>
        <v>5646314</v>
      </c>
      <c r="G1121" s="142">
        <f t="shared" si="150"/>
        <v>5270376</v>
      </c>
      <c r="H1121" s="142">
        <f t="shared" si="151"/>
        <v>5892484</v>
      </c>
      <c r="I1121" s="142">
        <f t="shared" si="152"/>
        <v>5847929</v>
      </c>
      <c r="K1121" s="156">
        <v>5569456</v>
      </c>
      <c r="M1121" s="98"/>
      <c r="N1121" s="98"/>
    </row>
    <row r="1122" spans="3:14" ht="38.25" hidden="1">
      <c r="C1122" s="185" t="s">
        <v>1877</v>
      </c>
      <c r="D1122" s="197" t="s">
        <v>1878</v>
      </c>
      <c r="E1122" s="198" t="s">
        <v>678</v>
      </c>
      <c r="F1122" s="141">
        <f t="shared" si="149"/>
        <v>24218</v>
      </c>
      <c r="G1122" s="142">
        <f t="shared" si="150"/>
        <v>22605</v>
      </c>
      <c r="H1122" s="142">
        <f t="shared" si="151"/>
        <v>25274</v>
      </c>
      <c r="I1122" s="142">
        <f t="shared" si="152"/>
        <v>25082</v>
      </c>
      <c r="K1122" s="160">
        <v>23888</v>
      </c>
      <c r="M1122" s="98"/>
      <c r="N1122" s="98"/>
    </row>
    <row r="1123" spans="3:14" ht="25.5" hidden="1">
      <c r="C1123" s="185" t="s">
        <v>1879</v>
      </c>
      <c r="D1123" s="207" t="s">
        <v>1880</v>
      </c>
      <c r="E1123" s="211" t="s">
        <v>1881</v>
      </c>
      <c r="F1123" s="141">
        <f t="shared" si="149"/>
        <v>670039</v>
      </c>
      <c r="G1123" s="142">
        <f t="shared" si="150"/>
        <v>625427</v>
      </c>
      <c r="H1123" s="142">
        <f t="shared" si="151"/>
        <v>699251</v>
      </c>
      <c r="I1123" s="142">
        <f t="shared" si="152"/>
        <v>693964</v>
      </c>
      <c r="K1123" s="176">
        <v>660918</v>
      </c>
      <c r="M1123" s="98"/>
      <c r="N1123" s="98"/>
    </row>
    <row r="1124" spans="3:14" ht="38.25" hidden="1">
      <c r="C1124" s="185" t="s">
        <v>1882</v>
      </c>
      <c r="D1124" s="197" t="s">
        <v>1883</v>
      </c>
      <c r="E1124" s="198" t="s">
        <v>678</v>
      </c>
      <c r="F1124" s="141">
        <f t="shared" si="149"/>
        <v>49741</v>
      </c>
      <c r="G1124" s="142">
        <f t="shared" si="150"/>
        <v>46429</v>
      </c>
      <c r="H1124" s="142">
        <f t="shared" si="151"/>
        <v>51910</v>
      </c>
      <c r="I1124" s="142">
        <f t="shared" si="152"/>
        <v>51517</v>
      </c>
      <c r="K1124" s="160">
        <v>49064</v>
      </c>
      <c r="M1124" s="98"/>
      <c r="N1124" s="98"/>
    </row>
    <row r="1125" spans="3:14" ht="38.25" hidden="1">
      <c r="C1125" s="185" t="s">
        <v>1884</v>
      </c>
      <c r="D1125" s="197" t="s">
        <v>1885</v>
      </c>
      <c r="E1125" s="198" t="s">
        <v>678</v>
      </c>
      <c r="F1125" s="141">
        <f t="shared" si="149"/>
        <v>26171</v>
      </c>
      <c r="G1125" s="142">
        <f t="shared" si="150"/>
        <v>24429</v>
      </c>
      <c r="H1125" s="142">
        <f t="shared" si="151"/>
        <v>27312</v>
      </c>
      <c r="I1125" s="142">
        <f t="shared" si="152"/>
        <v>27106</v>
      </c>
      <c r="K1125" s="160">
        <v>25815</v>
      </c>
      <c r="M1125" s="98"/>
      <c r="N1125" s="98"/>
    </row>
    <row r="1126" spans="3:14" ht="25.5" hidden="1">
      <c r="C1126" s="185" t="s">
        <v>3561</v>
      </c>
      <c r="D1126" s="192" t="s">
        <v>3562</v>
      </c>
      <c r="E1126" s="212" t="s">
        <v>86</v>
      </c>
      <c r="F1126" s="141">
        <f t="shared" si="149"/>
        <v>20550</v>
      </c>
      <c r="G1126" s="142">
        <f t="shared" si="150"/>
        <v>19182</v>
      </c>
      <c r="H1126" s="142">
        <f t="shared" si="151"/>
        <v>21446</v>
      </c>
      <c r="I1126" s="142">
        <f t="shared" si="152"/>
        <v>21284</v>
      </c>
      <c r="K1126" s="156">
        <v>20270</v>
      </c>
      <c r="M1126" s="98"/>
      <c r="N1126" s="98"/>
    </row>
    <row r="1127" spans="3:14" ht="38.25" hidden="1">
      <c r="C1127" s="185" t="s">
        <v>3563</v>
      </c>
      <c r="D1127" s="197" t="s">
        <v>3564</v>
      </c>
      <c r="E1127" s="198" t="s">
        <v>1188</v>
      </c>
      <c r="F1127" s="141">
        <f t="shared" si="149"/>
        <v>82225</v>
      </c>
      <c r="G1127" s="142">
        <f t="shared" si="150"/>
        <v>76751</v>
      </c>
      <c r="H1127" s="142">
        <f t="shared" si="151"/>
        <v>85810</v>
      </c>
      <c r="I1127" s="142">
        <f t="shared" si="152"/>
        <v>85161</v>
      </c>
      <c r="K1127" s="160">
        <v>81106</v>
      </c>
      <c r="M1127" s="98"/>
      <c r="N1127" s="98"/>
    </row>
    <row r="1128" spans="3:14" ht="38.25" hidden="1">
      <c r="C1128" s="185" t="s">
        <v>3565</v>
      </c>
      <c r="D1128" s="197" t="s">
        <v>3566</v>
      </c>
      <c r="E1128" s="198" t="s">
        <v>9</v>
      </c>
      <c r="F1128" s="141">
        <f t="shared" si="149"/>
        <v>72487</v>
      </c>
      <c r="G1128" s="142">
        <f t="shared" si="150"/>
        <v>67660</v>
      </c>
      <c r="H1128" s="142">
        <f t="shared" si="151"/>
        <v>75647</v>
      </c>
      <c r="I1128" s="142">
        <f t="shared" si="152"/>
        <v>75075</v>
      </c>
      <c r="K1128" s="160">
        <v>71500</v>
      </c>
      <c r="M1128" s="98"/>
      <c r="N1128" s="98"/>
    </row>
    <row r="1129" spans="3:14" ht="51" hidden="1">
      <c r="C1129" s="185" t="s">
        <v>3567</v>
      </c>
      <c r="D1129" s="197" t="s">
        <v>3568</v>
      </c>
      <c r="E1129" s="198" t="s">
        <v>9</v>
      </c>
      <c r="F1129" s="141">
        <f t="shared" si="149"/>
        <v>116592</v>
      </c>
      <c r="G1129" s="142">
        <f t="shared" si="150"/>
        <v>108829</v>
      </c>
      <c r="H1129" s="142">
        <f t="shared" si="151"/>
        <v>121675</v>
      </c>
      <c r="I1129" s="142">
        <f t="shared" si="152"/>
        <v>120755</v>
      </c>
      <c r="K1129" s="160">
        <v>115005</v>
      </c>
      <c r="M1129" s="98"/>
      <c r="N1129" s="98"/>
    </row>
    <row r="1130" spans="3:14" ht="38.25" hidden="1">
      <c r="C1130" s="185" t="s">
        <v>3569</v>
      </c>
      <c r="D1130" s="197" t="s">
        <v>3570</v>
      </c>
      <c r="E1130" s="198" t="s">
        <v>1157</v>
      </c>
      <c r="F1130" s="141">
        <f t="shared" si="149"/>
        <v>96129</v>
      </c>
      <c r="G1130" s="142">
        <f t="shared" si="150"/>
        <v>89729</v>
      </c>
      <c r="H1130" s="142">
        <f t="shared" si="151"/>
        <v>100320</v>
      </c>
      <c r="I1130" s="142">
        <f t="shared" si="152"/>
        <v>99562</v>
      </c>
      <c r="K1130" s="154">
        <v>94820.48000000001</v>
      </c>
      <c r="M1130" s="98"/>
      <c r="N1130" s="98"/>
    </row>
    <row r="1131" spans="3:14" ht="38.25" hidden="1">
      <c r="C1131" s="185" t="s">
        <v>3571</v>
      </c>
      <c r="D1131" s="197" t="s">
        <v>3572</v>
      </c>
      <c r="E1131" s="198" t="s">
        <v>1157</v>
      </c>
      <c r="F1131" s="141">
        <f t="shared" si="149"/>
        <v>120951</v>
      </c>
      <c r="G1131" s="142">
        <f t="shared" si="150"/>
        <v>112898</v>
      </c>
      <c r="H1131" s="142">
        <f t="shared" si="151"/>
        <v>126225</v>
      </c>
      <c r="I1131" s="142">
        <f t="shared" si="152"/>
        <v>125270</v>
      </c>
      <c r="K1131" s="160">
        <v>119305</v>
      </c>
      <c r="M1131" s="98"/>
      <c r="N1131" s="98"/>
    </row>
    <row r="1132" spans="3:14" ht="51" hidden="1">
      <c r="C1132" s="185" t="s">
        <v>3573</v>
      </c>
      <c r="D1132" s="190" t="s">
        <v>3574</v>
      </c>
      <c r="E1132" s="191" t="s">
        <v>9</v>
      </c>
      <c r="F1132" s="141">
        <f t="shared" si="149"/>
        <v>122945</v>
      </c>
      <c r="G1132" s="142">
        <f t="shared" si="150"/>
        <v>114759</v>
      </c>
      <c r="H1132" s="142">
        <f t="shared" si="151"/>
        <v>128305</v>
      </c>
      <c r="I1132" s="142">
        <f t="shared" si="152"/>
        <v>127335</v>
      </c>
      <c r="K1132" s="156">
        <v>121271</v>
      </c>
      <c r="M1132" s="98"/>
      <c r="N1132" s="98"/>
    </row>
    <row r="1133" spans="3:14" ht="38.25" hidden="1">
      <c r="C1133" s="185" t="s">
        <v>3575</v>
      </c>
      <c r="D1133" s="197" t="s">
        <v>3576</v>
      </c>
      <c r="E1133" s="198" t="s">
        <v>1157</v>
      </c>
      <c r="F1133" s="141">
        <f t="shared" si="149"/>
        <v>92223</v>
      </c>
      <c r="G1133" s="142">
        <f t="shared" si="150"/>
        <v>86083</v>
      </c>
      <c r="H1133" s="142">
        <f t="shared" si="151"/>
        <v>96244</v>
      </c>
      <c r="I1133" s="142">
        <f t="shared" si="152"/>
        <v>95516</v>
      </c>
      <c r="K1133" s="160">
        <v>90967.87</v>
      </c>
      <c r="M1133" s="98"/>
      <c r="N1133" s="98"/>
    </row>
    <row r="1134" spans="3:14" ht="51" hidden="1">
      <c r="C1134" s="185" t="s">
        <v>3577</v>
      </c>
      <c r="D1134" s="190" t="s">
        <v>3578</v>
      </c>
      <c r="E1134" s="191" t="s">
        <v>9</v>
      </c>
      <c r="F1134" s="141">
        <f t="shared" si="149"/>
        <v>76935</v>
      </c>
      <c r="G1134" s="142">
        <f t="shared" si="150"/>
        <v>71813</v>
      </c>
      <c r="H1134" s="142">
        <f t="shared" si="151"/>
        <v>80290</v>
      </c>
      <c r="I1134" s="142">
        <f t="shared" si="152"/>
        <v>79682</v>
      </c>
      <c r="K1134" s="156">
        <v>75888</v>
      </c>
      <c r="M1134" s="98"/>
      <c r="N1134" s="98"/>
    </row>
    <row r="1135" spans="3:14" ht="38.25" hidden="1">
      <c r="C1135" s="185" t="s">
        <v>3579</v>
      </c>
      <c r="D1135" s="190" t="s">
        <v>3580</v>
      </c>
      <c r="E1135" s="191" t="s">
        <v>9</v>
      </c>
      <c r="F1135" s="141">
        <f t="shared" si="149"/>
        <v>372873</v>
      </c>
      <c r="G1135" s="142">
        <f t="shared" si="150"/>
        <v>348046</v>
      </c>
      <c r="H1135" s="142">
        <f t="shared" si="151"/>
        <v>389129</v>
      </c>
      <c r="I1135" s="142">
        <f t="shared" si="152"/>
        <v>386187</v>
      </c>
      <c r="K1135" s="156">
        <v>367797</v>
      </c>
      <c r="M1135" s="98"/>
      <c r="N1135" s="98"/>
    </row>
    <row r="1136" spans="3:14" ht="25.5" hidden="1">
      <c r="C1136" s="185" t="s">
        <v>3581</v>
      </c>
      <c r="D1136" s="197" t="s">
        <v>3582</v>
      </c>
      <c r="E1136" s="198" t="s">
        <v>1157</v>
      </c>
      <c r="F1136" s="141">
        <f t="shared" si="149"/>
        <v>441606</v>
      </c>
      <c r="G1136" s="142">
        <f t="shared" si="150"/>
        <v>412204</v>
      </c>
      <c r="H1136" s="142">
        <f t="shared" si="151"/>
        <v>460860</v>
      </c>
      <c r="I1136" s="142">
        <f t="shared" si="152"/>
        <v>457375</v>
      </c>
      <c r="K1136" s="160">
        <v>435595</v>
      </c>
      <c r="M1136" s="98"/>
      <c r="N1136" s="98"/>
    </row>
    <row r="1137" spans="3:14" ht="25.5" hidden="1">
      <c r="C1137" s="185" t="s">
        <v>3583</v>
      </c>
      <c r="D1137" s="190" t="s">
        <v>3584</v>
      </c>
      <c r="E1137" s="191" t="s">
        <v>86</v>
      </c>
      <c r="F1137" s="141">
        <f t="shared" ref="F1137:F1200" si="153">+ROUND($F$7*K1137,0)</f>
        <v>62928</v>
      </c>
      <c r="G1137" s="142">
        <f t="shared" ref="G1137:G1200" si="154">+ROUND(K1137*$G$7,0)</f>
        <v>58738</v>
      </c>
      <c r="H1137" s="142">
        <f t="shared" ref="H1137:H1200" si="155">+ROUND(K1137*$H$7,0)</f>
        <v>65671</v>
      </c>
      <c r="I1137" s="142">
        <f t="shared" ref="I1137:I1200" si="156">+ROUND(K1137*$I$7,0)</f>
        <v>65175</v>
      </c>
      <c r="K1137" s="156">
        <v>62071</v>
      </c>
      <c r="M1137" s="98"/>
      <c r="N1137" s="98"/>
    </row>
    <row r="1138" spans="3:14" ht="16.5" hidden="1">
      <c r="C1138" s="185" t="s">
        <v>1886</v>
      </c>
      <c r="D1138" s="197" t="s">
        <v>1887</v>
      </c>
      <c r="E1138" s="198"/>
      <c r="F1138" s="141">
        <f t="shared" si="153"/>
        <v>157940</v>
      </c>
      <c r="G1138" s="142">
        <f t="shared" si="154"/>
        <v>147424</v>
      </c>
      <c r="H1138" s="142">
        <f t="shared" si="155"/>
        <v>164826</v>
      </c>
      <c r="I1138" s="142">
        <f t="shared" si="156"/>
        <v>163580</v>
      </c>
      <c r="K1138" s="160">
        <v>155790</v>
      </c>
      <c r="M1138" s="98"/>
      <c r="N1138" s="98"/>
    </row>
    <row r="1139" spans="3:14" ht="16.5" hidden="1">
      <c r="C1139" s="185" t="s">
        <v>3585</v>
      </c>
      <c r="D1139" s="190" t="s">
        <v>3586</v>
      </c>
      <c r="E1139" s="191" t="s">
        <v>9</v>
      </c>
      <c r="F1139" s="141">
        <f t="shared" si="153"/>
        <v>26493</v>
      </c>
      <c r="G1139" s="142">
        <f t="shared" si="154"/>
        <v>24729</v>
      </c>
      <c r="H1139" s="142">
        <f t="shared" si="155"/>
        <v>27648</v>
      </c>
      <c r="I1139" s="142">
        <f t="shared" si="156"/>
        <v>27439</v>
      </c>
      <c r="K1139" s="156">
        <v>26132</v>
      </c>
      <c r="M1139" s="98"/>
      <c r="N1139" s="98"/>
    </row>
    <row r="1140" spans="3:14" ht="38.25" hidden="1">
      <c r="C1140" s="185" t="s">
        <v>1888</v>
      </c>
      <c r="D1140" s="197" t="s">
        <v>1889</v>
      </c>
      <c r="E1140" s="198" t="s">
        <v>1157</v>
      </c>
      <c r="F1140" s="141">
        <f t="shared" si="153"/>
        <v>105029</v>
      </c>
      <c r="G1140" s="142">
        <f t="shared" si="154"/>
        <v>98036</v>
      </c>
      <c r="H1140" s="142">
        <f t="shared" si="155"/>
        <v>109608</v>
      </c>
      <c r="I1140" s="142">
        <f t="shared" si="156"/>
        <v>108779</v>
      </c>
      <c r="K1140" s="160">
        <v>103598.89600000001</v>
      </c>
      <c r="M1140" s="98"/>
      <c r="N1140" s="98"/>
    </row>
    <row r="1141" spans="3:14" ht="25.5" hidden="1">
      <c r="C1141" s="185" t="s">
        <v>2376</v>
      </c>
      <c r="D1141" s="197" t="s">
        <v>3587</v>
      </c>
      <c r="E1141" s="198" t="s">
        <v>1157</v>
      </c>
      <c r="F1141" s="141">
        <f t="shared" si="153"/>
        <v>126680</v>
      </c>
      <c r="G1141" s="142">
        <f t="shared" si="154"/>
        <v>118245</v>
      </c>
      <c r="H1141" s="142">
        <f t="shared" si="155"/>
        <v>132203</v>
      </c>
      <c r="I1141" s="142">
        <f t="shared" si="156"/>
        <v>131203</v>
      </c>
      <c r="K1141" s="160">
        <v>124955.38</v>
      </c>
      <c r="M1141" s="98"/>
      <c r="N1141" s="98"/>
    </row>
    <row r="1142" spans="3:14" ht="38.25" hidden="1">
      <c r="C1142" s="185" t="s">
        <v>1890</v>
      </c>
      <c r="D1142" s="190" t="s">
        <v>1891</v>
      </c>
      <c r="E1142" s="191" t="s">
        <v>9</v>
      </c>
      <c r="F1142" s="141">
        <f t="shared" si="153"/>
        <v>175333</v>
      </c>
      <c r="G1142" s="142">
        <f t="shared" si="154"/>
        <v>163659</v>
      </c>
      <c r="H1142" s="142">
        <f t="shared" si="155"/>
        <v>182977</v>
      </c>
      <c r="I1142" s="142">
        <f t="shared" si="156"/>
        <v>181593</v>
      </c>
      <c r="K1142" s="156">
        <v>172946</v>
      </c>
      <c r="M1142" s="98"/>
      <c r="N1142" s="98"/>
    </row>
    <row r="1143" spans="3:14" ht="25.5" hidden="1">
      <c r="C1143" s="185" t="s">
        <v>1892</v>
      </c>
      <c r="D1143" s="190" t="s">
        <v>3588</v>
      </c>
      <c r="E1143" s="191" t="s">
        <v>9</v>
      </c>
      <c r="F1143" s="141">
        <f t="shared" si="153"/>
        <v>671970</v>
      </c>
      <c r="G1143" s="142">
        <f t="shared" si="154"/>
        <v>627229</v>
      </c>
      <c r="H1143" s="142">
        <f t="shared" si="155"/>
        <v>701267</v>
      </c>
      <c r="I1143" s="142">
        <f t="shared" si="156"/>
        <v>695964</v>
      </c>
      <c r="K1143" s="156">
        <v>662823</v>
      </c>
      <c r="M1143" s="98"/>
      <c r="N1143" s="98"/>
    </row>
    <row r="1144" spans="3:14" ht="38.25" hidden="1">
      <c r="C1144" s="185" t="s">
        <v>1894</v>
      </c>
      <c r="D1144" s="192" t="s">
        <v>1895</v>
      </c>
      <c r="E1144" s="212" t="s">
        <v>86</v>
      </c>
      <c r="F1144" s="141">
        <f t="shared" si="153"/>
        <v>103939</v>
      </c>
      <c r="G1144" s="142">
        <f t="shared" si="154"/>
        <v>97018</v>
      </c>
      <c r="H1144" s="142">
        <f t="shared" si="155"/>
        <v>108470</v>
      </c>
      <c r="I1144" s="142">
        <f t="shared" si="156"/>
        <v>107650</v>
      </c>
      <c r="K1144" s="156">
        <v>102524</v>
      </c>
      <c r="M1144" s="98"/>
      <c r="N1144" s="98"/>
    </row>
    <row r="1145" spans="3:14" ht="38.25" hidden="1">
      <c r="C1145" s="185" t="s">
        <v>1896</v>
      </c>
      <c r="D1145" s="197" t="s">
        <v>1897</v>
      </c>
      <c r="E1145" s="198" t="s">
        <v>1898</v>
      </c>
      <c r="F1145" s="141">
        <f t="shared" si="153"/>
        <v>25641</v>
      </c>
      <c r="G1145" s="142">
        <f t="shared" si="154"/>
        <v>23934</v>
      </c>
      <c r="H1145" s="142">
        <f t="shared" si="155"/>
        <v>26759</v>
      </c>
      <c r="I1145" s="142">
        <f t="shared" si="156"/>
        <v>26557</v>
      </c>
      <c r="K1145" s="160">
        <v>25292</v>
      </c>
      <c r="M1145" s="98"/>
      <c r="N1145" s="98"/>
    </row>
    <row r="1146" spans="3:14" ht="38.25" hidden="1">
      <c r="C1146" s="185" t="s">
        <v>1899</v>
      </c>
      <c r="D1146" s="197" t="s">
        <v>1900</v>
      </c>
      <c r="E1146" s="198" t="s">
        <v>86</v>
      </c>
      <c r="F1146" s="141">
        <f t="shared" si="153"/>
        <v>308203</v>
      </c>
      <c r="G1146" s="142">
        <f t="shared" si="154"/>
        <v>287683</v>
      </c>
      <c r="H1146" s="142">
        <f t="shared" si="155"/>
        <v>321640</v>
      </c>
      <c r="I1146" s="142">
        <f t="shared" si="156"/>
        <v>319208</v>
      </c>
      <c r="K1146" s="156">
        <v>304008</v>
      </c>
      <c r="M1146" s="98"/>
      <c r="N1146" s="98"/>
    </row>
    <row r="1147" spans="3:14" ht="25.5" hidden="1">
      <c r="C1147" s="185" t="s">
        <v>1901</v>
      </c>
      <c r="D1147" s="197" t="s">
        <v>1902</v>
      </c>
      <c r="E1147" s="198" t="s">
        <v>86</v>
      </c>
      <c r="F1147" s="141">
        <f t="shared" si="153"/>
        <v>39643</v>
      </c>
      <c r="G1147" s="142">
        <f t="shared" si="154"/>
        <v>37003</v>
      </c>
      <c r="H1147" s="142">
        <f t="shared" si="155"/>
        <v>41371</v>
      </c>
      <c r="I1147" s="142">
        <f t="shared" si="156"/>
        <v>41058</v>
      </c>
      <c r="K1147" s="156">
        <v>39103</v>
      </c>
      <c r="M1147" s="98"/>
      <c r="N1147" s="98"/>
    </row>
    <row r="1148" spans="3:14" ht="38.25" hidden="1">
      <c r="C1148" s="185" t="s">
        <v>1903</v>
      </c>
      <c r="D1148" s="190" t="s">
        <v>1904</v>
      </c>
      <c r="E1148" s="198" t="s">
        <v>86</v>
      </c>
      <c r="F1148" s="141">
        <f t="shared" si="153"/>
        <v>74383</v>
      </c>
      <c r="G1148" s="142">
        <f t="shared" si="154"/>
        <v>69430</v>
      </c>
      <c r="H1148" s="142">
        <f t="shared" si="155"/>
        <v>77625</v>
      </c>
      <c r="I1148" s="142">
        <f t="shared" si="156"/>
        <v>77039</v>
      </c>
      <c r="K1148" s="156">
        <v>73370</v>
      </c>
      <c r="M1148" s="98"/>
      <c r="N1148" s="98"/>
    </row>
    <row r="1149" spans="3:14" ht="16.5" hidden="1">
      <c r="C1149" s="185" t="s">
        <v>3589</v>
      </c>
      <c r="D1149" s="197" t="s">
        <v>3590</v>
      </c>
      <c r="E1149" s="198" t="s">
        <v>9</v>
      </c>
      <c r="F1149" s="141">
        <f t="shared" si="153"/>
        <v>19045918</v>
      </c>
      <c r="G1149" s="142">
        <f t="shared" si="154"/>
        <v>17777818</v>
      </c>
      <c r="H1149" s="142">
        <f t="shared" si="155"/>
        <v>19876288</v>
      </c>
      <c r="I1149" s="142">
        <f t="shared" si="156"/>
        <v>19725995</v>
      </c>
      <c r="K1149" s="156">
        <v>18786662</v>
      </c>
      <c r="M1149" s="98"/>
      <c r="N1149" s="98"/>
    </row>
    <row r="1150" spans="3:14" ht="16.5" hidden="1">
      <c r="C1150" s="185" t="s">
        <v>3591</v>
      </c>
      <c r="D1150" s="197" t="s">
        <v>3592</v>
      </c>
      <c r="E1150" s="198" t="s">
        <v>9</v>
      </c>
      <c r="F1150" s="141">
        <f t="shared" si="153"/>
        <v>16141582</v>
      </c>
      <c r="G1150" s="142">
        <f t="shared" si="154"/>
        <v>15066856</v>
      </c>
      <c r="H1150" s="142">
        <f t="shared" si="155"/>
        <v>16845328</v>
      </c>
      <c r="I1150" s="142">
        <f t="shared" si="156"/>
        <v>16717953</v>
      </c>
      <c r="K1150" s="160">
        <v>15921860</v>
      </c>
      <c r="M1150" s="98"/>
      <c r="N1150" s="98"/>
    </row>
    <row r="1151" spans="3:14" ht="38.25" hidden="1">
      <c r="C1151" s="185" t="s">
        <v>1905</v>
      </c>
      <c r="D1151" s="197" t="s">
        <v>1906</v>
      </c>
      <c r="E1151" s="198" t="s">
        <v>86</v>
      </c>
      <c r="F1151" s="141">
        <f t="shared" si="153"/>
        <v>62325</v>
      </c>
      <c r="G1151" s="142">
        <f t="shared" si="154"/>
        <v>58176</v>
      </c>
      <c r="H1151" s="142">
        <f t="shared" si="155"/>
        <v>65043</v>
      </c>
      <c r="I1151" s="142">
        <f t="shared" si="156"/>
        <v>64551</v>
      </c>
      <c r="K1151" s="160">
        <v>61477</v>
      </c>
      <c r="M1151" s="98"/>
      <c r="N1151" s="98"/>
    </row>
    <row r="1152" spans="3:14" ht="38.25" hidden="1">
      <c r="C1152" s="185" t="s">
        <v>1907</v>
      </c>
      <c r="D1152" s="197" t="s">
        <v>1908</v>
      </c>
      <c r="E1152" s="198" t="s">
        <v>86</v>
      </c>
      <c r="F1152" s="141">
        <f t="shared" si="153"/>
        <v>69053</v>
      </c>
      <c r="G1152" s="142">
        <f t="shared" si="154"/>
        <v>64455</v>
      </c>
      <c r="H1152" s="142">
        <f t="shared" si="155"/>
        <v>72064</v>
      </c>
      <c r="I1152" s="142">
        <f t="shared" si="156"/>
        <v>71519</v>
      </c>
      <c r="K1152" s="160">
        <v>68113</v>
      </c>
      <c r="M1152" s="98"/>
      <c r="N1152" s="98"/>
    </row>
    <row r="1153" spans="3:14" ht="16.5" hidden="1">
      <c r="C1153" s="185" t="s">
        <v>3593</v>
      </c>
      <c r="D1153" s="197" t="s">
        <v>3594</v>
      </c>
      <c r="E1153" s="198" t="s">
        <v>9</v>
      </c>
      <c r="F1153" s="141">
        <f t="shared" si="153"/>
        <v>179145</v>
      </c>
      <c r="G1153" s="142">
        <f t="shared" si="154"/>
        <v>167217</v>
      </c>
      <c r="H1153" s="142">
        <f t="shared" si="155"/>
        <v>186955</v>
      </c>
      <c r="I1153" s="142">
        <f t="shared" si="156"/>
        <v>185541</v>
      </c>
      <c r="K1153" s="160">
        <v>176706</v>
      </c>
      <c r="M1153" s="98"/>
      <c r="N1153" s="98"/>
    </row>
    <row r="1154" spans="3:14" ht="16.5" hidden="1">
      <c r="C1154" s="185" t="s">
        <v>1909</v>
      </c>
      <c r="D1154" s="197" t="s">
        <v>1910</v>
      </c>
      <c r="E1154" s="198" t="s">
        <v>9</v>
      </c>
      <c r="F1154" s="141">
        <f t="shared" si="153"/>
        <v>239645</v>
      </c>
      <c r="G1154" s="142">
        <f t="shared" si="154"/>
        <v>223689</v>
      </c>
      <c r="H1154" s="142">
        <f t="shared" si="155"/>
        <v>250093</v>
      </c>
      <c r="I1154" s="142">
        <f t="shared" si="156"/>
        <v>248202</v>
      </c>
      <c r="K1154" s="160">
        <v>236383</v>
      </c>
      <c r="M1154" s="98"/>
      <c r="N1154" s="98"/>
    </row>
    <row r="1155" spans="3:14" ht="25.5" hidden="1">
      <c r="C1155" s="185" t="s">
        <v>1911</v>
      </c>
      <c r="D1155" s="197" t="s">
        <v>1912</v>
      </c>
      <c r="E1155" s="198" t="s">
        <v>9</v>
      </c>
      <c r="F1155" s="141">
        <f t="shared" si="153"/>
        <v>105300</v>
      </c>
      <c r="G1155" s="142">
        <f t="shared" si="154"/>
        <v>98289</v>
      </c>
      <c r="H1155" s="142">
        <f t="shared" si="155"/>
        <v>109891</v>
      </c>
      <c r="I1155" s="142">
        <f t="shared" si="156"/>
        <v>109060</v>
      </c>
      <c r="K1155" s="160">
        <v>103867</v>
      </c>
      <c r="M1155" s="98"/>
      <c r="N1155" s="98"/>
    </row>
    <row r="1156" spans="3:14" ht="25.5" hidden="1">
      <c r="C1156" s="185" t="s">
        <v>1913</v>
      </c>
      <c r="D1156" s="197" t="s">
        <v>1914</v>
      </c>
      <c r="E1156" s="198" t="s">
        <v>9</v>
      </c>
      <c r="F1156" s="141">
        <f t="shared" si="153"/>
        <v>143875</v>
      </c>
      <c r="G1156" s="142">
        <f t="shared" si="154"/>
        <v>134296</v>
      </c>
      <c r="H1156" s="142">
        <f t="shared" si="155"/>
        <v>150148</v>
      </c>
      <c r="I1156" s="142">
        <f t="shared" si="156"/>
        <v>149013</v>
      </c>
      <c r="K1156" s="160">
        <v>141917</v>
      </c>
      <c r="M1156" s="98"/>
      <c r="N1156" s="98"/>
    </row>
    <row r="1157" spans="3:14" ht="38.25" hidden="1">
      <c r="C1157" s="185" t="s">
        <v>1915</v>
      </c>
      <c r="D1157" s="197" t="s">
        <v>1916</v>
      </c>
      <c r="E1157" s="198" t="s">
        <v>9</v>
      </c>
      <c r="F1157" s="141">
        <f t="shared" si="153"/>
        <v>200773</v>
      </c>
      <c r="G1157" s="142">
        <f t="shared" si="154"/>
        <v>187405</v>
      </c>
      <c r="H1157" s="142">
        <f t="shared" si="155"/>
        <v>209526</v>
      </c>
      <c r="I1157" s="142">
        <f t="shared" si="156"/>
        <v>207942</v>
      </c>
      <c r="K1157" s="160">
        <v>198040</v>
      </c>
      <c r="M1157" s="98"/>
      <c r="N1157" s="98"/>
    </row>
    <row r="1158" spans="3:14" ht="25.5" hidden="1">
      <c r="C1158" s="185" t="s">
        <v>3595</v>
      </c>
      <c r="D1158" s="197" t="s">
        <v>3596</v>
      </c>
      <c r="E1158" s="198" t="s">
        <v>9</v>
      </c>
      <c r="F1158" s="141">
        <f t="shared" si="153"/>
        <v>361770</v>
      </c>
      <c r="G1158" s="142">
        <f t="shared" si="154"/>
        <v>337683</v>
      </c>
      <c r="H1158" s="142">
        <f t="shared" si="155"/>
        <v>377543</v>
      </c>
      <c r="I1158" s="142">
        <f t="shared" si="156"/>
        <v>374688</v>
      </c>
      <c r="K1158" s="160">
        <v>356846</v>
      </c>
      <c r="M1158" s="98"/>
      <c r="N1158" s="98"/>
    </row>
    <row r="1159" spans="3:14" ht="25.5" hidden="1">
      <c r="C1159" s="185" t="s">
        <v>3597</v>
      </c>
      <c r="D1159" s="197" t="s">
        <v>3598</v>
      </c>
      <c r="E1159" s="198" t="s">
        <v>9</v>
      </c>
      <c r="F1159" s="141">
        <f t="shared" si="153"/>
        <v>147345</v>
      </c>
      <c r="G1159" s="142">
        <f t="shared" si="154"/>
        <v>137534</v>
      </c>
      <c r="H1159" s="142">
        <f t="shared" si="155"/>
        <v>153769</v>
      </c>
      <c r="I1159" s="142">
        <f t="shared" si="156"/>
        <v>152606</v>
      </c>
      <c r="K1159" s="160">
        <v>145339</v>
      </c>
      <c r="M1159" s="98"/>
      <c r="N1159" s="98"/>
    </row>
    <row r="1160" spans="3:14" ht="25.5" hidden="1">
      <c r="C1160" s="185" t="s">
        <v>1917</v>
      </c>
      <c r="D1160" s="190" t="s">
        <v>1918</v>
      </c>
      <c r="E1160" s="191" t="s">
        <v>9</v>
      </c>
      <c r="F1160" s="141">
        <f t="shared" si="153"/>
        <v>82534</v>
      </c>
      <c r="G1160" s="142">
        <f t="shared" si="154"/>
        <v>77039</v>
      </c>
      <c r="H1160" s="142">
        <f t="shared" si="155"/>
        <v>86133</v>
      </c>
      <c r="I1160" s="142">
        <f t="shared" si="156"/>
        <v>85482</v>
      </c>
      <c r="K1160" s="156">
        <v>81411</v>
      </c>
      <c r="M1160" s="98"/>
      <c r="N1160" s="98"/>
    </row>
    <row r="1161" spans="3:14" ht="25.5" hidden="1">
      <c r="C1161" s="185" t="s">
        <v>3599</v>
      </c>
      <c r="D1161" s="197" t="s">
        <v>3600</v>
      </c>
      <c r="E1161" s="198" t="s">
        <v>9</v>
      </c>
      <c r="F1161" s="141">
        <f t="shared" si="153"/>
        <v>21217077</v>
      </c>
      <c r="G1161" s="142">
        <f t="shared" si="154"/>
        <v>19804419</v>
      </c>
      <c r="H1161" s="142">
        <f t="shared" si="155"/>
        <v>22142106</v>
      </c>
      <c r="I1161" s="142">
        <f t="shared" si="156"/>
        <v>21974680</v>
      </c>
      <c r="K1161" s="160">
        <v>20928266.651000001</v>
      </c>
      <c r="M1161" s="98"/>
      <c r="N1161" s="98"/>
    </row>
    <row r="1162" spans="3:14" ht="38.25" hidden="1">
      <c r="C1162" s="185" t="s">
        <v>3601</v>
      </c>
      <c r="D1162" s="190" t="s">
        <v>3602</v>
      </c>
      <c r="E1162" s="191" t="s">
        <v>9</v>
      </c>
      <c r="F1162" s="141">
        <f t="shared" si="153"/>
        <v>105029</v>
      </c>
      <c r="G1162" s="142">
        <f t="shared" si="154"/>
        <v>98036</v>
      </c>
      <c r="H1162" s="142">
        <f t="shared" si="155"/>
        <v>109608</v>
      </c>
      <c r="I1162" s="142">
        <f t="shared" si="156"/>
        <v>108779</v>
      </c>
      <c r="K1162" s="156">
        <v>103599</v>
      </c>
      <c r="M1162" s="98"/>
      <c r="N1162" s="98"/>
    </row>
    <row r="1163" spans="3:14" ht="25.5" hidden="1">
      <c r="C1163" s="185" t="s">
        <v>1980</v>
      </c>
      <c r="D1163" s="197" t="s">
        <v>1981</v>
      </c>
      <c r="E1163" s="198" t="s">
        <v>9</v>
      </c>
      <c r="F1163" s="141">
        <f t="shared" si="153"/>
        <v>233174</v>
      </c>
      <c r="G1163" s="142">
        <f t="shared" si="154"/>
        <v>217649</v>
      </c>
      <c r="H1163" s="142">
        <f t="shared" si="155"/>
        <v>243340</v>
      </c>
      <c r="I1163" s="142">
        <f t="shared" si="156"/>
        <v>241500</v>
      </c>
      <c r="K1163" s="156">
        <v>230000</v>
      </c>
      <c r="M1163" s="98"/>
      <c r="N1163" s="98"/>
    </row>
    <row r="1164" spans="3:14" ht="16.5" hidden="1">
      <c r="C1164" s="185" t="s">
        <v>1982</v>
      </c>
      <c r="D1164" s="197" t="s">
        <v>1983</v>
      </c>
      <c r="E1164" s="198" t="s">
        <v>9</v>
      </c>
      <c r="F1164" s="141">
        <f t="shared" si="153"/>
        <v>352959</v>
      </c>
      <c r="G1164" s="142">
        <f t="shared" si="154"/>
        <v>329458</v>
      </c>
      <c r="H1164" s="142">
        <f t="shared" si="155"/>
        <v>368347</v>
      </c>
      <c r="I1164" s="142">
        <f t="shared" si="156"/>
        <v>365562</v>
      </c>
      <c r="K1164" s="160">
        <v>348154</v>
      </c>
      <c r="M1164" s="98"/>
      <c r="N1164" s="98"/>
    </row>
    <row r="1165" spans="3:14" ht="16.5" hidden="1">
      <c r="C1165" s="185" t="s">
        <v>1984</v>
      </c>
      <c r="D1165" s="197" t="s">
        <v>1985</v>
      </c>
      <c r="E1165" s="198" t="s">
        <v>9</v>
      </c>
      <c r="F1165" s="141">
        <f t="shared" si="153"/>
        <v>289947</v>
      </c>
      <c r="G1165" s="142">
        <f t="shared" si="154"/>
        <v>270642</v>
      </c>
      <c r="H1165" s="142">
        <f t="shared" si="155"/>
        <v>302588</v>
      </c>
      <c r="I1165" s="142">
        <f t="shared" si="156"/>
        <v>300300</v>
      </c>
      <c r="K1165" s="156">
        <v>286000</v>
      </c>
      <c r="M1165" s="98"/>
      <c r="N1165" s="98"/>
    </row>
    <row r="1166" spans="3:14" ht="25.5" hidden="1">
      <c r="C1166" s="185" t="s">
        <v>1986</v>
      </c>
      <c r="D1166" s="197" t="s">
        <v>1987</v>
      </c>
      <c r="E1166" s="198" t="s">
        <v>9</v>
      </c>
      <c r="F1166" s="141">
        <f t="shared" si="153"/>
        <v>206761</v>
      </c>
      <c r="G1166" s="142">
        <f t="shared" si="154"/>
        <v>192995</v>
      </c>
      <c r="H1166" s="142">
        <f t="shared" si="155"/>
        <v>215776</v>
      </c>
      <c r="I1166" s="142">
        <f t="shared" si="156"/>
        <v>214144</v>
      </c>
      <c r="K1166" s="156">
        <v>203947</v>
      </c>
      <c r="M1166" s="98"/>
      <c r="N1166" s="98"/>
    </row>
    <row r="1167" spans="3:14" ht="16.5" hidden="1">
      <c r="C1167" s="185" t="s">
        <v>1988</v>
      </c>
      <c r="D1167" s="197" t="s">
        <v>1989</v>
      </c>
      <c r="E1167" s="198" t="s">
        <v>86</v>
      </c>
      <c r="F1167" s="141">
        <f t="shared" si="153"/>
        <v>4334</v>
      </c>
      <c r="G1167" s="142">
        <f t="shared" si="154"/>
        <v>4045</v>
      </c>
      <c r="H1167" s="142">
        <f t="shared" si="155"/>
        <v>4523</v>
      </c>
      <c r="I1167" s="142">
        <f t="shared" si="156"/>
        <v>4489</v>
      </c>
      <c r="K1167" s="160">
        <v>4275</v>
      </c>
      <c r="M1167" s="98"/>
      <c r="N1167" s="98"/>
    </row>
    <row r="1168" spans="3:14" ht="25.5" hidden="1">
      <c r="C1168" s="185" t="s">
        <v>1990</v>
      </c>
      <c r="D1168" s="197" t="s">
        <v>1991</v>
      </c>
      <c r="E1168" s="198" t="s">
        <v>9</v>
      </c>
      <c r="F1168" s="141">
        <f t="shared" si="153"/>
        <v>3041</v>
      </c>
      <c r="G1168" s="142">
        <f t="shared" si="154"/>
        <v>2839</v>
      </c>
      <c r="H1168" s="142">
        <f t="shared" si="155"/>
        <v>3174</v>
      </c>
      <c r="I1168" s="142">
        <f t="shared" si="156"/>
        <v>3150</v>
      </c>
      <c r="K1168" s="156">
        <v>3000</v>
      </c>
      <c r="M1168" s="98"/>
      <c r="N1168" s="98"/>
    </row>
    <row r="1169" spans="3:14" ht="38.25" hidden="1">
      <c r="C1169" s="185" t="s">
        <v>3603</v>
      </c>
      <c r="D1169" s="190" t="s">
        <v>3604</v>
      </c>
      <c r="E1169" s="191" t="s">
        <v>86</v>
      </c>
      <c r="F1169" s="141">
        <f t="shared" si="153"/>
        <v>144501</v>
      </c>
      <c r="G1169" s="142">
        <f t="shared" si="154"/>
        <v>134880</v>
      </c>
      <c r="H1169" s="142">
        <f t="shared" si="155"/>
        <v>150801</v>
      </c>
      <c r="I1169" s="142">
        <f t="shared" si="156"/>
        <v>149661</v>
      </c>
      <c r="K1169" s="156">
        <v>142534</v>
      </c>
      <c r="M1169" s="98"/>
      <c r="N1169" s="98"/>
    </row>
    <row r="1170" spans="3:14" ht="38.25" hidden="1">
      <c r="C1170" s="185" t="s">
        <v>3605</v>
      </c>
      <c r="D1170" s="197" t="s">
        <v>3606</v>
      </c>
      <c r="E1170" s="198" t="s">
        <v>9</v>
      </c>
      <c r="F1170" s="141">
        <f t="shared" si="153"/>
        <v>100514</v>
      </c>
      <c r="G1170" s="142">
        <f t="shared" si="154"/>
        <v>93822</v>
      </c>
      <c r="H1170" s="142">
        <f t="shared" si="155"/>
        <v>104896</v>
      </c>
      <c r="I1170" s="142">
        <f t="shared" si="156"/>
        <v>104103</v>
      </c>
      <c r="K1170" s="156">
        <v>99146</v>
      </c>
      <c r="M1170" s="98"/>
      <c r="N1170" s="98"/>
    </row>
    <row r="1171" spans="3:14" ht="16.5" hidden="1">
      <c r="C1171" s="185" t="s">
        <v>1919</v>
      </c>
      <c r="D1171" s="197" t="s">
        <v>1208</v>
      </c>
      <c r="E1171" s="198" t="s">
        <v>9</v>
      </c>
      <c r="F1171" s="141">
        <f t="shared" si="153"/>
        <v>373507</v>
      </c>
      <c r="G1171" s="142">
        <f t="shared" si="154"/>
        <v>348639</v>
      </c>
      <c r="H1171" s="142">
        <f t="shared" si="155"/>
        <v>389792</v>
      </c>
      <c r="I1171" s="142">
        <f t="shared" si="156"/>
        <v>386844</v>
      </c>
      <c r="K1171" s="156">
        <v>368423</v>
      </c>
      <c r="M1171" s="98"/>
      <c r="N1171" s="98"/>
    </row>
    <row r="1172" spans="3:14" ht="38.25" hidden="1">
      <c r="C1172" s="185" t="s">
        <v>3607</v>
      </c>
      <c r="D1172" s="197" t="s">
        <v>3608</v>
      </c>
      <c r="E1172" s="198" t="s">
        <v>9</v>
      </c>
      <c r="F1172" s="141">
        <f t="shared" si="153"/>
        <v>420854</v>
      </c>
      <c r="G1172" s="142">
        <f t="shared" si="154"/>
        <v>392833</v>
      </c>
      <c r="H1172" s="142">
        <f t="shared" si="155"/>
        <v>439202</v>
      </c>
      <c r="I1172" s="142">
        <f t="shared" si="156"/>
        <v>435881</v>
      </c>
      <c r="K1172" s="160">
        <v>415125</v>
      </c>
      <c r="M1172" s="98"/>
      <c r="N1172" s="98"/>
    </row>
    <row r="1173" spans="3:14" ht="38.25" hidden="1">
      <c r="C1173" s="185" t="s">
        <v>3609</v>
      </c>
      <c r="D1173" s="197" t="s">
        <v>3610</v>
      </c>
      <c r="E1173" s="198" t="s">
        <v>9</v>
      </c>
      <c r="F1173" s="141">
        <f t="shared" si="153"/>
        <v>311744</v>
      </c>
      <c r="G1173" s="142">
        <f t="shared" si="154"/>
        <v>290987</v>
      </c>
      <c r="H1173" s="142">
        <f t="shared" si="155"/>
        <v>325335</v>
      </c>
      <c r="I1173" s="142">
        <f t="shared" si="156"/>
        <v>322875</v>
      </c>
      <c r="K1173" s="160">
        <v>307500</v>
      </c>
      <c r="M1173" s="98"/>
      <c r="N1173" s="98"/>
    </row>
    <row r="1174" spans="3:14" ht="51" hidden="1">
      <c r="C1174" s="185" t="s">
        <v>1920</v>
      </c>
      <c r="D1174" s="197" t="s">
        <v>1921</v>
      </c>
      <c r="E1174" s="198" t="s">
        <v>86</v>
      </c>
      <c r="F1174" s="141">
        <f t="shared" si="153"/>
        <v>681769</v>
      </c>
      <c r="G1174" s="142">
        <f t="shared" si="154"/>
        <v>636376</v>
      </c>
      <c r="H1174" s="142">
        <f t="shared" si="155"/>
        <v>711493</v>
      </c>
      <c r="I1174" s="142">
        <f t="shared" si="156"/>
        <v>706113</v>
      </c>
      <c r="K1174" s="160">
        <v>672489</v>
      </c>
      <c r="M1174" s="98"/>
      <c r="N1174" s="98"/>
    </row>
    <row r="1175" spans="3:14" ht="16.5" hidden="1">
      <c r="C1175" s="185" t="s">
        <v>1922</v>
      </c>
      <c r="D1175" s="192" t="s">
        <v>1923</v>
      </c>
      <c r="E1175" s="212" t="s">
        <v>9</v>
      </c>
      <c r="F1175" s="141">
        <f t="shared" si="153"/>
        <v>384809</v>
      </c>
      <c r="G1175" s="142">
        <f t="shared" si="154"/>
        <v>359188</v>
      </c>
      <c r="H1175" s="142">
        <f t="shared" si="155"/>
        <v>401586</v>
      </c>
      <c r="I1175" s="142">
        <f t="shared" si="156"/>
        <v>398550</v>
      </c>
      <c r="K1175" s="156">
        <v>379571</v>
      </c>
      <c r="M1175" s="98"/>
      <c r="N1175" s="98"/>
    </row>
    <row r="1176" spans="3:14" ht="16.5" hidden="1">
      <c r="C1176" s="185" t="s">
        <v>1924</v>
      </c>
      <c r="D1176" s="197" t="s">
        <v>1925</v>
      </c>
      <c r="E1176" s="198" t="s">
        <v>86</v>
      </c>
      <c r="F1176" s="141">
        <f t="shared" si="153"/>
        <v>134724</v>
      </c>
      <c r="G1176" s="142">
        <f t="shared" si="154"/>
        <v>125754</v>
      </c>
      <c r="H1176" s="142">
        <f t="shared" si="155"/>
        <v>140598</v>
      </c>
      <c r="I1176" s="142">
        <f t="shared" si="156"/>
        <v>139535</v>
      </c>
      <c r="K1176" s="160">
        <v>132890</v>
      </c>
      <c r="M1176" s="98"/>
      <c r="N1176" s="98"/>
    </row>
    <row r="1177" spans="3:14" ht="16.5" hidden="1">
      <c r="C1177" s="185" t="s">
        <v>1926</v>
      </c>
      <c r="D1177" s="197" t="s">
        <v>1927</v>
      </c>
      <c r="E1177" s="198" t="s">
        <v>9</v>
      </c>
      <c r="F1177" s="141">
        <f t="shared" si="153"/>
        <v>100163</v>
      </c>
      <c r="G1177" s="142">
        <f t="shared" si="154"/>
        <v>93494</v>
      </c>
      <c r="H1177" s="142">
        <f t="shared" si="155"/>
        <v>104530</v>
      </c>
      <c r="I1177" s="142">
        <f t="shared" si="156"/>
        <v>103740</v>
      </c>
      <c r="K1177" s="156">
        <v>98800</v>
      </c>
      <c r="M1177" s="98"/>
      <c r="N1177" s="98"/>
    </row>
    <row r="1178" spans="3:14" ht="16.5" hidden="1">
      <c r="C1178" s="185" t="s">
        <v>1992</v>
      </c>
      <c r="D1178" s="197" t="s">
        <v>1993</v>
      </c>
      <c r="E1178" s="198" t="s">
        <v>1282</v>
      </c>
      <c r="F1178" s="141">
        <f t="shared" si="153"/>
        <v>233174</v>
      </c>
      <c r="G1178" s="142">
        <f t="shared" si="154"/>
        <v>217649</v>
      </c>
      <c r="H1178" s="142">
        <f t="shared" si="155"/>
        <v>243340</v>
      </c>
      <c r="I1178" s="142">
        <f t="shared" si="156"/>
        <v>241500</v>
      </c>
      <c r="K1178" s="160">
        <v>230000</v>
      </c>
      <c r="M1178" s="98"/>
      <c r="N1178" s="98"/>
    </row>
    <row r="1179" spans="3:14" ht="16.5" hidden="1">
      <c r="C1179" s="185" t="s">
        <v>1994</v>
      </c>
      <c r="D1179" s="197" t="s">
        <v>1995</v>
      </c>
      <c r="E1179" s="198" t="s">
        <v>9</v>
      </c>
      <c r="F1179" s="141">
        <f t="shared" si="153"/>
        <v>178526</v>
      </c>
      <c r="G1179" s="142">
        <f t="shared" si="154"/>
        <v>166640</v>
      </c>
      <c r="H1179" s="142">
        <f t="shared" si="155"/>
        <v>186310</v>
      </c>
      <c r="I1179" s="142">
        <f t="shared" si="156"/>
        <v>184901</v>
      </c>
      <c r="K1179" s="156">
        <v>176096</v>
      </c>
      <c r="M1179" s="98"/>
      <c r="N1179" s="98"/>
    </row>
    <row r="1180" spans="3:14" ht="25.5" hidden="1">
      <c r="C1180" s="185" t="s">
        <v>1928</v>
      </c>
      <c r="D1180" s="197" t="s">
        <v>1929</v>
      </c>
      <c r="E1180" s="198" t="s">
        <v>1930</v>
      </c>
      <c r="F1180" s="141">
        <f t="shared" si="153"/>
        <v>43032</v>
      </c>
      <c r="G1180" s="142">
        <f t="shared" si="154"/>
        <v>40167</v>
      </c>
      <c r="H1180" s="142">
        <f t="shared" si="155"/>
        <v>44908</v>
      </c>
      <c r="I1180" s="142">
        <f t="shared" si="156"/>
        <v>44568</v>
      </c>
      <c r="K1180" s="160">
        <v>42446</v>
      </c>
      <c r="M1180" s="98"/>
      <c r="N1180" s="98"/>
    </row>
    <row r="1181" spans="3:14" ht="51" hidden="1">
      <c r="C1181" s="185" t="s">
        <v>3611</v>
      </c>
      <c r="D1181" s="213" t="s">
        <v>3612</v>
      </c>
      <c r="E1181" s="214" t="s">
        <v>9</v>
      </c>
      <c r="F1181" s="141">
        <f t="shared" si="153"/>
        <v>94273</v>
      </c>
      <c r="G1181" s="142">
        <f t="shared" si="154"/>
        <v>87996</v>
      </c>
      <c r="H1181" s="142">
        <f t="shared" si="155"/>
        <v>98383</v>
      </c>
      <c r="I1181" s="142">
        <f t="shared" si="156"/>
        <v>97640</v>
      </c>
      <c r="K1181" s="156">
        <v>92990</v>
      </c>
      <c r="M1181" s="98"/>
      <c r="N1181" s="98"/>
    </row>
    <row r="1182" spans="3:14" ht="51" hidden="1">
      <c r="C1182" s="185" t="s">
        <v>3613</v>
      </c>
      <c r="D1182" s="192" t="s">
        <v>3614</v>
      </c>
      <c r="E1182" s="202" t="s">
        <v>9</v>
      </c>
      <c r="F1182" s="141">
        <f t="shared" si="153"/>
        <v>109906</v>
      </c>
      <c r="G1182" s="142">
        <f t="shared" si="154"/>
        <v>102588</v>
      </c>
      <c r="H1182" s="142">
        <f t="shared" si="155"/>
        <v>114698</v>
      </c>
      <c r="I1182" s="142">
        <f t="shared" si="156"/>
        <v>113831</v>
      </c>
      <c r="K1182" s="156">
        <v>108410</v>
      </c>
      <c r="M1182" s="98"/>
      <c r="N1182" s="98"/>
    </row>
    <row r="1183" spans="3:14" ht="38.25" hidden="1">
      <c r="C1183" s="185" t="s">
        <v>3615</v>
      </c>
      <c r="D1183" s="201" t="s">
        <v>3616</v>
      </c>
      <c r="E1183" s="214" t="s">
        <v>1188</v>
      </c>
      <c r="F1183" s="141">
        <f t="shared" si="153"/>
        <v>75068</v>
      </c>
      <c r="G1183" s="142">
        <f t="shared" si="154"/>
        <v>70070</v>
      </c>
      <c r="H1183" s="142">
        <f t="shared" si="155"/>
        <v>78341</v>
      </c>
      <c r="I1183" s="142">
        <f t="shared" si="156"/>
        <v>77748</v>
      </c>
      <c r="K1183" s="156">
        <v>74046</v>
      </c>
      <c r="M1183" s="98"/>
      <c r="N1183" s="98"/>
    </row>
    <row r="1184" spans="3:14" ht="38.25" hidden="1">
      <c r="C1184" s="185" t="s">
        <v>3617</v>
      </c>
      <c r="D1184" s="197" t="s">
        <v>3618</v>
      </c>
      <c r="E1184" s="198" t="s">
        <v>1282</v>
      </c>
      <c r="F1184" s="141">
        <f t="shared" si="153"/>
        <v>75068</v>
      </c>
      <c r="G1184" s="142">
        <f t="shared" si="154"/>
        <v>70070</v>
      </c>
      <c r="H1184" s="142">
        <f t="shared" si="155"/>
        <v>78341</v>
      </c>
      <c r="I1184" s="142">
        <f t="shared" si="156"/>
        <v>77748</v>
      </c>
      <c r="K1184" s="160">
        <v>74046.06</v>
      </c>
      <c r="M1184" s="98"/>
      <c r="N1184" s="98"/>
    </row>
    <row r="1185" spans="3:14" ht="16.5" hidden="1">
      <c r="C1185" s="185" t="s">
        <v>1931</v>
      </c>
      <c r="D1185" s="201" t="s">
        <v>1932</v>
      </c>
      <c r="E1185" s="214" t="s">
        <v>86</v>
      </c>
      <c r="F1185" s="141">
        <f t="shared" si="153"/>
        <v>5851</v>
      </c>
      <c r="G1185" s="142">
        <f t="shared" si="154"/>
        <v>5461</v>
      </c>
      <c r="H1185" s="142">
        <f t="shared" si="155"/>
        <v>6106</v>
      </c>
      <c r="I1185" s="142">
        <f t="shared" si="156"/>
        <v>6060</v>
      </c>
      <c r="K1185" s="156">
        <v>5771</v>
      </c>
      <c r="M1185" s="98"/>
      <c r="N1185" s="98"/>
    </row>
    <row r="1186" spans="3:14" ht="25.5" hidden="1">
      <c r="C1186" s="185" t="s">
        <v>1933</v>
      </c>
      <c r="D1186" s="190" t="s">
        <v>1934</v>
      </c>
      <c r="E1186" s="191" t="s">
        <v>9</v>
      </c>
      <c r="F1186" s="141">
        <f t="shared" si="153"/>
        <v>15659</v>
      </c>
      <c r="G1186" s="142">
        <f t="shared" si="154"/>
        <v>14617</v>
      </c>
      <c r="H1186" s="142">
        <f t="shared" si="155"/>
        <v>16342</v>
      </c>
      <c r="I1186" s="142">
        <f t="shared" si="156"/>
        <v>16218</v>
      </c>
      <c r="K1186" s="156">
        <v>15446</v>
      </c>
      <c r="M1186" s="98"/>
      <c r="N1186" s="98"/>
    </row>
    <row r="1187" spans="3:14" ht="25.5" hidden="1">
      <c r="C1187" s="185" t="s">
        <v>1935</v>
      </c>
      <c r="D1187" s="197" t="s">
        <v>1936</v>
      </c>
      <c r="E1187" s="198" t="s">
        <v>9</v>
      </c>
      <c r="F1187" s="141">
        <f t="shared" si="153"/>
        <v>22353</v>
      </c>
      <c r="G1187" s="142">
        <f t="shared" si="154"/>
        <v>20865</v>
      </c>
      <c r="H1187" s="142">
        <f t="shared" si="155"/>
        <v>23328</v>
      </c>
      <c r="I1187" s="142">
        <f t="shared" si="156"/>
        <v>23151</v>
      </c>
      <c r="K1187" s="160">
        <v>22049</v>
      </c>
      <c r="M1187" s="98"/>
      <c r="N1187" s="98"/>
    </row>
    <row r="1188" spans="3:14" ht="25.5" hidden="1">
      <c r="C1188" s="185" t="s">
        <v>3619</v>
      </c>
      <c r="D1188" s="201" t="s">
        <v>3620</v>
      </c>
      <c r="E1188" s="214" t="s">
        <v>1188</v>
      </c>
      <c r="F1188" s="141">
        <f t="shared" si="153"/>
        <v>837383</v>
      </c>
      <c r="G1188" s="142">
        <f t="shared" si="154"/>
        <v>781629</v>
      </c>
      <c r="H1188" s="142">
        <f t="shared" si="155"/>
        <v>873891</v>
      </c>
      <c r="I1188" s="142">
        <f t="shared" si="156"/>
        <v>867283</v>
      </c>
      <c r="K1188" s="156">
        <v>825984</v>
      </c>
      <c r="M1188" s="98"/>
      <c r="N1188" s="98"/>
    </row>
    <row r="1189" spans="3:14" ht="25.5" hidden="1">
      <c r="C1189" s="185" t="s">
        <v>3621</v>
      </c>
      <c r="D1189" s="197" t="s">
        <v>3620</v>
      </c>
      <c r="E1189" s="198" t="s">
        <v>9</v>
      </c>
      <c r="F1189" s="141">
        <f t="shared" si="153"/>
        <v>837383</v>
      </c>
      <c r="G1189" s="142">
        <f t="shared" si="154"/>
        <v>781629</v>
      </c>
      <c r="H1189" s="142">
        <f t="shared" si="155"/>
        <v>873891</v>
      </c>
      <c r="I1189" s="142">
        <f t="shared" si="156"/>
        <v>867283</v>
      </c>
      <c r="K1189" s="160">
        <v>825984.28</v>
      </c>
      <c r="M1189" s="98"/>
      <c r="N1189" s="98"/>
    </row>
    <row r="1190" spans="3:14" ht="16.5" hidden="1">
      <c r="C1190" s="185" t="s">
        <v>1937</v>
      </c>
      <c r="D1190" s="197" t="s">
        <v>1938</v>
      </c>
      <c r="E1190" s="198" t="s">
        <v>9</v>
      </c>
      <c r="F1190" s="141">
        <f t="shared" si="153"/>
        <v>74736</v>
      </c>
      <c r="G1190" s="142">
        <f t="shared" si="154"/>
        <v>69760</v>
      </c>
      <c r="H1190" s="142">
        <f t="shared" si="155"/>
        <v>77995</v>
      </c>
      <c r="I1190" s="142">
        <f t="shared" si="156"/>
        <v>77405</v>
      </c>
      <c r="K1190" s="160">
        <v>73719</v>
      </c>
      <c r="M1190" s="98"/>
      <c r="N1190" s="98"/>
    </row>
    <row r="1191" spans="3:14" ht="25.5" hidden="1">
      <c r="C1191" s="185" t="s">
        <v>3622</v>
      </c>
      <c r="D1191" s="197" t="s">
        <v>3623</v>
      </c>
      <c r="E1191" s="198" t="s">
        <v>9</v>
      </c>
      <c r="F1191" s="141">
        <f t="shared" si="153"/>
        <v>28360</v>
      </c>
      <c r="G1191" s="142">
        <f t="shared" si="154"/>
        <v>26472</v>
      </c>
      <c r="H1191" s="142">
        <f t="shared" si="155"/>
        <v>29596</v>
      </c>
      <c r="I1191" s="142">
        <f t="shared" si="156"/>
        <v>29373</v>
      </c>
      <c r="K1191" s="160">
        <v>27974</v>
      </c>
      <c r="M1191" s="98"/>
      <c r="N1191" s="98"/>
    </row>
    <row r="1192" spans="3:14" ht="51" hidden="1">
      <c r="C1192" s="185" t="s">
        <v>3624</v>
      </c>
      <c r="D1192" s="197" t="s">
        <v>3625</v>
      </c>
      <c r="E1192" s="198" t="s">
        <v>9</v>
      </c>
      <c r="F1192" s="141">
        <f t="shared" si="153"/>
        <v>62005</v>
      </c>
      <c r="G1192" s="142">
        <f t="shared" si="154"/>
        <v>57877</v>
      </c>
      <c r="H1192" s="142">
        <f t="shared" si="155"/>
        <v>64708</v>
      </c>
      <c r="I1192" s="142">
        <f t="shared" si="156"/>
        <v>64219</v>
      </c>
      <c r="K1192" s="160">
        <v>61161</v>
      </c>
      <c r="M1192" s="98"/>
      <c r="N1192" s="98"/>
    </row>
    <row r="1193" spans="3:14" ht="51" hidden="1">
      <c r="C1193" s="185" t="s">
        <v>3626</v>
      </c>
      <c r="D1193" s="197" t="s">
        <v>3627</v>
      </c>
      <c r="E1193" s="198" t="s">
        <v>1282</v>
      </c>
      <c r="F1193" s="141">
        <f t="shared" si="153"/>
        <v>113801</v>
      </c>
      <c r="G1193" s="142">
        <f t="shared" si="154"/>
        <v>106224</v>
      </c>
      <c r="H1193" s="142">
        <f t="shared" si="155"/>
        <v>118763</v>
      </c>
      <c r="I1193" s="142">
        <f t="shared" si="156"/>
        <v>117865</v>
      </c>
      <c r="K1193" s="160">
        <v>112252</v>
      </c>
      <c r="M1193" s="98"/>
      <c r="N1193" s="98"/>
    </row>
    <row r="1194" spans="3:14" ht="25.5" hidden="1">
      <c r="C1194" s="185" t="s">
        <v>3628</v>
      </c>
      <c r="D1194" s="197" t="s">
        <v>3629</v>
      </c>
      <c r="E1194" s="198" t="s">
        <v>9</v>
      </c>
      <c r="F1194" s="141">
        <f t="shared" si="153"/>
        <v>87527</v>
      </c>
      <c r="G1194" s="142">
        <f t="shared" si="154"/>
        <v>81700</v>
      </c>
      <c r="H1194" s="142">
        <f t="shared" si="155"/>
        <v>91343</v>
      </c>
      <c r="I1194" s="142">
        <f t="shared" si="156"/>
        <v>90653</v>
      </c>
      <c r="K1194" s="156">
        <v>86336</v>
      </c>
      <c r="M1194" s="98"/>
      <c r="N1194" s="98"/>
    </row>
    <row r="1195" spans="3:14" ht="25.5" hidden="1">
      <c r="C1195" s="185" t="s">
        <v>1939</v>
      </c>
      <c r="D1195" s="197" t="s">
        <v>1940</v>
      </c>
      <c r="E1195" s="198" t="s">
        <v>1930</v>
      </c>
      <c r="F1195" s="141">
        <f t="shared" si="153"/>
        <v>47125</v>
      </c>
      <c r="G1195" s="142">
        <f t="shared" si="154"/>
        <v>43988</v>
      </c>
      <c r="H1195" s="142">
        <f t="shared" si="155"/>
        <v>49180</v>
      </c>
      <c r="I1195" s="142">
        <f t="shared" si="156"/>
        <v>48808</v>
      </c>
      <c r="K1195" s="160">
        <v>46484</v>
      </c>
      <c r="M1195" s="98"/>
      <c r="N1195" s="98"/>
    </row>
    <row r="1196" spans="3:14" ht="25.5" hidden="1">
      <c r="C1196" s="185" t="s">
        <v>1941</v>
      </c>
      <c r="D1196" s="197" t="s">
        <v>1942</v>
      </c>
      <c r="E1196" s="198" t="s">
        <v>86</v>
      </c>
      <c r="F1196" s="141">
        <f t="shared" si="153"/>
        <v>34004</v>
      </c>
      <c r="G1196" s="142">
        <f t="shared" si="154"/>
        <v>31740</v>
      </c>
      <c r="H1196" s="142">
        <f t="shared" si="155"/>
        <v>35486</v>
      </c>
      <c r="I1196" s="142">
        <f t="shared" si="156"/>
        <v>35218</v>
      </c>
      <c r="K1196" s="156">
        <v>33541</v>
      </c>
      <c r="M1196" s="98"/>
      <c r="N1196" s="98"/>
    </row>
    <row r="1197" spans="3:14" ht="16.5" hidden="1">
      <c r="C1197" s="185" t="s">
        <v>3630</v>
      </c>
      <c r="D1197" s="197" t="s">
        <v>3631</v>
      </c>
      <c r="E1197" s="198" t="s">
        <v>9</v>
      </c>
      <c r="F1197" s="141">
        <f t="shared" si="153"/>
        <v>13762721</v>
      </c>
      <c r="G1197" s="142">
        <f t="shared" si="154"/>
        <v>12846383</v>
      </c>
      <c r="H1197" s="142">
        <f t="shared" si="155"/>
        <v>14362753</v>
      </c>
      <c r="I1197" s="142">
        <f t="shared" si="156"/>
        <v>14254150</v>
      </c>
      <c r="K1197" s="160">
        <v>13575381</v>
      </c>
      <c r="M1197" s="98"/>
      <c r="N1197" s="98"/>
    </row>
    <row r="1198" spans="3:14" ht="51" hidden="1">
      <c r="C1198" s="185" t="s">
        <v>1943</v>
      </c>
      <c r="D1198" s="197" t="s">
        <v>1944</v>
      </c>
      <c r="E1198" s="198" t="s">
        <v>1930</v>
      </c>
      <c r="F1198" s="141">
        <f t="shared" si="153"/>
        <v>389603</v>
      </c>
      <c r="G1198" s="142">
        <f t="shared" si="154"/>
        <v>363663</v>
      </c>
      <c r="H1198" s="142">
        <f t="shared" si="155"/>
        <v>406589</v>
      </c>
      <c r="I1198" s="142">
        <f t="shared" si="156"/>
        <v>403515</v>
      </c>
      <c r="K1198" s="160">
        <v>384300</v>
      </c>
      <c r="M1198" s="98"/>
      <c r="N1198" s="98"/>
    </row>
    <row r="1199" spans="3:14" ht="51" hidden="1">
      <c r="C1199" s="185" t="s">
        <v>3632</v>
      </c>
      <c r="D1199" s="197" t="s">
        <v>3633</v>
      </c>
      <c r="E1199" s="198" t="s">
        <v>9</v>
      </c>
      <c r="F1199" s="141">
        <f t="shared" si="153"/>
        <v>88734</v>
      </c>
      <c r="G1199" s="142">
        <f t="shared" si="154"/>
        <v>82826</v>
      </c>
      <c r="H1199" s="142">
        <f t="shared" si="155"/>
        <v>92603</v>
      </c>
      <c r="I1199" s="142">
        <f t="shared" si="156"/>
        <v>91902</v>
      </c>
      <c r="K1199" s="160">
        <v>87526</v>
      </c>
      <c r="M1199" s="98"/>
      <c r="N1199" s="98"/>
    </row>
    <row r="1200" spans="3:14" ht="25.5" hidden="1">
      <c r="C1200" s="185" t="s">
        <v>1945</v>
      </c>
      <c r="D1200" s="197" t="s">
        <v>1946</v>
      </c>
      <c r="E1200" s="198" t="s">
        <v>86</v>
      </c>
      <c r="F1200" s="141">
        <f t="shared" si="153"/>
        <v>18072</v>
      </c>
      <c r="G1200" s="142">
        <f t="shared" si="154"/>
        <v>16869</v>
      </c>
      <c r="H1200" s="142">
        <f t="shared" si="155"/>
        <v>18860</v>
      </c>
      <c r="I1200" s="142">
        <f t="shared" si="156"/>
        <v>18717</v>
      </c>
      <c r="K1200" s="160">
        <v>17826</v>
      </c>
      <c r="M1200" s="98"/>
      <c r="N1200" s="98"/>
    </row>
    <row r="1201" spans="3:14" ht="25.5" hidden="1">
      <c r="C1201" s="185" t="s">
        <v>1947</v>
      </c>
      <c r="D1201" s="197" t="s">
        <v>1948</v>
      </c>
      <c r="E1201" s="198" t="s">
        <v>86</v>
      </c>
      <c r="F1201" s="141">
        <f t="shared" ref="F1201:F1231" si="157">+ROUND($F$7*K1201,0)</f>
        <v>80860</v>
      </c>
      <c r="G1201" s="142">
        <f t="shared" ref="G1201:G1231" si="158">+ROUND(K1201*$G$7,0)</f>
        <v>75476</v>
      </c>
      <c r="H1201" s="142">
        <f t="shared" ref="H1201:H1231" si="159">+ROUND(K1201*$H$7,0)</f>
        <v>84385</v>
      </c>
      <c r="I1201" s="142">
        <f t="shared" ref="I1201:I1231" si="160">+ROUND(K1201*$I$7,0)</f>
        <v>83747</v>
      </c>
      <c r="K1201" s="160">
        <v>79759</v>
      </c>
      <c r="M1201" s="98"/>
      <c r="N1201" s="98"/>
    </row>
    <row r="1202" spans="3:14" ht="63.75" hidden="1">
      <c r="C1202" s="185" t="s">
        <v>3634</v>
      </c>
      <c r="D1202" s="197" t="s">
        <v>2402</v>
      </c>
      <c r="E1202" s="198" t="s">
        <v>1282</v>
      </c>
      <c r="F1202" s="141">
        <f t="shared" si="157"/>
        <v>200773</v>
      </c>
      <c r="G1202" s="142">
        <f t="shared" si="158"/>
        <v>187405</v>
      </c>
      <c r="H1202" s="142">
        <f t="shared" si="159"/>
        <v>209526</v>
      </c>
      <c r="I1202" s="142">
        <f t="shared" si="160"/>
        <v>207942</v>
      </c>
      <c r="K1202" s="160">
        <v>198040</v>
      </c>
      <c r="M1202" s="98"/>
      <c r="N1202" s="98"/>
    </row>
    <row r="1203" spans="3:14" ht="38.25" hidden="1">
      <c r="C1203" s="185" t="s">
        <v>1949</v>
      </c>
      <c r="D1203" s="197" t="s">
        <v>1950</v>
      </c>
      <c r="E1203" s="198" t="s">
        <v>9</v>
      </c>
      <c r="F1203" s="141">
        <f t="shared" si="157"/>
        <v>83725687</v>
      </c>
      <c r="G1203" s="142">
        <f t="shared" si="158"/>
        <v>78151132</v>
      </c>
      <c r="H1203" s="142">
        <f t="shared" si="159"/>
        <v>87375988</v>
      </c>
      <c r="I1203" s="142">
        <f t="shared" si="160"/>
        <v>86715300</v>
      </c>
      <c r="K1203" s="160">
        <v>82586000</v>
      </c>
      <c r="M1203" s="98"/>
      <c r="N1203" s="98"/>
    </row>
    <row r="1204" spans="3:14" ht="38.25" hidden="1">
      <c r="C1204" s="185" t="s">
        <v>3635</v>
      </c>
      <c r="D1204" s="190" t="s">
        <v>3636</v>
      </c>
      <c r="E1204" s="191" t="s">
        <v>9</v>
      </c>
      <c r="F1204" s="141">
        <f t="shared" si="157"/>
        <v>136886</v>
      </c>
      <c r="G1204" s="142">
        <f t="shared" si="158"/>
        <v>127772</v>
      </c>
      <c r="H1204" s="142">
        <f t="shared" si="159"/>
        <v>142854</v>
      </c>
      <c r="I1204" s="142">
        <f t="shared" si="160"/>
        <v>141774</v>
      </c>
      <c r="K1204" s="156">
        <v>135023</v>
      </c>
      <c r="M1204" s="98"/>
      <c r="N1204" s="98"/>
    </row>
    <row r="1205" spans="3:14" ht="51" hidden="1">
      <c r="C1205" s="185" t="s">
        <v>3637</v>
      </c>
      <c r="D1205" s="190" t="s">
        <v>3638</v>
      </c>
      <c r="E1205" s="191" t="s">
        <v>9</v>
      </c>
      <c r="F1205" s="141">
        <f t="shared" si="157"/>
        <v>24300109</v>
      </c>
      <c r="G1205" s="142">
        <f t="shared" si="158"/>
        <v>22682179</v>
      </c>
      <c r="H1205" s="142">
        <f t="shared" si="159"/>
        <v>25359553</v>
      </c>
      <c r="I1205" s="142">
        <f t="shared" si="160"/>
        <v>25167799</v>
      </c>
      <c r="K1205" s="156">
        <v>23969332</v>
      </c>
      <c r="M1205" s="98"/>
      <c r="N1205" s="98"/>
    </row>
    <row r="1206" spans="3:14" ht="25.5" hidden="1">
      <c r="C1206" s="185" t="s">
        <v>3639</v>
      </c>
      <c r="D1206" s="186" t="s">
        <v>3640</v>
      </c>
      <c r="E1206" s="187" t="s">
        <v>1188</v>
      </c>
      <c r="F1206" s="141">
        <f t="shared" si="157"/>
        <v>27633455</v>
      </c>
      <c r="G1206" s="142">
        <f t="shared" si="158"/>
        <v>25793587</v>
      </c>
      <c r="H1206" s="142">
        <f t="shared" si="159"/>
        <v>28838228</v>
      </c>
      <c r="I1206" s="142">
        <f t="shared" si="160"/>
        <v>28620169</v>
      </c>
      <c r="K1206" s="176">
        <v>27257304</v>
      </c>
      <c r="M1206" s="98"/>
      <c r="N1206" s="98"/>
    </row>
    <row r="1207" spans="3:14" ht="25.5" hidden="1">
      <c r="C1207" s="185" t="s">
        <v>3641</v>
      </c>
      <c r="D1207" s="186" t="s">
        <v>3349</v>
      </c>
      <c r="E1207" s="187" t="s">
        <v>9</v>
      </c>
      <c r="F1207" s="141">
        <f t="shared" si="157"/>
        <v>1618422</v>
      </c>
      <c r="G1207" s="142">
        <f t="shared" si="158"/>
        <v>1510666</v>
      </c>
      <c r="H1207" s="142">
        <f t="shared" si="159"/>
        <v>1688983</v>
      </c>
      <c r="I1207" s="142">
        <f t="shared" si="160"/>
        <v>1676212</v>
      </c>
      <c r="K1207" s="176">
        <v>1596392</v>
      </c>
      <c r="M1207" s="98"/>
      <c r="N1207" s="98"/>
    </row>
    <row r="1208" spans="3:14" ht="16.5" hidden="1">
      <c r="C1208" s="185" t="s">
        <v>3642</v>
      </c>
      <c r="D1208" s="197" t="s">
        <v>3643</v>
      </c>
      <c r="E1208" s="198" t="s">
        <v>9</v>
      </c>
      <c r="F1208" s="141">
        <f t="shared" si="157"/>
        <v>59426</v>
      </c>
      <c r="G1208" s="142">
        <f t="shared" si="158"/>
        <v>55470</v>
      </c>
      <c r="H1208" s="142">
        <f t="shared" si="159"/>
        <v>62017</v>
      </c>
      <c r="I1208" s="142">
        <f t="shared" si="160"/>
        <v>61548</v>
      </c>
      <c r="K1208" s="154">
        <v>58617.5</v>
      </c>
      <c r="M1208" s="98"/>
      <c r="N1208" s="98"/>
    </row>
    <row r="1209" spans="3:14" ht="25.5" hidden="1">
      <c r="C1209" s="185" t="s">
        <v>3644</v>
      </c>
      <c r="D1209" s="197" t="s">
        <v>3645</v>
      </c>
      <c r="E1209" s="198" t="s">
        <v>9</v>
      </c>
      <c r="F1209" s="141">
        <f t="shared" si="157"/>
        <v>71393</v>
      </c>
      <c r="G1209" s="142">
        <f t="shared" si="158"/>
        <v>66639</v>
      </c>
      <c r="H1209" s="142">
        <f t="shared" si="159"/>
        <v>74505</v>
      </c>
      <c r="I1209" s="142">
        <f t="shared" si="160"/>
        <v>73942</v>
      </c>
      <c r="K1209" s="154">
        <v>70421</v>
      </c>
      <c r="M1209" s="98"/>
      <c r="N1209" s="98"/>
    </row>
    <row r="1210" spans="3:14" ht="25.5" hidden="1">
      <c r="C1210" s="185" t="s">
        <v>3646</v>
      </c>
      <c r="D1210" s="197" t="s">
        <v>3645</v>
      </c>
      <c r="E1210" s="198" t="s">
        <v>9</v>
      </c>
      <c r="F1210" s="141">
        <f t="shared" si="157"/>
        <v>73160</v>
      </c>
      <c r="G1210" s="142">
        <f t="shared" si="158"/>
        <v>68289</v>
      </c>
      <c r="H1210" s="142">
        <f t="shared" si="159"/>
        <v>76350</v>
      </c>
      <c r="I1210" s="142">
        <f t="shared" si="160"/>
        <v>75773</v>
      </c>
      <c r="K1210" s="154">
        <v>72164.5</v>
      </c>
      <c r="M1210" s="98"/>
      <c r="N1210" s="98"/>
    </row>
    <row r="1211" spans="3:14" ht="25.5" hidden="1">
      <c r="C1211" s="185" t="s">
        <v>3647</v>
      </c>
      <c r="D1211" s="186" t="s">
        <v>3648</v>
      </c>
      <c r="E1211" s="187" t="s">
        <v>9</v>
      </c>
      <c r="F1211" s="141">
        <f t="shared" si="157"/>
        <v>98746</v>
      </c>
      <c r="G1211" s="142">
        <f t="shared" si="158"/>
        <v>92171</v>
      </c>
      <c r="H1211" s="142">
        <f t="shared" si="159"/>
        <v>103051</v>
      </c>
      <c r="I1211" s="142">
        <f t="shared" si="160"/>
        <v>102272</v>
      </c>
      <c r="K1211" s="154">
        <v>97401.810999999987</v>
      </c>
      <c r="M1211" s="98"/>
      <c r="N1211" s="98"/>
    </row>
    <row r="1212" spans="3:14" ht="63.75" hidden="1">
      <c r="C1212" s="185" t="s">
        <v>1951</v>
      </c>
      <c r="D1212" s="197" t="s">
        <v>1952</v>
      </c>
      <c r="E1212" s="198" t="s">
        <v>9</v>
      </c>
      <c r="F1212" s="141">
        <f t="shared" si="157"/>
        <v>103501141</v>
      </c>
      <c r="G1212" s="142">
        <f t="shared" si="158"/>
        <v>96609913</v>
      </c>
      <c r="H1212" s="142">
        <f t="shared" si="159"/>
        <v>108013620</v>
      </c>
      <c r="I1212" s="142">
        <f t="shared" si="160"/>
        <v>107196881</v>
      </c>
      <c r="K1212" s="154">
        <v>102092268</v>
      </c>
      <c r="M1212" s="98"/>
      <c r="N1212" s="98"/>
    </row>
    <row r="1213" spans="3:14" ht="51" hidden="1">
      <c r="C1213" s="185" t="s">
        <v>1953</v>
      </c>
      <c r="D1213" s="186" t="s">
        <v>1954</v>
      </c>
      <c r="E1213" s="187" t="s">
        <v>9</v>
      </c>
      <c r="F1213" s="141">
        <f t="shared" si="157"/>
        <v>86173000</v>
      </c>
      <c r="G1213" s="142">
        <f t="shared" si="158"/>
        <v>80435500</v>
      </c>
      <c r="H1213" s="142">
        <f t="shared" si="159"/>
        <v>89930000</v>
      </c>
      <c r="I1213" s="142">
        <f t="shared" si="160"/>
        <v>89250000</v>
      </c>
      <c r="K1213" s="154">
        <v>85000000</v>
      </c>
      <c r="M1213" s="98"/>
      <c r="N1213" s="98"/>
    </row>
    <row r="1214" spans="3:14" ht="63.75" hidden="1">
      <c r="C1214" s="185" t="s">
        <v>3649</v>
      </c>
      <c r="D1214" s="197" t="s">
        <v>3650</v>
      </c>
      <c r="E1214" s="198" t="s">
        <v>1157</v>
      </c>
      <c r="F1214" s="141">
        <f t="shared" si="157"/>
        <v>6369908</v>
      </c>
      <c r="G1214" s="142">
        <f t="shared" si="158"/>
        <v>5945792</v>
      </c>
      <c r="H1214" s="142">
        <f t="shared" si="159"/>
        <v>6647626</v>
      </c>
      <c r="I1214" s="142">
        <f t="shared" si="160"/>
        <v>6597360</v>
      </c>
      <c r="K1214" s="154">
        <v>6283200</v>
      </c>
      <c r="M1214" s="98"/>
      <c r="N1214" s="98"/>
    </row>
    <row r="1215" spans="3:14" ht="51" hidden="1">
      <c r="C1215" s="185" t="s">
        <v>3651</v>
      </c>
      <c r="D1215" s="197" t="s">
        <v>3652</v>
      </c>
      <c r="E1215" s="198" t="s">
        <v>1282</v>
      </c>
      <c r="F1215" s="141">
        <f t="shared" si="157"/>
        <v>3852440</v>
      </c>
      <c r="G1215" s="142">
        <f t="shared" si="158"/>
        <v>3595940</v>
      </c>
      <c r="H1215" s="142">
        <f t="shared" si="159"/>
        <v>4020400</v>
      </c>
      <c r="I1215" s="142">
        <f t="shared" si="160"/>
        <v>3990000</v>
      </c>
      <c r="K1215" s="160">
        <v>3800000</v>
      </c>
      <c r="M1215" s="98"/>
      <c r="N1215" s="98"/>
    </row>
    <row r="1216" spans="3:14" ht="63.75" hidden="1">
      <c r="C1216" s="185" t="s">
        <v>3653</v>
      </c>
      <c r="D1216" s="186" t="s">
        <v>3654</v>
      </c>
      <c r="E1216" s="187" t="s">
        <v>9</v>
      </c>
      <c r="F1216" s="141">
        <f t="shared" si="157"/>
        <v>2152</v>
      </c>
      <c r="G1216" s="142">
        <f t="shared" si="158"/>
        <v>2009</v>
      </c>
      <c r="H1216" s="142">
        <f t="shared" si="159"/>
        <v>2246</v>
      </c>
      <c r="I1216" s="142">
        <f t="shared" si="160"/>
        <v>2229</v>
      </c>
      <c r="K1216" s="154">
        <v>2122.7027027027025</v>
      </c>
      <c r="M1216" s="98"/>
      <c r="N1216" s="98"/>
    </row>
    <row r="1217" spans="3:14" ht="63.75" hidden="1">
      <c r="C1217" s="185" t="s">
        <v>3655</v>
      </c>
      <c r="D1217" s="186" t="s">
        <v>3656</v>
      </c>
      <c r="E1217" s="187" t="s">
        <v>9</v>
      </c>
      <c r="F1217" s="141">
        <f t="shared" si="157"/>
        <v>3548300</v>
      </c>
      <c r="G1217" s="142">
        <f t="shared" si="158"/>
        <v>3312050</v>
      </c>
      <c r="H1217" s="142">
        <f t="shared" si="159"/>
        <v>3703000</v>
      </c>
      <c r="I1217" s="142">
        <f t="shared" si="160"/>
        <v>3675000</v>
      </c>
      <c r="K1217" s="154">
        <v>3500000.0000000014</v>
      </c>
      <c r="M1217" s="98"/>
      <c r="N1217" s="98"/>
    </row>
    <row r="1218" spans="3:14" ht="63.75" hidden="1">
      <c r="C1218" s="185" t="s">
        <v>3657</v>
      </c>
      <c r="D1218" s="186" t="s">
        <v>3656</v>
      </c>
      <c r="E1218" s="187" t="s">
        <v>9</v>
      </c>
      <c r="F1218" s="141">
        <f t="shared" si="157"/>
        <v>6369908</v>
      </c>
      <c r="G1218" s="142">
        <f t="shared" si="158"/>
        <v>5945792</v>
      </c>
      <c r="H1218" s="142">
        <f t="shared" si="159"/>
        <v>6647626</v>
      </c>
      <c r="I1218" s="142">
        <f t="shared" si="160"/>
        <v>6597360</v>
      </c>
      <c r="K1218" s="154">
        <v>6283200</v>
      </c>
      <c r="M1218" s="98"/>
      <c r="N1218" s="98"/>
    </row>
    <row r="1219" spans="3:14" ht="63.75" hidden="1">
      <c r="C1219" s="185" t="s">
        <v>3658</v>
      </c>
      <c r="D1219" s="197" t="s">
        <v>3659</v>
      </c>
      <c r="E1219" s="198" t="s">
        <v>1157</v>
      </c>
      <c r="F1219" s="141">
        <f t="shared" si="157"/>
        <v>5790826</v>
      </c>
      <c r="G1219" s="142">
        <f t="shared" si="158"/>
        <v>5405266</v>
      </c>
      <c r="H1219" s="142">
        <f t="shared" si="159"/>
        <v>6043296</v>
      </c>
      <c r="I1219" s="142">
        <f t="shared" si="160"/>
        <v>5997600</v>
      </c>
      <c r="K1219" s="154">
        <v>5712000</v>
      </c>
      <c r="M1219" s="98"/>
      <c r="N1219" s="98"/>
    </row>
    <row r="1220" spans="3:14" ht="63.75" hidden="1">
      <c r="C1220" s="185" t="s">
        <v>3660</v>
      </c>
      <c r="D1220" s="186" t="s">
        <v>3661</v>
      </c>
      <c r="E1220" s="187" t="s">
        <v>9</v>
      </c>
      <c r="F1220" s="141">
        <f t="shared" si="157"/>
        <v>1956</v>
      </c>
      <c r="G1220" s="142">
        <f t="shared" si="158"/>
        <v>1826</v>
      </c>
      <c r="H1220" s="142">
        <f t="shared" si="159"/>
        <v>2042</v>
      </c>
      <c r="I1220" s="142">
        <f t="shared" si="160"/>
        <v>2026</v>
      </c>
      <c r="K1220" s="154">
        <v>1929.7297297297298</v>
      </c>
      <c r="M1220" s="98"/>
      <c r="N1220" s="98"/>
    </row>
    <row r="1221" spans="3:14" ht="63.75" hidden="1">
      <c r="C1221" s="185" t="s">
        <v>3662</v>
      </c>
      <c r="D1221" s="186" t="s">
        <v>3663</v>
      </c>
      <c r="E1221" s="187" t="s">
        <v>9</v>
      </c>
      <c r="F1221" s="141">
        <f t="shared" si="157"/>
        <v>3158697</v>
      </c>
      <c r="G1221" s="142">
        <f t="shared" si="158"/>
        <v>2948387</v>
      </c>
      <c r="H1221" s="142">
        <f t="shared" si="159"/>
        <v>3296411</v>
      </c>
      <c r="I1221" s="142">
        <f t="shared" si="160"/>
        <v>3271485</v>
      </c>
      <c r="K1221" s="154">
        <v>3115700</v>
      </c>
      <c r="M1221" s="98"/>
      <c r="N1221" s="98"/>
    </row>
    <row r="1222" spans="3:14" ht="63.75" hidden="1">
      <c r="C1222" s="185" t="s">
        <v>3664</v>
      </c>
      <c r="D1222" s="186" t="s">
        <v>3663</v>
      </c>
      <c r="E1222" s="187" t="s">
        <v>9</v>
      </c>
      <c r="F1222" s="141">
        <f t="shared" si="157"/>
        <v>5790826</v>
      </c>
      <c r="G1222" s="142">
        <f t="shared" si="158"/>
        <v>5405266</v>
      </c>
      <c r="H1222" s="142">
        <f t="shared" si="159"/>
        <v>6043296</v>
      </c>
      <c r="I1222" s="142">
        <f t="shared" si="160"/>
        <v>5997600</v>
      </c>
      <c r="K1222" s="154">
        <v>5712000</v>
      </c>
      <c r="M1222" s="98"/>
      <c r="N1222" s="98"/>
    </row>
    <row r="1223" spans="3:14" ht="16.5" hidden="1">
      <c r="C1223" s="185" t="s">
        <v>3665</v>
      </c>
      <c r="D1223" s="192" t="s">
        <v>3666</v>
      </c>
      <c r="E1223" s="212" t="s">
        <v>9</v>
      </c>
      <c r="F1223" s="141">
        <f t="shared" si="157"/>
        <v>162642</v>
      </c>
      <c r="G1223" s="142">
        <f t="shared" si="158"/>
        <v>151813</v>
      </c>
      <c r="H1223" s="142">
        <f t="shared" si="159"/>
        <v>169733</v>
      </c>
      <c r="I1223" s="142">
        <f t="shared" si="160"/>
        <v>168449</v>
      </c>
      <c r="K1223" s="156">
        <v>160428</v>
      </c>
      <c r="M1223" s="98"/>
      <c r="N1223" s="98"/>
    </row>
    <row r="1224" spans="3:14" ht="25.5" hidden="1">
      <c r="C1224" s="185" t="s">
        <v>1957</v>
      </c>
      <c r="D1224" s="190" t="s">
        <v>1958</v>
      </c>
      <c r="E1224" s="191" t="s">
        <v>86</v>
      </c>
      <c r="F1224" s="141">
        <f t="shared" si="157"/>
        <v>9566</v>
      </c>
      <c r="G1224" s="142">
        <f t="shared" si="158"/>
        <v>8929</v>
      </c>
      <c r="H1224" s="142">
        <f t="shared" si="159"/>
        <v>9983</v>
      </c>
      <c r="I1224" s="142">
        <f t="shared" si="160"/>
        <v>9908</v>
      </c>
      <c r="K1224" s="156">
        <v>9436</v>
      </c>
      <c r="M1224" s="98"/>
      <c r="N1224" s="98"/>
    </row>
    <row r="1225" spans="3:14" ht="25.5" hidden="1">
      <c r="C1225" s="185" t="s">
        <v>3667</v>
      </c>
      <c r="D1225" s="197" t="s">
        <v>3668</v>
      </c>
      <c r="E1225" s="198" t="s">
        <v>86</v>
      </c>
      <c r="F1225" s="141">
        <f t="shared" si="157"/>
        <v>27711</v>
      </c>
      <c r="G1225" s="142">
        <f t="shared" si="158"/>
        <v>25866</v>
      </c>
      <c r="H1225" s="142">
        <f t="shared" si="159"/>
        <v>28919</v>
      </c>
      <c r="I1225" s="142">
        <f t="shared" si="160"/>
        <v>28701</v>
      </c>
      <c r="K1225" s="160">
        <v>27334.07</v>
      </c>
      <c r="M1225" s="98"/>
      <c r="N1225" s="98"/>
    </row>
    <row r="1226" spans="3:14" ht="51" hidden="1">
      <c r="C1226" s="185" t="s">
        <v>3669</v>
      </c>
      <c r="D1226" s="197" t="s">
        <v>3491</v>
      </c>
      <c r="E1226" s="198"/>
      <c r="F1226" s="141">
        <f t="shared" si="157"/>
        <v>1317833</v>
      </c>
      <c r="G1226" s="142">
        <f t="shared" si="158"/>
        <v>1230090</v>
      </c>
      <c r="H1226" s="142">
        <f t="shared" si="159"/>
        <v>1375288</v>
      </c>
      <c r="I1226" s="142">
        <f t="shared" si="160"/>
        <v>1364889</v>
      </c>
      <c r="K1226" s="160">
        <v>1299894</v>
      </c>
      <c r="M1226" s="98"/>
      <c r="N1226" s="98"/>
    </row>
    <row r="1227" spans="3:14" ht="25.5" hidden="1">
      <c r="C1227" s="185" t="s">
        <v>3670</v>
      </c>
      <c r="D1227" s="186" t="s">
        <v>3671</v>
      </c>
      <c r="E1227" s="187" t="s">
        <v>1874</v>
      </c>
      <c r="F1227" s="141">
        <f t="shared" si="157"/>
        <v>3953820</v>
      </c>
      <c r="G1227" s="142">
        <f t="shared" si="158"/>
        <v>3690570</v>
      </c>
      <c r="H1227" s="142">
        <f t="shared" si="159"/>
        <v>4126200</v>
      </c>
      <c r="I1227" s="142">
        <f t="shared" si="160"/>
        <v>4095000</v>
      </c>
      <c r="K1227" s="154">
        <v>3900000</v>
      </c>
      <c r="M1227" s="98"/>
      <c r="N1227" s="98"/>
    </row>
    <row r="1228" spans="3:14" ht="25.5" hidden="1">
      <c r="C1228" s="185" t="s">
        <v>3672</v>
      </c>
      <c r="D1228" s="186" t="s">
        <v>3671</v>
      </c>
      <c r="E1228" s="187" t="s">
        <v>1874</v>
      </c>
      <c r="F1228" s="141">
        <f t="shared" si="157"/>
        <v>4327206</v>
      </c>
      <c r="G1228" s="142">
        <f t="shared" si="158"/>
        <v>4039095</v>
      </c>
      <c r="H1228" s="142">
        <f t="shared" si="159"/>
        <v>4515865</v>
      </c>
      <c r="I1228" s="142">
        <f t="shared" si="160"/>
        <v>4481718</v>
      </c>
      <c r="K1228" s="154">
        <v>4268303</v>
      </c>
      <c r="M1228" s="98"/>
      <c r="N1228" s="98"/>
    </row>
    <row r="1229" spans="3:14" ht="25.5" hidden="1">
      <c r="C1229" s="185" t="s">
        <v>1959</v>
      </c>
      <c r="D1229" s="186" t="s">
        <v>1960</v>
      </c>
      <c r="E1229" s="187" t="s">
        <v>1444</v>
      </c>
      <c r="F1229" s="141">
        <f t="shared" si="157"/>
        <v>449509</v>
      </c>
      <c r="G1229" s="142">
        <f t="shared" si="158"/>
        <v>419580</v>
      </c>
      <c r="H1229" s="142">
        <f t="shared" si="159"/>
        <v>469107</v>
      </c>
      <c r="I1229" s="142">
        <f t="shared" si="160"/>
        <v>465560</v>
      </c>
      <c r="K1229" s="154">
        <v>443390.2</v>
      </c>
      <c r="M1229" s="98"/>
      <c r="N1229" s="98"/>
    </row>
    <row r="1230" spans="3:14" ht="25.5" hidden="1">
      <c r="C1230" s="185" t="s">
        <v>1961</v>
      </c>
      <c r="D1230" s="186" t="s">
        <v>1962</v>
      </c>
      <c r="E1230" s="187" t="s">
        <v>1444</v>
      </c>
      <c r="F1230" s="141">
        <f t="shared" si="157"/>
        <v>954887</v>
      </c>
      <c r="G1230" s="142">
        <f t="shared" si="158"/>
        <v>891310</v>
      </c>
      <c r="H1230" s="142">
        <f t="shared" si="159"/>
        <v>996519</v>
      </c>
      <c r="I1230" s="142">
        <f t="shared" si="160"/>
        <v>988983</v>
      </c>
      <c r="K1230" s="154">
        <v>941889</v>
      </c>
      <c r="M1230" s="98"/>
      <c r="N1230" s="98"/>
    </row>
    <row r="1231" spans="3:14" ht="25.5" hidden="1">
      <c r="C1231" s="185" t="s">
        <v>1955</v>
      </c>
      <c r="D1231" s="197" t="s">
        <v>1956</v>
      </c>
      <c r="E1231" s="198" t="s">
        <v>9</v>
      </c>
      <c r="F1231" s="141">
        <f t="shared" si="157"/>
        <v>79712403</v>
      </c>
      <c r="G1231" s="142">
        <f t="shared" si="158"/>
        <v>74405058</v>
      </c>
      <c r="H1231" s="142">
        <f t="shared" si="159"/>
        <v>83187732</v>
      </c>
      <c r="I1231" s="142">
        <f t="shared" si="160"/>
        <v>82558713</v>
      </c>
      <c r="K1231" s="160">
        <v>78627346</v>
      </c>
      <c r="M1231" s="98"/>
      <c r="N1231" s="98"/>
    </row>
    <row r="1232" spans="3:14" ht="16.5" hidden="1">
      <c r="C1232" s="85"/>
      <c r="D1232" s="127"/>
      <c r="E1232" s="175"/>
      <c r="F1232" s="149"/>
      <c r="G1232" s="150"/>
      <c r="H1232" s="150"/>
      <c r="I1232" s="150"/>
      <c r="K1232" s="98"/>
      <c r="M1232" s="98"/>
      <c r="N1232" s="98"/>
    </row>
    <row r="1233" spans="2:14" ht="16.5" hidden="1">
      <c r="C1233" s="85"/>
      <c r="D1233" s="127"/>
      <c r="E1233" s="175"/>
      <c r="F1233" s="149"/>
      <c r="G1233" s="150"/>
      <c r="H1233" s="150"/>
      <c r="I1233" s="150"/>
      <c r="K1233" s="98"/>
      <c r="M1233" s="98"/>
      <c r="N1233" s="98"/>
    </row>
    <row r="1234" spans="2:14" ht="16.5" hidden="1">
      <c r="C1234" s="85"/>
      <c r="D1234" s="127"/>
      <c r="E1234" s="175"/>
      <c r="F1234" s="149"/>
      <c r="G1234" s="150"/>
      <c r="H1234" s="150"/>
      <c r="I1234" s="150"/>
      <c r="K1234" s="98"/>
      <c r="M1234" s="98"/>
      <c r="N1234" s="98"/>
    </row>
    <row r="1235" spans="2:14" ht="16.5" hidden="1">
      <c r="C1235" s="85"/>
      <c r="D1235" s="127"/>
      <c r="E1235" s="175"/>
      <c r="F1235" s="149"/>
      <c r="G1235" s="150"/>
      <c r="H1235" s="150"/>
      <c r="I1235" s="150"/>
      <c r="K1235" s="98"/>
      <c r="M1235" s="98"/>
      <c r="N1235" s="98"/>
    </row>
    <row r="1236" spans="2:14" ht="16.5" hidden="1">
      <c r="C1236" s="85"/>
      <c r="D1236" s="127"/>
      <c r="E1236" s="175"/>
      <c r="F1236" s="149"/>
      <c r="G1236" s="150"/>
      <c r="H1236" s="150"/>
      <c r="I1236" s="150"/>
      <c r="K1236" s="98"/>
      <c r="M1236" s="98"/>
      <c r="N1236" s="98"/>
    </row>
    <row r="1237" spans="2:14" ht="16.5" hidden="1" customHeight="1">
      <c r="B1237" s="39">
        <v>719</v>
      </c>
      <c r="C1237" s="50">
        <v>9</v>
      </c>
      <c r="D1237" s="119" t="s">
        <v>1996</v>
      </c>
      <c r="E1237" s="51"/>
      <c r="F1237" s="145"/>
      <c r="G1237" s="145"/>
      <c r="H1237" s="145"/>
      <c r="I1237" s="145"/>
      <c r="K1237" s="98">
        <v>0</v>
      </c>
      <c r="M1237" s="98">
        <v>0</v>
      </c>
      <c r="N1237" s="98">
        <v>0</v>
      </c>
    </row>
    <row r="1238" spans="2:14" ht="16.5" hidden="1">
      <c r="B1238" s="39">
        <v>720</v>
      </c>
      <c r="C1238" s="86" t="s">
        <v>1997</v>
      </c>
      <c r="D1238" s="128" t="s">
        <v>1998</v>
      </c>
      <c r="E1238" s="87"/>
      <c r="F1238" s="141"/>
      <c r="G1238" s="142"/>
      <c r="H1238" s="142"/>
      <c r="I1238" s="142"/>
      <c r="K1238" s="98">
        <v>0</v>
      </c>
      <c r="M1238" s="98">
        <v>0</v>
      </c>
      <c r="N1238" s="98">
        <v>0</v>
      </c>
    </row>
    <row r="1239" spans="2:14" ht="16.5" hidden="1">
      <c r="B1239" s="39">
        <v>721</v>
      </c>
      <c r="C1239" s="67" t="s">
        <v>1999</v>
      </c>
      <c r="D1239" s="55" t="s">
        <v>2000</v>
      </c>
      <c r="E1239" s="56" t="s">
        <v>86</v>
      </c>
      <c r="F1239" s="141">
        <f t="shared" ref="F1239:F1248" si="161">+ROUND($F$7*K1239,0)</f>
        <v>5297</v>
      </c>
      <c r="G1239" s="142">
        <f t="shared" ref="G1239:G1248" si="162">+ROUND(K1239*$G$7,0)</f>
        <v>4944</v>
      </c>
      <c r="H1239" s="142">
        <f t="shared" ref="H1239:H1248" si="163">+ROUND(K1239*$H$7,0)</f>
        <v>5528</v>
      </c>
      <c r="I1239" s="142">
        <f t="shared" ref="I1239:I1248" si="164">+ROUND(K1239*$I$7,0)</f>
        <v>5486</v>
      </c>
      <c r="K1239" s="98">
        <v>5224.7883600000005</v>
      </c>
      <c r="M1239" s="98">
        <v>5022</v>
      </c>
      <c r="N1239" s="98">
        <v>5224.7883600000005</v>
      </c>
    </row>
    <row r="1240" spans="2:14" ht="16.5" hidden="1">
      <c r="B1240" s="39">
        <v>722</v>
      </c>
      <c r="C1240" s="67" t="s">
        <v>2001</v>
      </c>
      <c r="D1240" s="55" t="s">
        <v>2002</v>
      </c>
      <c r="E1240" s="68" t="s">
        <v>38</v>
      </c>
      <c r="F1240" s="141">
        <f t="shared" si="161"/>
        <v>18108</v>
      </c>
      <c r="G1240" s="142">
        <f t="shared" si="162"/>
        <v>16902</v>
      </c>
      <c r="H1240" s="142">
        <f t="shared" si="163"/>
        <v>18897</v>
      </c>
      <c r="I1240" s="142">
        <f t="shared" si="164"/>
        <v>18754</v>
      </c>
      <c r="K1240" s="98">
        <v>17861.243840000003</v>
      </c>
      <c r="M1240" s="98">
        <v>17168</v>
      </c>
      <c r="N1240" s="98">
        <v>17861.243840000003</v>
      </c>
    </row>
    <row r="1241" spans="2:14" ht="16.5" hidden="1">
      <c r="B1241" s="39">
        <v>723</v>
      </c>
      <c r="C1241" s="67" t="s">
        <v>2003</v>
      </c>
      <c r="D1241" s="55" t="s">
        <v>2004</v>
      </c>
      <c r="E1241" s="68" t="s">
        <v>38</v>
      </c>
      <c r="F1241" s="141">
        <f t="shared" si="161"/>
        <v>16318</v>
      </c>
      <c r="G1241" s="142">
        <f t="shared" si="162"/>
        <v>15231</v>
      </c>
      <c r="H1241" s="142">
        <f t="shared" si="163"/>
        <v>17029</v>
      </c>
      <c r="I1241" s="142">
        <f t="shared" si="164"/>
        <v>16901</v>
      </c>
      <c r="K1241" s="98">
        <v>16095.718980000001</v>
      </c>
      <c r="M1241" s="98">
        <v>15471</v>
      </c>
      <c r="N1241" s="98">
        <v>16095.718980000001</v>
      </c>
    </row>
    <row r="1242" spans="2:14" ht="16.5" hidden="1">
      <c r="B1242" s="39">
        <v>724</v>
      </c>
      <c r="C1242" s="67" t="s">
        <v>2005</v>
      </c>
      <c r="D1242" s="55" t="s">
        <v>2006</v>
      </c>
      <c r="E1242" s="68" t="s">
        <v>38</v>
      </c>
      <c r="F1242" s="141">
        <f t="shared" si="161"/>
        <v>21280</v>
      </c>
      <c r="G1242" s="142">
        <f t="shared" si="162"/>
        <v>19864</v>
      </c>
      <c r="H1242" s="142">
        <f t="shared" si="163"/>
        <v>22208</v>
      </c>
      <c r="I1242" s="142">
        <f t="shared" si="164"/>
        <v>22040</v>
      </c>
      <c r="K1242" s="98">
        <v>20990.706880000002</v>
      </c>
      <c r="M1242" s="98">
        <v>20176</v>
      </c>
      <c r="N1242" s="98">
        <v>20990.706880000002</v>
      </c>
    </row>
    <row r="1243" spans="2:14" ht="16.5" hidden="1">
      <c r="B1243" s="39">
        <v>725</v>
      </c>
      <c r="C1243" s="67" t="s">
        <v>2007</v>
      </c>
      <c r="D1243" s="55" t="s">
        <v>2008</v>
      </c>
      <c r="E1243" s="68" t="s">
        <v>38</v>
      </c>
      <c r="F1243" s="141">
        <f t="shared" si="161"/>
        <v>18927</v>
      </c>
      <c r="G1243" s="142">
        <f t="shared" si="162"/>
        <v>17667</v>
      </c>
      <c r="H1243" s="142">
        <f t="shared" si="163"/>
        <v>19752</v>
      </c>
      <c r="I1243" s="142">
        <f t="shared" si="164"/>
        <v>19603</v>
      </c>
      <c r="K1243" s="98">
        <v>18669.6191</v>
      </c>
      <c r="M1243" s="98">
        <v>17945</v>
      </c>
      <c r="N1243" s="98">
        <v>18669.6191</v>
      </c>
    </row>
    <row r="1244" spans="2:14" ht="16.5" hidden="1">
      <c r="B1244" s="39">
        <v>726</v>
      </c>
      <c r="C1244" s="67" t="s">
        <v>2009</v>
      </c>
      <c r="D1244" s="55" t="s">
        <v>2010</v>
      </c>
      <c r="E1244" s="68" t="s">
        <v>38</v>
      </c>
      <c r="F1244" s="141">
        <f t="shared" si="161"/>
        <v>17517</v>
      </c>
      <c r="G1244" s="142">
        <f t="shared" si="162"/>
        <v>16351</v>
      </c>
      <c r="H1244" s="142">
        <f t="shared" si="163"/>
        <v>18281</v>
      </c>
      <c r="I1244" s="142">
        <f t="shared" si="164"/>
        <v>18143</v>
      </c>
      <c r="K1244" s="98">
        <v>17278.63104</v>
      </c>
      <c r="M1244" s="98">
        <v>16608</v>
      </c>
      <c r="N1244" s="98">
        <v>17278.63104</v>
      </c>
    </row>
    <row r="1245" spans="2:14" ht="16.5" hidden="1">
      <c r="B1245" s="39">
        <v>727</v>
      </c>
      <c r="C1245" s="67" t="s">
        <v>2011</v>
      </c>
      <c r="D1245" s="55" t="s">
        <v>2012</v>
      </c>
      <c r="E1245" s="68" t="s">
        <v>38</v>
      </c>
      <c r="F1245" s="141">
        <f t="shared" si="161"/>
        <v>16995</v>
      </c>
      <c r="G1245" s="142">
        <f t="shared" si="162"/>
        <v>15863</v>
      </c>
      <c r="H1245" s="142">
        <f t="shared" si="163"/>
        <v>17736</v>
      </c>
      <c r="I1245" s="142">
        <f t="shared" si="164"/>
        <v>17602</v>
      </c>
      <c r="K1245" s="98">
        <v>16763.642940000002</v>
      </c>
      <c r="M1245" s="98">
        <v>16113</v>
      </c>
      <c r="N1245" s="98">
        <v>16763.642940000002</v>
      </c>
    </row>
    <row r="1246" spans="2:14" ht="16.5" hidden="1">
      <c r="B1246" s="39">
        <v>728</v>
      </c>
      <c r="C1246" s="67" t="s">
        <v>2013</v>
      </c>
      <c r="D1246" s="55" t="s">
        <v>2014</v>
      </c>
      <c r="E1246" s="68" t="s">
        <v>38</v>
      </c>
      <c r="F1246" s="141">
        <f t="shared" si="161"/>
        <v>14940</v>
      </c>
      <c r="G1246" s="142">
        <f t="shared" si="162"/>
        <v>13946</v>
      </c>
      <c r="H1246" s="142">
        <f t="shared" si="163"/>
        <v>15592</v>
      </c>
      <c r="I1246" s="142">
        <f t="shared" si="164"/>
        <v>15474</v>
      </c>
      <c r="K1246" s="98">
        <v>14736.9827</v>
      </c>
      <c r="M1246" s="98">
        <v>14165</v>
      </c>
      <c r="N1246" s="98">
        <v>14736.9827</v>
      </c>
    </row>
    <row r="1247" spans="2:14" ht="16.5" hidden="1">
      <c r="B1247" s="39">
        <v>729</v>
      </c>
      <c r="C1247" s="67" t="s">
        <v>2015</v>
      </c>
      <c r="D1247" s="55" t="s">
        <v>2016</v>
      </c>
      <c r="E1247" s="68" t="s">
        <v>38</v>
      </c>
      <c r="F1247" s="141">
        <f t="shared" si="161"/>
        <v>16586</v>
      </c>
      <c r="G1247" s="142">
        <f t="shared" si="162"/>
        <v>15481</v>
      </c>
      <c r="H1247" s="142">
        <f t="shared" si="163"/>
        <v>17309</v>
      </c>
      <c r="I1247" s="142">
        <f t="shared" si="164"/>
        <v>17178</v>
      </c>
      <c r="K1247" s="98">
        <v>16359.9755</v>
      </c>
      <c r="M1247" s="98">
        <v>15725</v>
      </c>
      <c r="N1247" s="98">
        <v>16359.9755</v>
      </c>
    </row>
    <row r="1248" spans="2:14" ht="16.5" hidden="1">
      <c r="B1248" s="39">
        <v>730</v>
      </c>
      <c r="C1248" s="67" t="s">
        <v>2017</v>
      </c>
      <c r="D1248" s="55" t="s">
        <v>2018</v>
      </c>
      <c r="E1248" s="68" t="s">
        <v>38</v>
      </c>
      <c r="F1248" s="141">
        <f t="shared" si="161"/>
        <v>8877</v>
      </c>
      <c r="G1248" s="142">
        <f t="shared" si="162"/>
        <v>8286</v>
      </c>
      <c r="H1248" s="142">
        <f t="shared" si="163"/>
        <v>9264</v>
      </c>
      <c r="I1248" s="142">
        <f t="shared" si="164"/>
        <v>9194</v>
      </c>
      <c r="K1248" s="98">
        <v>8755.8380800000014</v>
      </c>
      <c r="M1248" s="98">
        <v>8416</v>
      </c>
      <c r="N1248" s="98">
        <v>8755.8380800000014</v>
      </c>
    </row>
    <row r="1249" spans="2:14" ht="16.5" hidden="1">
      <c r="B1249" s="39">
        <v>731</v>
      </c>
      <c r="C1249" s="70" t="s">
        <v>2019</v>
      </c>
      <c r="D1249" s="58" t="s">
        <v>2020</v>
      </c>
      <c r="E1249" s="71"/>
      <c r="F1249" s="141"/>
      <c r="G1249" s="142"/>
      <c r="H1249" s="142"/>
      <c r="I1249" s="142"/>
      <c r="K1249" s="98">
        <v>0</v>
      </c>
      <c r="M1249" s="98">
        <v>0</v>
      </c>
      <c r="N1249" s="98">
        <v>0</v>
      </c>
    </row>
    <row r="1250" spans="2:14" ht="16.5" hidden="1">
      <c r="B1250" s="39">
        <v>732</v>
      </c>
      <c r="C1250" s="67" t="s">
        <v>2021</v>
      </c>
      <c r="D1250" s="55" t="s">
        <v>2022</v>
      </c>
      <c r="E1250" s="68" t="s">
        <v>38</v>
      </c>
      <c r="F1250" s="141">
        <f t="shared" ref="F1250:F1255" si="165">+ROUND($F$7*K1250,0)</f>
        <v>21450</v>
      </c>
      <c r="G1250" s="142">
        <f t="shared" ref="G1250:G1255" si="166">+ROUND(K1250*$G$7,0)</f>
        <v>20022</v>
      </c>
      <c r="H1250" s="142">
        <f t="shared" ref="H1250:H1255" si="167">+ROUND(K1250*$H$7,0)</f>
        <v>22385</v>
      </c>
      <c r="I1250" s="142">
        <f t="shared" ref="I1250:I1255" si="168">+ROUND(K1250*$I$7,0)</f>
        <v>22216</v>
      </c>
      <c r="K1250" s="98">
        <v>21158.208060000001</v>
      </c>
      <c r="M1250" s="98">
        <v>20337</v>
      </c>
      <c r="N1250" s="98">
        <v>21158.208060000001</v>
      </c>
    </row>
    <row r="1251" spans="2:14" ht="16.5" hidden="1">
      <c r="B1251" s="39">
        <v>733</v>
      </c>
      <c r="C1251" s="67" t="s">
        <v>2023</v>
      </c>
      <c r="D1251" s="55" t="s">
        <v>2024</v>
      </c>
      <c r="E1251" s="68" t="s">
        <v>38</v>
      </c>
      <c r="F1251" s="141">
        <f t="shared" si="165"/>
        <v>21120</v>
      </c>
      <c r="G1251" s="142">
        <f t="shared" si="166"/>
        <v>19714</v>
      </c>
      <c r="H1251" s="142">
        <f t="shared" si="167"/>
        <v>22041</v>
      </c>
      <c r="I1251" s="142">
        <f t="shared" si="168"/>
        <v>21874</v>
      </c>
      <c r="K1251" s="98">
        <v>20832.56912</v>
      </c>
      <c r="M1251" s="98">
        <v>20024</v>
      </c>
      <c r="N1251" s="98">
        <v>20832.56912</v>
      </c>
    </row>
    <row r="1252" spans="2:14" ht="16.5" hidden="1">
      <c r="B1252" s="39">
        <v>734</v>
      </c>
      <c r="C1252" s="67" t="s">
        <v>2025</v>
      </c>
      <c r="D1252" s="55" t="s">
        <v>2026</v>
      </c>
      <c r="E1252" s="68" t="s">
        <v>38</v>
      </c>
      <c r="F1252" s="141">
        <f t="shared" si="165"/>
        <v>20145</v>
      </c>
      <c r="G1252" s="142">
        <f t="shared" si="166"/>
        <v>18804</v>
      </c>
      <c r="H1252" s="142">
        <f t="shared" si="167"/>
        <v>21024</v>
      </c>
      <c r="I1252" s="142">
        <f t="shared" si="168"/>
        <v>20865</v>
      </c>
      <c r="K1252" s="98">
        <v>19871.258000000002</v>
      </c>
      <c r="M1252" s="98">
        <v>19100</v>
      </c>
      <c r="N1252" s="98">
        <v>19871.258000000002</v>
      </c>
    </row>
    <row r="1253" spans="2:14" ht="16.5" hidden="1">
      <c r="B1253" s="39">
        <v>735</v>
      </c>
      <c r="C1253" s="67" t="s">
        <v>2027</v>
      </c>
      <c r="D1253" s="55" t="s">
        <v>2028</v>
      </c>
      <c r="E1253" s="68" t="s">
        <v>38</v>
      </c>
      <c r="F1253" s="141">
        <f t="shared" si="165"/>
        <v>20411</v>
      </c>
      <c r="G1253" s="142">
        <f t="shared" si="166"/>
        <v>19052</v>
      </c>
      <c r="H1253" s="142">
        <f t="shared" si="167"/>
        <v>21301</v>
      </c>
      <c r="I1253" s="142">
        <f t="shared" si="168"/>
        <v>21140</v>
      </c>
      <c r="K1253" s="98">
        <v>20133.43376</v>
      </c>
      <c r="M1253" s="98">
        <v>19352</v>
      </c>
      <c r="N1253" s="98">
        <v>20133.43376</v>
      </c>
    </row>
    <row r="1254" spans="2:14" ht="16.5" hidden="1">
      <c r="B1254" s="39">
        <v>736</v>
      </c>
      <c r="C1254" s="67" t="s">
        <v>2029</v>
      </c>
      <c r="D1254" s="55" t="s">
        <v>2030</v>
      </c>
      <c r="E1254" s="68" t="s">
        <v>38</v>
      </c>
      <c r="F1254" s="141">
        <f t="shared" si="165"/>
        <v>19693</v>
      </c>
      <c r="G1254" s="142">
        <f t="shared" si="166"/>
        <v>18382</v>
      </c>
      <c r="H1254" s="142">
        <f t="shared" si="167"/>
        <v>20552</v>
      </c>
      <c r="I1254" s="142">
        <f t="shared" si="168"/>
        <v>20396</v>
      </c>
      <c r="K1254" s="98">
        <v>19424.934980000002</v>
      </c>
      <c r="M1254" s="98">
        <v>18671</v>
      </c>
      <c r="N1254" s="98">
        <v>19424.934980000002</v>
      </c>
    </row>
    <row r="1255" spans="2:14" ht="16.5" hidden="1">
      <c r="B1255" s="39">
        <v>737</v>
      </c>
      <c r="C1255" s="67" t="s">
        <v>2031</v>
      </c>
      <c r="D1255" s="55" t="s">
        <v>2032</v>
      </c>
      <c r="E1255" s="68" t="s">
        <v>38</v>
      </c>
      <c r="F1255" s="141">
        <f t="shared" si="165"/>
        <v>21527</v>
      </c>
      <c r="G1255" s="142">
        <f t="shared" si="166"/>
        <v>20094</v>
      </c>
      <c r="H1255" s="142">
        <f t="shared" si="167"/>
        <v>22466</v>
      </c>
      <c r="I1255" s="142">
        <f t="shared" si="168"/>
        <v>22296</v>
      </c>
      <c r="K1255" s="98">
        <v>21234.1558</v>
      </c>
      <c r="M1255" s="98">
        <v>20410</v>
      </c>
      <c r="N1255" s="98">
        <v>21234.1558</v>
      </c>
    </row>
    <row r="1256" spans="2:14" ht="16.5" hidden="1">
      <c r="B1256" s="39">
        <v>738</v>
      </c>
      <c r="C1256" s="88"/>
      <c r="D1256" s="129"/>
      <c r="E1256" s="89"/>
      <c r="F1256" s="141"/>
      <c r="G1256" s="142"/>
      <c r="H1256" s="142"/>
      <c r="I1256" s="142"/>
      <c r="K1256" s="98">
        <v>0</v>
      </c>
      <c r="M1256" s="98">
        <v>0</v>
      </c>
      <c r="N1256" s="98">
        <v>0</v>
      </c>
    </row>
    <row r="1257" spans="2:14" ht="16.5" hidden="1" customHeight="1">
      <c r="B1257" s="39">
        <v>739</v>
      </c>
      <c r="C1257" s="50">
        <v>10</v>
      </c>
      <c r="D1257" s="122" t="s">
        <v>2033</v>
      </c>
      <c r="E1257" s="65"/>
      <c r="F1257" s="145"/>
      <c r="G1257" s="145"/>
      <c r="H1257" s="145"/>
      <c r="I1257" s="145"/>
      <c r="K1257" s="98">
        <v>0</v>
      </c>
      <c r="M1257" s="98">
        <v>0</v>
      </c>
      <c r="N1257" s="98">
        <v>0</v>
      </c>
    </row>
    <row r="1258" spans="2:14" ht="16.5" hidden="1">
      <c r="B1258" s="39">
        <v>740</v>
      </c>
      <c r="C1258" s="86" t="s">
        <v>2034</v>
      </c>
      <c r="D1258" s="128" t="s">
        <v>2035</v>
      </c>
      <c r="E1258" s="87"/>
      <c r="F1258" s="141"/>
      <c r="G1258" s="142"/>
      <c r="H1258" s="142"/>
      <c r="I1258" s="142"/>
      <c r="K1258" s="98">
        <v>0</v>
      </c>
      <c r="M1258" s="98">
        <v>0</v>
      </c>
      <c r="N1258" s="98">
        <v>0</v>
      </c>
    </row>
    <row r="1259" spans="2:14" ht="16.5" hidden="1">
      <c r="B1259" s="39">
        <v>741</v>
      </c>
      <c r="C1259" s="67" t="s">
        <v>2036</v>
      </c>
      <c r="D1259" s="55" t="s">
        <v>2037</v>
      </c>
      <c r="E1259" s="68" t="s">
        <v>38</v>
      </c>
      <c r="F1259" s="141">
        <f t="shared" ref="F1259:F1265" si="169">+ROUND($F$7*K1259,0)</f>
        <v>31186</v>
      </c>
      <c r="G1259" s="142">
        <f t="shared" ref="G1259:G1265" si="170">+ROUND(K1259*$G$7,0)</f>
        <v>29110</v>
      </c>
      <c r="H1259" s="142">
        <f t="shared" ref="H1259:H1265" si="171">+ROUND(K1259*$H$7,0)</f>
        <v>32546</v>
      </c>
      <c r="I1259" s="142">
        <f t="shared" ref="I1259:I1265" si="172">+ROUND(K1259*$I$7,0)</f>
        <v>32300</v>
      </c>
      <c r="K1259" s="98">
        <v>30761.955840000002</v>
      </c>
      <c r="M1259" s="98">
        <v>29568</v>
      </c>
      <c r="N1259" s="98">
        <v>30761.955840000002</v>
      </c>
    </row>
    <row r="1260" spans="2:14" ht="16.5" hidden="1">
      <c r="B1260" s="39">
        <v>742</v>
      </c>
      <c r="C1260" s="67" t="s">
        <v>2038</v>
      </c>
      <c r="D1260" s="55" t="s">
        <v>2039</v>
      </c>
      <c r="E1260" s="68" t="s">
        <v>38</v>
      </c>
      <c r="F1260" s="141">
        <f t="shared" si="169"/>
        <v>25219</v>
      </c>
      <c r="G1260" s="142">
        <f t="shared" si="170"/>
        <v>23540</v>
      </c>
      <c r="H1260" s="142">
        <f t="shared" si="171"/>
        <v>26318</v>
      </c>
      <c r="I1260" s="142">
        <f t="shared" si="172"/>
        <v>26119</v>
      </c>
      <c r="K1260" s="98">
        <v>24875.485800000002</v>
      </c>
      <c r="M1260" s="98">
        <v>23910</v>
      </c>
      <c r="N1260" s="98">
        <v>24875.485800000002</v>
      </c>
    </row>
    <row r="1261" spans="2:14" ht="16.5" hidden="1">
      <c r="B1261" s="39">
        <v>743</v>
      </c>
      <c r="C1261" s="67" t="s">
        <v>2040</v>
      </c>
      <c r="D1261" s="55" t="s">
        <v>2041</v>
      </c>
      <c r="E1261" s="68" t="s">
        <v>38</v>
      </c>
      <c r="F1261" s="141">
        <f t="shared" si="169"/>
        <v>23192</v>
      </c>
      <c r="G1261" s="142">
        <f t="shared" si="170"/>
        <v>21647</v>
      </c>
      <c r="H1261" s="142">
        <f t="shared" si="171"/>
        <v>24203</v>
      </c>
      <c r="I1261" s="142">
        <f t="shared" si="172"/>
        <v>24020</v>
      </c>
      <c r="K1261" s="98">
        <v>22875.875440000003</v>
      </c>
      <c r="M1261" s="98">
        <v>21988</v>
      </c>
      <c r="N1261" s="98">
        <v>22875.875440000003</v>
      </c>
    </row>
    <row r="1262" spans="2:14" ht="16.5" hidden="1">
      <c r="B1262" s="39">
        <v>744</v>
      </c>
      <c r="C1262" s="67" t="s">
        <v>2042</v>
      </c>
      <c r="D1262" s="55" t="s">
        <v>2043</v>
      </c>
      <c r="E1262" s="68" t="s">
        <v>38</v>
      </c>
      <c r="F1262" s="141">
        <f t="shared" si="169"/>
        <v>42052</v>
      </c>
      <c r="G1262" s="142">
        <f t="shared" si="170"/>
        <v>39252</v>
      </c>
      <c r="H1262" s="142">
        <f t="shared" si="171"/>
        <v>43886</v>
      </c>
      <c r="I1262" s="142">
        <f t="shared" si="172"/>
        <v>43554</v>
      </c>
      <c r="K1262" s="98">
        <v>41479.950600000004</v>
      </c>
      <c r="M1262" s="98">
        <v>39870</v>
      </c>
      <c r="N1262" s="98">
        <v>41479.950600000004</v>
      </c>
    </row>
    <row r="1263" spans="2:14" ht="16.5" hidden="1">
      <c r="B1263" s="39">
        <v>745</v>
      </c>
      <c r="C1263" s="67" t="s">
        <v>2044</v>
      </c>
      <c r="D1263" s="55" t="s">
        <v>2045</v>
      </c>
      <c r="E1263" s="68" t="s">
        <v>38</v>
      </c>
      <c r="F1263" s="141">
        <f t="shared" si="169"/>
        <v>15095</v>
      </c>
      <c r="G1263" s="142">
        <f t="shared" si="170"/>
        <v>14090</v>
      </c>
      <c r="H1263" s="142">
        <f t="shared" si="171"/>
        <v>15754</v>
      </c>
      <c r="I1263" s="142">
        <f t="shared" si="172"/>
        <v>15634</v>
      </c>
      <c r="K1263" s="98">
        <v>14889.918560000002</v>
      </c>
      <c r="M1263" s="98">
        <v>14312</v>
      </c>
      <c r="N1263" s="98">
        <v>14889.918560000002</v>
      </c>
    </row>
    <row r="1264" spans="2:14" s="46" customFormat="1" ht="16.5" hidden="1">
      <c r="B1264" s="39">
        <v>746</v>
      </c>
      <c r="C1264" s="67" t="s">
        <v>2046</v>
      </c>
      <c r="D1264" s="55" t="s">
        <v>2047</v>
      </c>
      <c r="E1264" s="68" t="s">
        <v>38</v>
      </c>
      <c r="F1264" s="141">
        <f t="shared" si="169"/>
        <v>71670</v>
      </c>
      <c r="G1264" s="142">
        <f t="shared" si="170"/>
        <v>66899</v>
      </c>
      <c r="H1264" s="142">
        <f t="shared" si="171"/>
        <v>74795</v>
      </c>
      <c r="I1264" s="142">
        <f t="shared" si="172"/>
        <v>74230</v>
      </c>
      <c r="J1264" s="39"/>
      <c r="K1264" s="98">
        <v>70694.861380000002</v>
      </c>
      <c r="M1264" s="98">
        <v>67951</v>
      </c>
      <c r="N1264" s="98">
        <v>70694.861380000002</v>
      </c>
    </row>
    <row r="1265" spans="2:14" ht="16.5" hidden="1">
      <c r="B1265" s="39">
        <v>747</v>
      </c>
      <c r="C1265" s="67" t="s">
        <v>2048</v>
      </c>
      <c r="D1265" s="55" t="s">
        <v>2049</v>
      </c>
      <c r="E1265" s="68" t="s">
        <v>38</v>
      </c>
      <c r="F1265" s="141">
        <f t="shared" si="169"/>
        <v>72741</v>
      </c>
      <c r="G1265" s="142">
        <f t="shared" si="170"/>
        <v>67898</v>
      </c>
      <c r="H1265" s="142">
        <f t="shared" si="171"/>
        <v>75912</v>
      </c>
      <c r="I1265" s="142">
        <f t="shared" si="172"/>
        <v>75338</v>
      </c>
      <c r="K1265" s="98">
        <v>71750.847080000007</v>
      </c>
      <c r="M1265" s="98">
        <v>68966</v>
      </c>
      <c r="N1265" s="98">
        <v>71750.847080000007</v>
      </c>
    </row>
    <row r="1266" spans="2:14" ht="16.5" hidden="1">
      <c r="B1266" s="39">
        <v>748</v>
      </c>
      <c r="C1266" s="70" t="s">
        <v>2050</v>
      </c>
      <c r="D1266" s="58" t="s">
        <v>2051</v>
      </c>
      <c r="E1266" s="71"/>
      <c r="F1266" s="141"/>
      <c r="G1266" s="142"/>
      <c r="H1266" s="142"/>
      <c r="I1266" s="142"/>
      <c r="K1266" s="98">
        <v>0</v>
      </c>
      <c r="M1266" s="98">
        <v>0</v>
      </c>
      <c r="N1266" s="98">
        <v>0</v>
      </c>
    </row>
    <row r="1267" spans="2:14" ht="16.5" hidden="1">
      <c r="B1267" s="39">
        <v>749</v>
      </c>
      <c r="C1267" s="67" t="s">
        <v>3673</v>
      </c>
      <c r="D1267" s="76" t="s">
        <v>3674</v>
      </c>
      <c r="E1267" s="68" t="s">
        <v>38</v>
      </c>
      <c r="F1267" s="141">
        <f t="shared" ref="F1267:F1302" si="173">+ROUND($F$7*K1267,0)</f>
        <v>36681</v>
      </c>
      <c r="G1267" s="142">
        <f t="shared" ref="G1267:G1302" si="174">+ROUND(K1267*$G$7,0)</f>
        <v>34238</v>
      </c>
      <c r="H1267" s="142">
        <f t="shared" ref="H1267:H1302" si="175">+ROUND(K1267*$H$7,0)</f>
        <v>38280</v>
      </c>
      <c r="I1267" s="142">
        <f t="shared" ref="I1267:I1302" si="176">+ROUND(K1267*$I$7,0)</f>
        <v>37990</v>
      </c>
      <c r="K1267" s="98">
        <v>36181.295260000006</v>
      </c>
      <c r="M1267" s="98">
        <v>34777</v>
      </c>
      <c r="N1267" s="98">
        <v>36181.295260000006</v>
      </c>
    </row>
    <row r="1268" spans="2:14" ht="16.5" hidden="1">
      <c r="B1268" s="39">
        <v>750</v>
      </c>
      <c r="C1268" s="67" t="s">
        <v>2052</v>
      </c>
      <c r="D1268" s="76" t="s">
        <v>2053</v>
      </c>
      <c r="E1268" s="68" t="s">
        <v>38</v>
      </c>
      <c r="F1268" s="141">
        <f t="shared" si="173"/>
        <v>76076</v>
      </c>
      <c r="G1268" s="142">
        <f t="shared" si="174"/>
        <v>71011</v>
      </c>
      <c r="H1268" s="142">
        <f t="shared" si="175"/>
        <v>79393</v>
      </c>
      <c r="I1268" s="142">
        <f t="shared" si="176"/>
        <v>78793</v>
      </c>
      <c r="K1268" s="98">
        <v>75040.528640000004</v>
      </c>
      <c r="M1268" s="98">
        <v>72128</v>
      </c>
      <c r="N1268" s="98">
        <v>75040.528640000004</v>
      </c>
    </row>
    <row r="1269" spans="2:14" ht="16.5" hidden="1">
      <c r="B1269" s="39">
        <v>751</v>
      </c>
      <c r="C1269" s="67" t="s">
        <v>2054</v>
      </c>
      <c r="D1269" s="76" t="s">
        <v>2055</v>
      </c>
      <c r="E1269" s="68" t="s">
        <v>38</v>
      </c>
      <c r="F1269" s="141">
        <f t="shared" si="173"/>
        <v>73930</v>
      </c>
      <c r="G1269" s="142">
        <f t="shared" si="174"/>
        <v>69007</v>
      </c>
      <c r="H1269" s="142">
        <f t="shared" si="175"/>
        <v>77153</v>
      </c>
      <c r="I1269" s="142">
        <f t="shared" si="176"/>
        <v>76570</v>
      </c>
      <c r="K1269" s="98">
        <v>72923.355340000009</v>
      </c>
      <c r="M1269" s="98">
        <v>70093</v>
      </c>
      <c r="N1269" s="98">
        <v>72923.355340000009</v>
      </c>
    </row>
    <row r="1270" spans="2:14" ht="16.5" hidden="1">
      <c r="B1270" s="39">
        <v>752</v>
      </c>
      <c r="C1270" s="67" t="s">
        <v>2056</v>
      </c>
      <c r="D1270" s="76" t="s">
        <v>2057</v>
      </c>
      <c r="E1270" s="68" t="s">
        <v>38</v>
      </c>
      <c r="F1270" s="141">
        <f t="shared" si="173"/>
        <v>68809</v>
      </c>
      <c r="G1270" s="142">
        <f t="shared" si="174"/>
        <v>64228</v>
      </c>
      <c r="H1270" s="142">
        <f t="shared" si="175"/>
        <v>71809</v>
      </c>
      <c r="I1270" s="142">
        <f t="shared" si="176"/>
        <v>71266</v>
      </c>
      <c r="K1270" s="98">
        <v>67872.310440000001</v>
      </c>
      <c r="M1270" s="98">
        <v>65238</v>
      </c>
      <c r="N1270" s="98">
        <v>67872.310440000001</v>
      </c>
    </row>
    <row r="1271" spans="2:14" ht="22.5" hidden="1">
      <c r="B1271" s="39">
        <v>753</v>
      </c>
      <c r="C1271" s="67" t="s">
        <v>2058</v>
      </c>
      <c r="D1271" s="55" t="s">
        <v>2059</v>
      </c>
      <c r="E1271" s="68" t="s">
        <v>38</v>
      </c>
      <c r="F1271" s="141">
        <f t="shared" si="173"/>
        <v>74242</v>
      </c>
      <c r="G1271" s="142">
        <f t="shared" si="174"/>
        <v>69299</v>
      </c>
      <c r="H1271" s="142">
        <f t="shared" si="175"/>
        <v>77479</v>
      </c>
      <c r="I1271" s="142">
        <f t="shared" si="176"/>
        <v>76893</v>
      </c>
      <c r="K1271" s="98">
        <v>73231.307820000002</v>
      </c>
      <c r="M1271" s="98">
        <v>70389</v>
      </c>
      <c r="N1271" s="98">
        <v>73231.307820000002</v>
      </c>
    </row>
    <row r="1272" spans="2:14" ht="22.5" hidden="1">
      <c r="B1272" s="39">
        <v>754</v>
      </c>
      <c r="C1272" s="67" t="s">
        <v>2060</v>
      </c>
      <c r="D1272" s="55" t="s">
        <v>2061</v>
      </c>
      <c r="E1272" s="68" t="s">
        <v>38</v>
      </c>
      <c r="F1272" s="141">
        <f t="shared" si="173"/>
        <v>87839</v>
      </c>
      <c r="G1272" s="142">
        <f t="shared" si="174"/>
        <v>81990</v>
      </c>
      <c r="H1272" s="142">
        <f t="shared" si="175"/>
        <v>91668</v>
      </c>
      <c r="I1272" s="142">
        <f t="shared" si="176"/>
        <v>90975</v>
      </c>
      <c r="K1272" s="98">
        <v>86642.846400000009</v>
      </c>
      <c r="M1272" s="98">
        <v>83280</v>
      </c>
      <c r="N1272" s="98">
        <v>86642.846400000009</v>
      </c>
    </row>
    <row r="1273" spans="2:14" ht="16.5" hidden="1">
      <c r="B1273" s="39">
        <v>755</v>
      </c>
      <c r="C1273" s="67" t="s">
        <v>2062</v>
      </c>
      <c r="D1273" s="55" t="s">
        <v>2063</v>
      </c>
      <c r="E1273" s="68" t="s">
        <v>38</v>
      </c>
      <c r="F1273" s="141">
        <f t="shared" si="173"/>
        <v>61793</v>
      </c>
      <c r="G1273" s="142">
        <f t="shared" si="174"/>
        <v>57679</v>
      </c>
      <c r="H1273" s="142">
        <f t="shared" si="175"/>
        <v>64487</v>
      </c>
      <c r="I1273" s="142">
        <f t="shared" si="176"/>
        <v>63999</v>
      </c>
      <c r="K1273" s="98">
        <v>60951.702680000002</v>
      </c>
      <c r="M1273" s="98">
        <v>58586</v>
      </c>
      <c r="N1273" s="98">
        <v>60951.702680000002</v>
      </c>
    </row>
    <row r="1274" spans="2:14" ht="16.5" hidden="1">
      <c r="B1274" s="39">
        <v>756</v>
      </c>
      <c r="C1274" s="67" t="s">
        <v>2064</v>
      </c>
      <c r="D1274" s="55" t="s">
        <v>2065</v>
      </c>
      <c r="E1274" s="68" t="s">
        <v>38</v>
      </c>
      <c r="F1274" s="141">
        <f t="shared" si="173"/>
        <v>59331</v>
      </c>
      <c r="G1274" s="142">
        <f t="shared" si="174"/>
        <v>55381</v>
      </c>
      <c r="H1274" s="142">
        <f t="shared" si="175"/>
        <v>61918</v>
      </c>
      <c r="I1274" s="142">
        <f t="shared" si="176"/>
        <v>61450</v>
      </c>
      <c r="K1274" s="98">
        <v>58523.455760000004</v>
      </c>
      <c r="M1274" s="98">
        <v>56252</v>
      </c>
      <c r="N1274" s="98">
        <v>58523.455760000004</v>
      </c>
    </row>
    <row r="1275" spans="2:14" ht="22.5" hidden="1">
      <c r="B1275" s="39">
        <v>757</v>
      </c>
      <c r="C1275" s="67" t="s">
        <v>2066</v>
      </c>
      <c r="D1275" s="55" t="s">
        <v>2067</v>
      </c>
      <c r="E1275" s="68" t="s">
        <v>38</v>
      </c>
      <c r="F1275" s="141">
        <f t="shared" si="173"/>
        <v>97831</v>
      </c>
      <c r="G1275" s="142">
        <f t="shared" si="174"/>
        <v>91317</v>
      </c>
      <c r="H1275" s="142">
        <f t="shared" si="175"/>
        <v>102096</v>
      </c>
      <c r="I1275" s="142">
        <f t="shared" si="176"/>
        <v>101324</v>
      </c>
      <c r="K1275" s="98">
        <v>96499.406520000004</v>
      </c>
      <c r="L1275" s="99">
        <f>+F1275</f>
        <v>97831</v>
      </c>
      <c r="M1275" s="98">
        <v>98754</v>
      </c>
      <c r="N1275" s="98">
        <v>96499.406520000004</v>
      </c>
    </row>
    <row r="1276" spans="2:14" ht="22.5" hidden="1">
      <c r="B1276" s="39">
        <v>758</v>
      </c>
      <c r="C1276" s="67" t="s">
        <v>3675</v>
      </c>
      <c r="D1276" s="55" t="s">
        <v>3676</v>
      </c>
      <c r="E1276" s="68" t="s">
        <v>38</v>
      </c>
      <c r="F1276" s="141">
        <f t="shared" si="173"/>
        <v>88174</v>
      </c>
      <c r="G1276" s="142">
        <f t="shared" si="174"/>
        <v>82303</v>
      </c>
      <c r="H1276" s="142">
        <f t="shared" si="175"/>
        <v>92018</v>
      </c>
      <c r="I1276" s="142">
        <f t="shared" si="176"/>
        <v>91322</v>
      </c>
      <c r="K1276" s="98">
        <v>86973.687240000014</v>
      </c>
      <c r="M1276" s="98">
        <v>83598</v>
      </c>
      <c r="N1276" s="98">
        <v>86973.687240000014</v>
      </c>
    </row>
    <row r="1277" spans="2:14" ht="22.5" hidden="1">
      <c r="B1277" s="39">
        <v>759</v>
      </c>
      <c r="C1277" s="67" t="s">
        <v>3677</v>
      </c>
      <c r="D1277" s="55" t="s">
        <v>3678</v>
      </c>
      <c r="E1277" s="68" t="s">
        <v>38</v>
      </c>
      <c r="F1277" s="141">
        <f t="shared" si="173"/>
        <v>92411</v>
      </c>
      <c r="G1277" s="142">
        <f t="shared" si="174"/>
        <v>86258</v>
      </c>
      <c r="H1277" s="142">
        <f t="shared" si="175"/>
        <v>96440</v>
      </c>
      <c r="I1277" s="142">
        <f t="shared" si="176"/>
        <v>95711</v>
      </c>
      <c r="K1277" s="98">
        <v>91152.893700000001</v>
      </c>
      <c r="M1277" s="98">
        <v>87615</v>
      </c>
      <c r="N1277" s="98">
        <v>91152.893700000001</v>
      </c>
    </row>
    <row r="1278" spans="2:14" ht="16.5" hidden="1">
      <c r="B1278" s="39">
        <v>760</v>
      </c>
      <c r="C1278" s="67" t="s">
        <v>2068</v>
      </c>
      <c r="D1278" s="55" t="s">
        <v>2069</v>
      </c>
      <c r="E1278" s="68" t="s">
        <v>38</v>
      </c>
      <c r="F1278" s="141">
        <f t="shared" si="173"/>
        <v>49002</v>
      </c>
      <c r="G1278" s="142">
        <f t="shared" si="174"/>
        <v>45739</v>
      </c>
      <c r="H1278" s="142">
        <f t="shared" si="175"/>
        <v>51138</v>
      </c>
      <c r="I1278" s="142">
        <f t="shared" si="176"/>
        <v>50752</v>
      </c>
      <c r="K1278" s="98">
        <v>48335.014420000007</v>
      </c>
      <c r="M1278" s="98">
        <v>46459</v>
      </c>
      <c r="N1278" s="98">
        <v>48335.014420000007</v>
      </c>
    </row>
    <row r="1279" spans="2:14" ht="16.5" hidden="1">
      <c r="B1279" s="39">
        <v>761</v>
      </c>
      <c r="C1279" s="67" t="s">
        <v>3679</v>
      </c>
      <c r="D1279" s="55" t="s">
        <v>3680</v>
      </c>
      <c r="E1279" s="68" t="s">
        <v>38</v>
      </c>
      <c r="F1279" s="141">
        <f t="shared" si="173"/>
        <v>95422</v>
      </c>
      <c r="G1279" s="142">
        <f t="shared" si="174"/>
        <v>89069</v>
      </c>
      <c r="H1279" s="142">
        <f t="shared" si="175"/>
        <v>99582</v>
      </c>
      <c r="I1279" s="142">
        <f t="shared" si="176"/>
        <v>98829</v>
      </c>
      <c r="K1279" s="98">
        <v>94123.178600000014</v>
      </c>
      <c r="M1279" s="98">
        <v>90470</v>
      </c>
      <c r="N1279" s="98">
        <v>94123.178600000014</v>
      </c>
    </row>
    <row r="1280" spans="2:14" ht="16.5" hidden="1">
      <c r="B1280" s="39">
        <v>762</v>
      </c>
      <c r="C1280" s="67" t="s">
        <v>2070</v>
      </c>
      <c r="D1280" s="55" t="s">
        <v>2071</v>
      </c>
      <c r="E1280" s="68" t="s">
        <v>38</v>
      </c>
      <c r="F1280" s="141">
        <f t="shared" si="173"/>
        <v>70734</v>
      </c>
      <c r="G1280" s="142">
        <f t="shared" si="174"/>
        <v>66024</v>
      </c>
      <c r="H1280" s="142">
        <f t="shared" si="175"/>
        <v>73818</v>
      </c>
      <c r="I1280" s="142">
        <f t="shared" si="176"/>
        <v>73260</v>
      </c>
      <c r="K1280" s="98">
        <v>69771.00394000001</v>
      </c>
      <c r="M1280" s="98">
        <v>67063</v>
      </c>
      <c r="N1280" s="98">
        <v>69771.00394000001</v>
      </c>
    </row>
    <row r="1281" spans="2:14" ht="16.5" hidden="1">
      <c r="B1281" s="39">
        <v>763</v>
      </c>
      <c r="C1281" s="67" t="s">
        <v>2072</v>
      </c>
      <c r="D1281" s="55" t="s">
        <v>2073</v>
      </c>
      <c r="E1281" s="68" t="s">
        <v>38</v>
      </c>
      <c r="F1281" s="141">
        <f t="shared" si="173"/>
        <v>73640</v>
      </c>
      <c r="G1281" s="142">
        <f t="shared" si="174"/>
        <v>68737</v>
      </c>
      <c r="H1281" s="142">
        <f t="shared" si="175"/>
        <v>76850</v>
      </c>
      <c r="I1281" s="142">
        <f t="shared" si="176"/>
        <v>76269</v>
      </c>
      <c r="K1281" s="98">
        <v>72637.250840000008</v>
      </c>
      <c r="M1281" s="98">
        <v>69818</v>
      </c>
      <c r="N1281" s="98">
        <v>72637.250840000008</v>
      </c>
    </row>
    <row r="1282" spans="2:14" ht="16.5" hidden="1">
      <c r="B1282" s="39">
        <v>764</v>
      </c>
      <c r="C1282" s="67" t="s">
        <v>2074</v>
      </c>
      <c r="D1282" s="55" t="s">
        <v>2075</v>
      </c>
      <c r="E1282" s="68" t="s">
        <v>38</v>
      </c>
      <c r="F1282" s="141">
        <f t="shared" si="173"/>
        <v>118731</v>
      </c>
      <c r="G1282" s="142">
        <f t="shared" si="174"/>
        <v>110825</v>
      </c>
      <c r="H1282" s="142">
        <f t="shared" si="175"/>
        <v>123907</v>
      </c>
      <c r="I1282" s="142">
        <f t="shared" si="176"/>
        <v>122970</v>
      </c>
      <c r="K1282" s="98">
        <v>117114.53622000001</v>
      </c>
      <c r="M1282" s="98">
        <v>112569</v>
      </c>
      <c r="N1282" s="98">
        <v>117114.53622000001</v>
      </c>
    </row>
    <row r="1283" spans="2:14" ht="22.5" hidden="1">
      <c r="B1283" s="39">
        <v>765</v>
      </c>
      <c r="C1283" s="67" t="s">
        <v>3681</v>
      </c>
      <c r="D1283" s="55" t="s">
        <v>2722</v>
      </c>
      <c r="E1283" s="68" t="s">
        <v>38</v>
      </c>
      <c r="F1283" s="141">
        <f t="shared" si="173"/>
        <v>54982</v>
      </c>
      <c r="G1283" s="142">
        <f t="shared" si="174"/>
        <v>51322</v>
      </c>
      <c r="H1283" s="142">
        <f t="shared" si="175"/>
        <v>57380</v>
      </c>
      <c r="I1283" s="142">
        <f t="shared" si="176"/>
        <v>56946</v>
      </c>
      <c r="K1283" s="98">
        <v>54233.969020000004</v>
      </c>
      <c r="M1283" s="98">
        <v>52129</v>
      </c>
      <c r="N1283" s="98">
        <v>54233.969020000004</v>
      </c>
    </row>
    <row r="1284" spans="2:14" ht="22.5" hidden="1">
      <c r="B1284" s="39">
        <v>766</v>
      </c>
      <c r="C1284" s="67" t="s">
        <v>2076</v>
      </c>
      <c r="D1284" s="55" t="s">
        <v>2724</v>
      </c>
      <c r="E1284" s="68" t="s">
        <v>38</v>
      </c>
      <c r="F1284" s="141">
        <f t="shared" si="173"/>
        <v>79669</v>
      </c>
      <c r="G1284" s="142">
        <f t="shared" si="174"/>
        <v>74364</v>
      </c>
      <c r="H1284" s="142">
        <f t="shared" si="175"/>
        <v>83142</v>
      </c>
      <c r="I1284" s="142">
        <f t="shared" si="176"/>
        <v>82513</v>
      </c>
      <c r="K1284" s="98">
        <v>78584.062920000011</v>
      </c>
      <c r="M1284" s="98">
        <v>75534</v>
      </c>
      <c r="N1284" s="98">
        <v>78584.062920000011</v>
      </c>
    </row>
    <row r="1285" spans="2:14" ht="16.5" hidden="1">
      <c r="B1285" s="39">
        <v>767</v>
      </c>
      <c r="C1285" s="67" t="s">
        <v>3682</v>
      </c>
      <c r="D1285" s="55" t="s">
        <v>3683</v>
      </c>
      <c r="E1285" s="68" t="s">
        <v>38</v>
      </c>
      <c r="F1285" s="141">
        <f t="shared" si="173"/>
        <v>172534</v>
      </c>
      <c r="G1285" s="142">
        <f t="shared" si="174"/>
        <v>161046</v>
      </c>
      <c r="H1285" s="142">
        <f t="shared" si="175"/>
        <v>180056</v>
      </c>
      <c r="I1285" s="142">
        <f t="shared" si="176"/>
        <v>178695</v>
      </c>
      <c r="K1285" s="98">
        <v>170185.36040000001</v>
      </c>
      <c r="M1285" s="98">
        <v>163580</v>
      </c>
      <c r="N1285" s="98">
        <v>170185.36040000001</v>
      </c>
    </row>
    <row r="1286" spans="2:14" ht="16.5" hidden="1">
      <c r="B1286" s="39">
        <v>768</v>
      </c>
      <c r="C1286" s="67" t="s">
        <v>2078</v>
      </c>
      <c r="D1286" s="55" t="s">
        <v>2079</v>
      </c>
      <c r="E1286" s="68" t="s">
        <v>38</v>
      </c>
      <c r="F1286" s="141">
        <f t="shared" si="173"/>
        <v>43862</v>
      </c>
      <c r="G1286" s="142">
        <f t="shared" si="174"/>
        <v>40942</v>
      </c>
      <c r="H1286" s="142">
        <f t="shared" si="175"/>
        <v>45775</v>
      </c>
      <c r="I1286" s="142">
        <f t="shared" si="176"/>
        <v>45429</v>
      </c>
      <c r="K1286" s="98">
        <v>43265.242680000003</v>
      </c>
      <c r="M1286" s="98">
        <v>41586</v>
      </c>
      <c r="N1286" s="98">
        <v>43265.242680000003</v>
      </c>
    </row>
    <row r="1287" spans="2:14" ht="16.5" hidden="1">
      <c r="B1287" s="39">
        <v>769</v>
      </c>
      <c r="C1287" s="67" t="s">
        <v>2080</v>
      </c>
      <c r="D1287" s="55" t="s">
        <v>2081</v>
      </c>
      <c r="E1287" s="68" t="s">
        <v>38</v>
      </c>
      <c r="F1287" s="141">
        <f t="shared" si="173"/>
        <v>27414</v>
      </c>
      <c r="G1287" s="142">
        <f t="shared" si="174"/>
        <v>25588</v>
      </c>
      <c r="H1287" s="142">
        <f t="shared" si="175"/>
        <v>28609</v>
      </c>
      <c r="I1287" s="142">
        <f t="shared" si="176"/>
        <v>28393</v>
      </c>
      <c r="K1287" s="98">
        <v>27040.516580000003</v>
      </c>
      <c r="M1287" s="98">
        <v>25991</v>
      </c>
      <c r="N1287" s="98">
        <v>27040.516580000003</v>
      </c>
    </row>
    <row r="1288" spans="2:14" ht="16.5" hidden="1">
      <c r="B1288" s="39">
        <v>770</v>
      </c>
      <c r="C1288" s="67" t="s">
        <v>2082</v>
      </c>
      <c r="D1288" s="55" t="s">
        <v>2083</v>
      </c>
      <c r="E1288" s="68" t="s">
        <v>38</v>
      </c>
      <c r="F1288" s="141">
        <f t="shared" si="173"/>
        <v>45228</v>
      </c>
      <c r="G1288" s="142">
        <f t="shared" si="174"/>
        <v>42217</v>
      </c>
      <c r="H1288" s="142">
        <f t="shared" si="175"/>
        <v>47200</v>
      </c>
      <c r="I1288" s="142">
        <f t="shared" si="176"/>
        <v>46843</v>
      </c>
      <c r="K1288" s="98">
        <v>44612.534780000002</v>
      </c>
      <c r="M1288" s="98">
        <v>42881</v>
      </c>
      <c r="N1288" s="98">
        <v>44612.534780000002</v>
      </c>
    </row>
    <row r="1289" spans="2:14" ht="16.5" hidden="1">
      <c r="B1289" s="39">
        <v>771</v>
      </c>
      <c r="C1289" s="67" t="s">
        <v>2084</v>
      </c>
      <c r="D1289" s="55" t="s">
        <v>2085</v>
      </c>
      <c r="E1289" s="68" t="s">
        <v>38</v>
      </c>
      <c r="F1289" s="141">
        <f t="shared" si="173"/>
        <v>21376</v>
      </c>
      <c r="G1289" s="142">
        <f t="shared" si="174"/>
        <v>19953</v>
      </c>
      <c r="H1289" s="142">
        <f t="shared" si="175"/>
        <v>22308</v>
      </c>
      <c r="I1289" s="142">
        <f t="shared" si="176"/>
        <v>22140</v>
      </c>
      <c r="K1289" s="98">
        <v>21085.381460000001</v>
      </c>
      <c r="L1289" s="99">
        <f>+F1289</f>
        <v>21376</v>
      </c>
      <c r="M1289" s="98">
        <v>15267</v>
      </c>
      <c r="N1289" s="98">
        <v>21085.381460000001</v>
      </c>
    </row>
    <row r="1290" spans="2:14" ht="16.5" hidden="1">
      <c r="B1290" s="39">
        <v>772</v>
      </c>
      <c r="C1290" s="67" t="s">
        <v>2086</v>
      </c>
      <c r="D1290" s="55" t="s">
        <v>2087</v>
      </c>
      <c r="E1290" s="68" t="s">
        <v>38</v>
      </c>
      <c r="F1290" s="141">
        <f t="shared" si="173"/>
        <v>37416</v>
      </c>
      <c r="G1290" s="142">
        <f t="shared" si="174"/>
        <v>34925</v>
      </c>
      <c r="H1290" s="142">
        <f t="shared" si="175"/>
        <v>39047</v>
      </c>
      <c r="I1290" s="142">
        <f t="shared" si="176"/>
        <v>38752</v>
      </c>
      <c r="K1290" s="98">
        <v>36906.440119999999</v>
      </c>
      <c r="M1290" s="98">
        <v>35474</v>
      </c>
      <c r="N1290" s="98">
        <v>36906.440119999999</v>
      </c>
    </row>
    <row r="1291" spans="2:14" ht="16.5" hidden="1">
      <c r="B1291" s="39">
        <v>773</v>
      </c>
      <c r="C1291" s="67" t="s">
        <v>2088</v>
      </c>
      <c r="D1291" s="55" t="s">
        <v>2089</v>
      </c>
      <c r="E1291" s="68" t="s">
        <v>38</v>
      </c>
      <c r="F1291" s="141">
        <f t="shared" si="173"/>
        <v>52670</v>
      </c>
      <c r="G1291" s="142">
        <f t="shared" si="174"/>
        <v>49164</v>
      </c>
      <c r="H1291" s="142">
        <f t="shared" si="175"/>
        <v>54967</v>
      </c>
      <c r="I1291" s="142">
        <f t="shared" si="176"/>
        <v>54551</v>
      </c>
      <c r="K1291" s="98">
        <v>51953.456060000004</v>
      </c>
      <c r="M1291" s="98">
        <v>49937</v>
      </c>
      <c r="N1291" s="98">
        <v>51953.456060000004</v>
      </c>
    </row>
    <row r="1292" spans="2:14" ht="16.5" hidden="1">
      <c r="B1292" s="39">
        <v>774</v>
      </c>
      <c r="C1292" s="67" t="s">
        <v>2090</v>
      </c>
      <c r="D1292" s="55" t="s">
        <v>2091</v>
      </c>
      <c r="E1292" s="68" t="s">
        <v>38</v>
      </c>
      <c r="F1292" s="141">
        <f t="shared" si="173"/>
        <v>45181</v>
      </c>
      <c r="G1292" s="142">
        <f t="shared" si="174"/>
        <v>42173</v>
      </c>
      <c r="H1292" s="142">
        <f t="shared" si="175"/>
        <v>47151</v>
      </c>
      <c r="I1292" s="142">
        <f t="shared" si="176"/>
        <v>46794</v>
      </c>
      <c r="K1292" s="98">
        <v>44565.717680000002</v>
      </c>
      <c r="M1292" s="98">
        <v>42836</v>
      </c>
      <c r="N1292" s="98">
        <v>44565.717680000002</v>
      </c>
    </row>
    <row r="1293" spans="2:14" ht="16.5" hidden="1">
      <c r="B1293" s="39">
        <v>775</v>
      </c>
      <c r="C1293" s="67" t="s">
        <v>2092</v>
      </c>
      <c r="D1293" s="55" t="s">
        <v>2093</v>
      </c>
      <c r="E1293" s="68" t="s">
        <v>38</v>
      </c>
      <c r="F1293" s="141">
        <f t="shared" si="173"/>
        <v>68398</v>
      </c>
      <c r="G1293" s="142">
        <f t="shared" si="174"/>
        <v>63844</v>
      </c>
      <c r="H1293" s="142">
        <f t="shared" si="175"/>
        <v>71380</v>
      </c>
      <c r="I1293" s="142">
        <f t="shared" si="176"/>
        <v>70840</v>
      </c>
      <c r="K1293" s="98">
        <v>67467.142680000004</v>
      </c>
      <c r="M1293" s="98">
        <v>46586</v>
      </c>
      <c r="N1293" s="98">
        <v>48467.142680000004</v>
      </c>
    </row>
    <row r="1294" spans="2:14" ht="16.5" hidden="1">
      <c r="B1294" s="39">
        <v>776</v>
      </c>
      <c r="C1294" s="67" t="s">
        <v>3684</v>
      </c>
      <c r="D1294" s="55" t="s">
        <v>3685</v>
      </c>
      <c r="E1294" s="68" t="s">
        <v>38</v>
      </c>
      <c r="F1294" s="141">
        <f t="shared" si="173"/>
        <v>16850</v>
      </c>
      <c r="G1294" s="142">
        <f t="shared" si="174"/>
        <v>15729</v>
      </c>
      <c r="H1294" s="142">
        <f t="shared" si="175"/>
        <v>17585</v>
      </c>
      <c r="I1294" s="142">
        <f t="shared" si="176"/>
        <v>17452</v>
      </c>
      <c r="K1294" s="98">
        <v>16621.11088</v>
      </c>
      <c r="M1294" s="98">
        <v>15976</v>
      </c>
      <c r="N1294" s="98">
        <v>16621.11088</v>
      </c>
    </row>
    <row r="1295" spans="2:14" ht="13.5" hidden="1" customHeight="1">
      <c r="B1295" s="39">
        <v>777</v>
      </c>
      <c r="C1295" s="67" t="s">
        <v>2094</v>
      </c>
      <c r="D1295" s="55" t="s">
        <v>2095</v>
      </c>
      <c r="E1295" s="68" t="s">
        <v>38</v>
      </c>
      <c r="F1295" s="141">
        <f t="shared" si="173"/>
        <v>48225</v>
      </c>
      <c r="G1295" s="142">
        <f t="shared" si="174"/>
        <v>45014</v>
      </c>
      <c r="H1295" s="142">
        <f t="shared" si="175"/>
        <v>50327</v>
      </c>
      <c r="I1295" s="142">
        <f t="shared" si="176"/>
        <v>49947</v>
      </c>
      <c r="K1295" s="98">
        <v>47568.254360000006</v>
      </c>
      <c r="M1295" s="98">
        <v>45722</v>
      </c>
      <c r="N1295" s="98">
        <v>47568.254360000006</v>
      </c>
    </row>
    <row r="1296" spans="2:14" ht="12" hidden="1" customHeight="1">
      <c r="B1296" s="39">
        <v>778</v>
      </c>
      <c r="C1296" s="67" t="s">
        <v>3686</v>
      </c>
      <c r="D1296" s="55" t="s">
        <v>3687</v>
      </c>
      <c r="E1296" s="68" t="s">
        <v>38</v>
      </c>
      <c r="F1296" s="141">
        <f t="shared" si="173"/>
        <v>42251</v>
      </c>
      <c r="G1296" s="142">
        <f t="shared" si="174"/>
        <v>39438</v>
      </c>
      <c r="H1296" s="142">
        <f t="shared" si="175"/>
        <v>44093</v>
      </c>
      <c r="I1296" s="142">
        <f t="shared" si="176"/>
        <v>43759</v>
      </c>
      <c r="K1296" s="98">
        <v>41675.54204</v>
      </c>
      <c r="M1296" s="98">
        <v>40058</v>
      </c>
      <c r="N1296" s="98">
        <v>41675.54204</v>
      </c>
    </row>
    <row r="1297" spans="1:14" ht="22.5" hidden="1">
      <c r="B1297" s="39">
        <v>779</v>
      </c>
      <c r="C1297" s="67" t="s">
        <v>2096</v>
      </c>
      <c r="D1297" s="55" t="s">
        <v>2097</v>
      </c>
      <c r="E1297" s="68" t="s">
        <v>38</v>
      </c>
      <c r="F1297" s="141">
        <f t="shared" si="173"/>
        <v>69402</v>
      </c>
      <c r="G1297" s="142">
        <f t="shared" si="174"/>
        <v>64781</v>
      </c>
      <c r="H1297" s="142">
        <f t="shared" si="175"/>
        <v>72428</v>
      </c>
      <c r="I1297" s="142">
        <f t="shared" si="176"/>
        <v>71880</v>
      </c>
      <c r="K1297" s="98">
        <v>68457.004000000001</v>
      </c>
      <c r="L1297" s="99">
        <f>+F1297</f>
        <v>69402</v>
      </c>
      <c r="M1297" s="98">
        <v>38016</v>
      </c>
      <c r="N1297" s="98">
        <v>68457.004000000001</v>
      </c>
    </row>
    <row r="1298" spans="1:14" ht="22.5" hidden="1">
      <c r="B1298" s="39">
        <v>780</v>
      </c>
      <c r="C1298" s="67" t="s">
        <v>2098</v>
      </c>
      <c r="D1298" s="55" t="s">
        <v>2099</v>
      </c>
      <c r="E1298" s="68" t="s">
        <v>38</v>
      </c>
      <c r="F1298" s="141">
        <f t="shared" si="173"/>
        <v>95770</v>
      </c>
      <c r="G1298" s="142">
        <f t="shared" si="174"/>
        <v>89394</v>
      </c>
      <c r="H1298" s="142">
        <f t="shared" si="175"/>
        <v>99946</v>
      </c>
      <c r="I1298" s="142">
        <f t="shared" si="176"/>
        <v>99190</v>
      </c>
      <c r="K1298" s="98">
        <v>94466.504000000001</v>
      </c>
      <c r="L1298" s="99">
        <f>+F1298</f>
        <v>95770</v>
      </c>
      <c r="M1298" s="98">
        <v>65540</v>
      </c>
      <c r="N1298" s="98">
        <v>94466.504000000001</v>
      </c>
    </row>
    <row r="1299" spans="1:14" ht="22.5" hidden="1">
      <c r="B1299" s="39">
        <v>781</v>
      </c>
      <c r="C1299" s="67" t="s">
        <v>2100</v>
      </c>
      <c r="D1299" s="55" t="s">
        <v>3688</v>
      </c>
      <c r="E1299" s="68" t="s">
        <v>38</v>
      </c>
      <c r="F1299" s="141">
        <f t="shared" si="173"/>
        <v>53099</v>
      </c>
      <c r="G1299" s="142">
        <f t="shared" si="174"/>
        <v>49563</v>
      </c>
      <c r="H1299" s="142">
        <f t="shared" si="175"/>
        <v>55414</v>
      </c>
      <c r="I1299" s="142">
        <f t="shared" si="176"/>
        <v>54995</v>
      </c>
      <c r="K1299" s="98">
        <v>52375.850340000005</v>
      </c>
      <c r="M1299" s="98">
        <v>50343</v>
      </c>
      <c r="N1299" s="98">
        <v>52375.850340000005</v>
      </c>
    </row>
    <row r="1300" spans="1:14" ht="16.5" hidden="1">
      <c r="B1300" s="39">
        <v>782</v>
      </c>
      <c r="C1300" s="67" t="s">
        <v>2102</v>
      </c>
      <c r="D1300" s="55" t="s">
        <v>2103</v>
      </c>
      <c r="E1300" s="68" t="s">
        <v>38</v>
      </c>
      <c r="F1300" s="141">
        <f t="shared" si="173"/>
        <v>183738</v>
      </c>
      <c r="G1300" s="142">
        <f t="shared" si="174"/>
        <v>171505</v>
      </c>
      <c r="H1300" s="142">
        <f t="shared" si="175"/>
        <v>191749</v>
      </c>
      <c r="I1300" s="142">
        <f t="shared" si="176"/>
        <v>190299</v>
      </c>
      <c r="K1300" s="98">
        <v>181237.31714000003</v>
      </c>
      <c r="M1300" s="98">
        <v>174203</v>
      </c>
      <c r="N1300" s="98">
        <v>181237.31714000003</v>
      </c>
    </row>
    <row r="1301" spans="1:14" ht="33.75" hidden="1">
      <c r="B1301" s="39">
        <v>783</v>
      </c>
      <c r="C1301" s="67" t="s">
        <v>2104</v>
      </c>
      <c r="D1301" s="55" t="s">
        <v>2105</v>
      </c>
      <c r="E1301" s="68" t="s">
        <v>38</v>
      </c>
      <c r="F1301" s="141">
        <f t="shared" si="173"/>
        <v>100395</v>
      </c>
      <c r="G1301" s="142">
        <f t="shared" si="174"/>
        <v>93711</v>
      </c>
      <c r="H1301" s="142">
        <f t="shared" si="175"/>
        <v>104772</v>
      </c>
      <c r="I1301" s="142">
        <f t="shared" si="176"/>
        <v>103980</v>
      </c>
      <c r="K1301" s="98">
        <v>99028.570300000007</v>
      </c>
      <c r="M1301" s="98">
        <v>95185</v>
      </c>
      <c r="N1301" s="98">
        <v>99028.570300000007</v>
      </c>
    </row>
    <row r="1302" spans="1:14" ht="22.5" hidden="1">
      <c r="B1302" s="39">
        <v>784</v>
      </c>
      <c r="C1302" s="67" t="s">
        <v>2106</v>
      </c>
      <c r="D1302" s="55" t="s">
        <v>2107</v>
      </c>
      <c r="E1302" s="56" t="s">
        <v>86</v>
      </c>
      <c r="F1302" s="141">
        <f t="shared" si="173"/>
        <v>11058</v>
      </c>
      <c r="G1302" s="142">
        <f t="shared" si="174"/>
        <v>10322</v>
      </c>
      <c r="H1302" s="142">
        <f t="shared" si="175"/>
        <v>11540</v>
      </c>
      <c r="I1302" s="142">
        <f t="shared" si="176"/>
        <v>11453</v>
      </c>
      <c r="K1302" s="98">
        <v>10907.343920000001</v>
      </c>
      <c r="M1302" s="98">
        <v>10484</v>
      </c>
      <c r="N1302" s="98">
        <v>10907.343920000001</v>
      </c>
    </row>
    <row r="1303" spans="1:14" ht="16.5" hidden="1">
      <c r="B1303" s="39">
        <v>785</v>
      </c>
      <c r="C1303" s="70" t="s">
        <v>2108</v>
      </c>
      <c r="D1303" s="58" t="s">
        <v>2109</v>
      </c>
      <c r="E1303" s="71"/>
      <c r="F1303" s="141"/>
      <c r="G1303" s="142"/>
      <c r="H1303" s="142"/>
      <c r="I1303" s="142"/>
      <c r="K1303" s="98">
        <v>0</v>
      </c>
      <c r="M1303" s="98">
        <v>0</v>
      </c>
      <c r="N1303" s="98">
        <v>0</v>
      </c>
    </row>
    <row r="1304" spans="1:14" ht="16.5" hidden="1">
      <c r="B1304" s="39">
        <v>786</v>
      </c>
      <c r="C1304" s="67" t="s">
        <v>3689</v>
      </c>
      <c r="D1304" s="76" t="s">
        <v>3690</v>
      </c>
      <c r="E1304" s="56" t="s">
        <v>86</v>
      </c>
      <c r="F1304" s="141">
        <f t="shared" ref="F1304:F1317" si="177">+ROUND($F$7*K1304,0)</f>
        <v>35748</v>
      </c>
      <c r="G1304" s="142">
        <f t="shared" ref="G1304:G1317" si="178">+ROUND(K1304*$G$7,0)</f>
        <v>33368</v>
      </c>
      <c r="H1304" s="142">
        <f t="shared" ref="H1304:H1317" si="179">+ROUND(K1304*$H$7,0)</f>
        <v>37307</v>
      </c>
      <c r="I1304" s="142">
        <f t="shared" ref="I1304:I1317" si="180">+ROUND(K1304*$I$7,0)</f>
        <v>37025</v>
      </c>
      <c r="K1304" s="98">
        <v>35261.599340000001</v>
      </c>
      <c r="M1304" s="98">
        <v>33893</v>
      </c>
      <c r="N1304" s="98">
        <v>35261.599340000001</v>
      </c>
    </row>
    <row r="1305" spans="1:14" ht="16.5" hidden="1">
      <c r="B1305" s="39">
        <v>787</v>
      </c>
      <c r="C1305" s="67" t="s">
        <v>3691</v>
      </c>
      <c r="D1305" s="55" t="s">
        <v>3692</v>
      </c>
      <c r="E1305" s="56" t="s">
        <v>86</v>
      </c>
      <c r="F1305" s="141">
        <f t="shared" si="177"/>
        <v>35778</v>
      </c>
      <c r="G1305" s="142">
        <f t="shared" si="178"/>
        <v>33396</v>
      </c>
      <c r="H1305" s="142">
        <f t="shared" si="179"/>
        <v>37338</v>
      </c>
      <c r="I1305" s="142">
        <f t="shared" si="180"/>
        <v>37055</v>
      </c>
      <c r="K1305" s="98">
        <v>35290.729980000004</v>
      </c>
      <c r="M1305" s="98">
        <v>33921</v>
      </c>
      <c r="N1305" s="98">
        <v>35290.729980000004</v>
      </c>
    </row>
    <row r="1306" spans="1:14" ht="16.5" hidden="1">
      <c r="B1306" s="39">
        <v>788</v>
      </c>
      <c r="C1306" s="67" t="s">
        <v>2110</v>
      </c>
      <c r="D1306" s="55" t="s">
        <v>2111</v>
      </c>
      <c r="E1306" s="56" t="s">
        <v>86</v>
      </c>
      <c r="F1306" s="141">
        <f t="shared" si="177"/>
        <v>36002</v>
      </c>
      <c r="G1306" s="142">
        <f t="shared" si="178"/>
        <v>33605</v>
      </c>
      <c r="H1306" s="142">
        <f t="shared" si="179"/>
        <v>37572</v>
      </c>
      <c r="I1306" s="142">
        <f t="shared" si="180"/>
        <v>37288</v>
      </c>
      <c r="K1306" s="98">
        <v>35512.33092</v>
      </c>
      <c r="M1306" s="98">
        <v>34134</v>
      </c>
      <c r="N1306" s="98">
        <v>35512.33092</v>
      </c>
    </row>
    <row r="1307" spans="1:14" ht="16.5" hidden="1">
      <c r="B1307" s="39">
        <v>789</v>
      </c>
      <c r="C1307" s="67" t="s">
        <v>2112</v>
      </c>
      <c r="D1307" s="55" t="s">
        <v>2113</v>
      </c>
      <c r="E1307" s="56" t="s">
        <v>86</v>
      </c>
      <c r="F1307" s="141">
        <f t="shared" si="177"/>
        <v>9958</v>
      </c>
      <c r="G1307" s="142">
        <f t="shared" si="178"/>
        <v>9295</v>
      </c>
      <c r="H1307" s="142">
        <f t="shared" si="179"/>
        <v>10392</v>
      </c>
      <c r="I1307" s="142">
        <f t="shared" si="180"/>
        <v>10313</v>
      </c>
      <c r="K1307" s="98">
        <v>9822.2275800000007</v>
      </c>
      <c r="M1307" s="98">
        <v>9441</v>
      </c>
      <c r="N1307" s="98">
        <v>9822.2275800000007</v>
      </c>
    </row>
    <row r="1308" spans="1:14" ht="16.5" hidden="1">
      <c r="B1308" s="39">
        <v>790</v>
      </c>
      <c r="C1308" s="67" t="s">
        <v>2114</v>
      </c>
      <c r="D1308" s="55" t="s">
        <v>3693</v>
      </c>
      <c r="E1308" s="56" t="s">
        <v>86</v>
      </c>
      <c r="F1308" s="141">
        <f t="shared" si="177"/>
        <v>28150</v>
      </c>
      <c r="G1308" s="142">
        <f t="shared" si="178"/>
        <v>26276</v>
      </c>
      <c r="H1308" s="142">
        <f t="shared" si="179"/>
        <v>29377</v>
      </c>
      <c r="I1308" s="142">
        <f t="shared" si="180"/>
        <v>29155</v>
      </c>
      <c r="K1308" s="98">
        <v>27766.701820000002</v>
      </c>
      <c r="M1308" s="98">
        <v>26689</v>
      </c>
      <c r="N1308" s="98">
        <v>27766.701820000002</v>
      </c>
    </row>
    <row r="1309" spans="1:14" ht="16.5" hidden="1">
      <c r="B1309" s="39">
        <v>791</v>
      </c>
      <c r="C1309" s="67" t="s">
        <v>2116</v>
      </c>
      <c r="D1309" s="55" t="s">
        <v>2117</v>
      </c>
      <c r="E1309" s="56" t="s">
        <v>86</v>
      </c>
      <c r="F1309" s="141">
        <f t="shared" si="177"/>
        <v>22434</v>
      </c>
      <c r="G1309" s="142">
        <f t="shared" si="178"/>
        <v>20941</v>
      </c>
      <c r="H1309" s="142">
        <f t="shared" si="179"/>
        <v>23412</v>
      </c>
      <c r="I1309" s="142">
        <f t="shared" si="180"/>
        <v>23235</v>
      </c>
      <c r="K1309" s="98">
        <v>22128.882600000001</v>
      </c>
      <c r="M1309" s="98">
        <v>21270</v>
      </c>
      <c r="N1309" s="98">
        <v>22128.882600000001</v>
      </c>
    </row>
    <row r="1310" spans="1:14" s="40" customFormat="1" ht="16.5" hidden="1">
      <c r="A1310" s="39"/>
      <c r="B1310" s="39">
        <v>792</v>
      </c>
      <c r="C1310" s="67" t="s">
        <v>2118</v>
      </c>
      <c r="D1310" s="55" t="s">
        <v>2119</v>
      </c>
      <c r="E1310" s="56" t="s">
        <v>86</v>
      </c>
      <c r="F1310" s="141">
        <f t="shared" si="177"/>
        <v>18234</v>
      </c>
      <c r="G1310" s="142">
        <f t="shared" si="178"/>
        <v>17020</v>
      </c>
      <c r="H1310" s="142">
        <f t="shared" si="179"/>
        <v>19029</v>
      </c>
      <c r="I1310" s="142">
        <f t="shared" si="180"/>
        <v>18885</v>
      </c>
      <c r="J1310" s="39"/>
      <c r="K1310" s="98">
        <v>17986.08944</v>
      </c>
      <c r="L1310" s="39"/>
      <c r="M1310" s="98">
        <v>17288</v>
      </c>
      <c r="N1310" s="98">
        <v>17986.08944</v>
      </c>
    </row>
    <row r="1311" spans="1:14" s="40" customFormat="1" ht="16.5" hidden="1">
      <c r="A1311" s="39"/>
      <c r="B1311" s="39">
        <v>793</v>
      </c>
      <c r="C1311" s="67" t="s">
        <v>2120</v>
      </c>
      <c r="D1311" s="55" t="s">
        <v>2121</v>
      </c>
      <c r="E1311" s="56" t="s">
        <v>86</v>
      </c>
      <c r="F1311" s="141">
        <f t="shared" si="177"/>
        <v>7706</v>
      </c>
      <c r="G1311" s="142">
        <f t="shared" si="178"/>
        <v>7193</v>
      </c>
      <c r="H1311" s="142">
        <f t="shared" si="179"/>
        <v>8042</v>
      </c>
      <c r="I1311" s="142">
        <f t="shared" si="180"/>
        <v>7981</v>
      </c>
      <c r="J1311" s="39"/>
      <c r="K1311" s="98">
        <v>7601.0162800000007</v>
      </c>
      <c r="L1311" s="39"/>
      <c r="M1311" s="98">
        <v>7306</v>
      </c>
      <c r="N1311" s="98">
        <v>7601.0162800000007</v>
      </c>
    </row>
    <row r="1312" spans="1:14" s="40" customFormat="1" ht="16.5" hidden="1">
      <c r="A1312" s="39"/>
      <c r="B1312" s="39">
        <v>794</v>
      </c>
      <c r="C1312" s="67" t="s">
        <v>2122</v>
      </c>
      <c r="D1312" s="55" t="s">
        <v>3694</v>
      </c>
      <c r="E1312" s="56" t="s">
        <v>86</v>
      </c>
      <c r="F1312" s="141">
        <f t="shared" si="177"/>
        <v>11975</v>
      </c>
      <c r="G1312" s="142">
        <f t="shared" si="178"/>
        <v>11178</v>
      </c>
      <c r="H1312" s="142">
        <f t="shared" si="179"/>
        <v>12498</v>
      </c>
      <c r="I1312" s="142">
        <f t="shared" si="180"/>
        <v>12403</v>
      </c>
      <c r="J1312" s="39"/>
      <c r="K1312" s="98">
        <v>11812.474520000002</v>
      </c>
      <c r="L1312" s="39"/>
      <c r="M1312" s="98">
        <v>11354</v>
      </c>
      <c r="N1312" s="98">
        <v>11812.474520000002</v>
      </c>
    </row>
    <row r="1313" spans="1:14" s="40" customFormat="1" ht="16.5" hidden="1">
      <c r="A1313" s="39"/>
      <c r="B1313" s="39">
        <v>795</v>
      </c>
      <c r="C1313" s="67" t="s">
        <v>3695</v>
      </c>
      <c r="D1313" s="55" t="s">
        <v>3696</v>
      </c>
      <c r="E1313" s="56" t="s">
        <v>86</v>
      </c>
      <c r="F1313" s="141">
        <f t="shared" si="177"/>
        <v>20942</v>
      </c>
      <c r="G1313" s="142">
        <f t="shared" si="178"/>
        <v>19547</v>
      </c>
      <c r="H1313" s="142">
        <f t="shared" si="179"/>
        <v>21855</v>
      </c>
      <c r="I1313" s="142">
        <f t="shared" si="180"/>
        <v>21690</v>
      </c>
      <c r="J1313" s="39"/>
      <c r="K1313" s="98">
        <v>20656.744900000002</v>
      </c>
      <c r="L1313" s="39"/>
      <c r="M1313" s="98">
        <v>19855</v>
      </c>
      <c r="N1313" s="98">
        <v>20656.744900000002</v>
      </c>
    </row>
    <row r="1314" spans="1:14" s="40" customFormat="1" ht="16.5" hidden="1">
      <c r="A1314" s="39"/>
      <c r="B1314" s="39">
        <v>796</v>
      </c>
      <c r="C1314" s="67" t="s">
        <v>2124</v>
      </c>
      <c r="D1314" s="55" t="s">
        <v>2125</v>
      </c>
      <c r="E1314" s="56" t="s">
        <v>86</v>
      </c>
      <c r="F1314" s="141">
        <f t="shared" si="177"/>
        <v>7140</v>
      </c>
      <c r="G1314" s="142">
        <f t="shared" si="178"/>
        <v>6664</v>
      </c>
      <c r="H1314" s="142">
        <f t="shared" si="179"/>
        <v>7451</v>
      </c>
      <c r="I1314" s="142">
        <f t="shared" si="180"/>
        <v>7394</v>
      </c>
      <c r="J1314" s="39"/>
      <c r="K1314" s="98">
        <v>7042.3322200000002</v>
      </c>
      <c r="L1314" s="39"/>
      <c r="M1314" s="98">
        <v>6769</v>
      </c>
      <c r="N1314" s="98">
        <v>7042.3322200000002</v>
      </c>
    </row>
    <row r="1315" spans="1:14" s="40" customFormat="1" ht="16.5" hidden="1">
      <c r="A1315" s="39"/>
      <c r="B1315" s="39">
        <v>797</v>
      </c>
      <c r="C1315" s="67" t="s">
        <v>2126</v>
      </c>
      <c r="D1315" s="55" t="s">
        <v>3697</v>
      </c>
      <c r="E1315" s="56" t="s">
        <v>86</v>
      </c>
      <c r="F1315" s="141">
        <f t="shared" si="177"/>
        <v>50794</v>
      </c>
      <c r="G1315" s="142">
        <f t="shared" si="178"/>
        <v>47412</v>
      </c>
      <c r="H1315" s="142">
        <f t="shared" si="179"/>
        <v>53009</v>
      </c>
      <c r="I1315" s="142">
        <f t="shared" si="180"/>
        <v>52608</v>
      </c>
      <c r="J1315" s="39"/>
      <c r="K1315" s="98">
        <v>50102.620040000002</v>
      </c>
      <c r="L1315" s="39"/>
      <c r="M1315" s="98">
        <v>48158</v>
      </c>
      <c r="N1315" s="98">
        <v>50102.620040000002</v>
      </c>
    </row>
    <row r="1316" spans="1:14" s="40" customFormat="1" ht="16.5" hidden="1">
      <c r="A1316" s="39"/>
      <c r="B1316" s="39">
        <v>798</v>
      </c>
      <c r="C1316" s="67" t="s">
        <v>3698</v>
      </c>
      <c r="D1316" s="55" t="s">
        <v>3699</v>
      </c>
      <c r="E1316" s="56" t="s">
        <v>86</v>
      </c>
      <c r="F1316" s="141">
        <f t="shared" si="177"/>
        <v>32909</v>
      </c>
      <c r="G1316" s="142">
        <f t="shared" si="178"/>
        <v>30718</v>
      </c>
      <c r="H1316" s="142">
        <f t="shared" si="179"/>
        <v>34344</v>
      </c>
      <c r="I1316" s="142">
        <f t="shared" si="180"/>
        <v>34084</v>
      </c>
      <c r="J1316" s="39"/>
      <c r="K1316" s="98">
        <v>32460.896380000002</v>
      </c>
      <c r="L1316" s="39"/>
      <c r="M1316" s="98">
        <v>31201</v>
      </c>
      <c r="N1316" s="98">
        <v>32460.896380000002</v>
      </c>
    </row>
    <row r="1317" spans="1:14" s="40" customFormat="1" ht="16.5" hidden="1">
      <c r="A1317" s="39"/>
      <c r="B1317" s="39">
        <v>799</v>
      </c>
      <c r="C1317" s="67" t="s">
        <v>2128</v>
      </c>
      <c r="D1317" s="55" t="s">
        <v>2129</v>
      </c>
      <c r="E1317" s="56" t="s">
        <v>86</v>
      </c>
      <c r="F1317" s="141">
        <f t="shared" si="177"/>
        <v>21294</v>
      </c>
      <c r="G1317" s="142">
        <f t="shared" si="178"/>
        <v>19876</v>
      </c>
      <c r="H1317" s="142">
        <f t="shared" si="179"/>
        <v>22222</v>
      </c>
      <c r="I1317" s="142">
        <f t="shared" si="180"/>
        <v>22054</v>
      </c>
      <c r="J1317" s="39"/>
      <c r="K1317" s="98">
        <v>21004.231820000001</v>
      </c>
      <c r="L1317" s="39"/>
      <c r="M1317" s="98">
        <v>20189</v>
      </c>
      <c r="N1317" s="98">
        <v>21004.231820000001</v>
      </c>
    </row>
    <row r="1318" spans="1:14" ht="16.5" hidden="1">
      <c r="B1318" s="39">
        <v>800</v>
      </c>
      <c r="C1318" s="70" t="s">
        <v>2130</v>
      </c>
      <c r="D1318" s="58" t="s">
        <v>2131</v>
      </c>
      <c r="E1318" s="71"/>
      <c r="F1318" s="141"/>
      <c r="G1318" s="142"/>
      <c r="H1318" s="142"/>
      <c r="I1318" s="142"/>
      <c r="K1318" s="98">
        <v>0</v>
      </c>
      <c r="M1318" s="98">
        <v>0</v>
      </c>
      <c r="N1318" s="98">
        <v>0</v>
      </c>
    </row>
    <row r="1319" spans="1:14" ht="16.5" hidden="1">
      <c r="B1319" s="39">
        <v>801</v>
      </c>
      <c r="C1319" s="67" t="s">
        <v>2132</v>
      </c>
      <c r="D1319" s="55" t="s">
        <v>3700</v>
      </c>
      <c r="E1319" s="56" t="s">
        <v>86</v>
      </c>
      <c r="F1319" s="141">
        <f t="shared" ref="F1319:F1325" si="181">+ROUND($F$7*K1319,0)</f>
        <v>25232</v>
      </c>
      <c r="G1319" s="142">
        <f t="shared" ref="G1319:G1325" si="182">+ROUND(K1319*$G$7,0)</f>
        <v>23552</v>
      </c>
      <c r="H1319" s="142">
        <f t="shared" ref="H1319:H1325" si="183">+ROUND(K1319*$H$7,0)</f>
        <v>26333</v>
      </c>
      <c r="I1319" s="142">
        <f t="shared" ref="I1319:I1325" si="184">+ROUND(K1319*$I$7,0)</f>
        <v>26133</v>
      </c>
      <c r="K1319" s="98">
        <v>24889.010740000002</v>
      </c>
      <c r="M1319" s="98">
        <v>23923</v>
      </c>
      <c r="N1319" s="98">
        <v>24889.010740000002</v>
      </c>
    </row>
    <row r="1320" spans="1:14" ht="16.5" hidden="1">
      <c r="B1320" s="39">
        <v>802</v>
      </c>
      <c r="C1320" s="67" t="s">
        <v>2134</v>
      </c>
      <c r="D1320" s="55" t="s">
        <v>2135</v>
      </c>
      <c r="E1320" s="56" t="s">
        <v>86</v>
      </c>
      <c r="F1320" s="141">
        <f t="shared" si="181"/>
        <v>31893</v>
      </c>
      <c r="G1320" s="142">
        <f t="shared" si="182"/>
        <v>29770</v>
      </c>
      <c r="H1320" s="142">
        <f t="shared" si="183"/>
        <v>33284</v>
      </c>
      <c r="I1320" s="142">
        <f t="shared" si="184"/>
        <v>33032</v>
      </c>
      <c r="K1320" s="98">
        <v>31459.010440000002</v>
      </c>
      <c r="M1320" s="98">
        <v>30238</v>
      </c>
      <c r="N1320" s="98">
        <v>31459.010440000002</v>
      </c>
    </row>
    <row r="1321" spans="1:14" ht="16.5" hidden="1">
      <c r="B1321" s="39">
        <v>803</v>
      </c>
      <c r="C1321" s="67" t="s">
        <v>2136</v>
      </c>
      <c r="D1321" s="55" t="s">
        <v>2137</v>
      </c>
      <c r="E1321" s="56" t="s">
        <v>86</v>
      </c>
      <c r="F1321" s="141">
        <f t="shared" si="181"/>
        <v>78067</v>
      </c>
      <c r="G1321" s="142">
        <f t="shared" si="182"/>
        <v>72870</v>
      </c>
      <c r="H1321" s="142">
        <f t="shared" si="183"/>
        <v>81471</v>
      </c>
      <c r="I1321" s="142">
        <f t="shared" si="184"/>
        <v>80855</v>
      </c>
      <c r="K1321" s="98">
        <v>77004.766080000001</v>
      </c>
      <c r="M1321" s="98">
        <v>74016</v>
      </c>
      <c r="N1321" s="98">
        <v>77004.766080000001</v>
      </c>
    </row>
    <row r="1322" spans="1:14" ht="16.5" hidden="1">
      <c r="B1322" s="39">
        <v>804</v>
      </c>
      <c r="C1322" s="67" t="s">
        <v>2138</v>
      </c>
      <c r="D1322" s="55" t="s">
        <v>2139</v>
      </c>
      <c r="E1322" s="56" t="s">
        <v>86</v>
      </c>
      <c r="F1322" s="141">
        <f t="shared" si="181"/>
        <v>54740</v>
      </c>
      <c r="G1322" s="142">
        <f t="shared" si="182"/>
        <v>51095</v>
      </c>
      <c r="H1322" s="142">
        <f t="shared" si="183"/>
        <v>57126</v>
      </c>
      <c r="I1322" s="142">
        <f t="shared" si="184"/>
        <v>56694</v>
      </c>
      <c r="K1322" s="98">
        <v>53994.681620000003</v>
      </c>
      <c r="M1322" s="98">
        <v>51899</v>
      </c>
      <c r="N1322" s="98">
        <v>53994.681620000003</v>
      </c>
    </row>
    <row r="1323" spans="1:14" ht="16.5" hidden="1">
      <c r="B1323" s="39">
        <v>805</v>
      </c>
      <c r="C1323" s="67" t="s">
        <v>2140</v>
      </c>
      <c r="D1323" s="55" t="s">
        <v>2141</v>
      </c>
      <c r="E1323" s="56" t="s">
        <v>86</v>
      </c>
      <c r="F1323" s="141">
        <f t="shared" si="181"/>
        <v>45852</v>
      </c>
      <c r="G1323" s="142">
        <f t="shared" si="182"/>
        <v>42799</v>
      </c>
      <c r="H1323" s="142">
        <f t="shared" si="183"/>
        <v>47851</v>
      </c>
      <c r="I1323" s="142">
        <f t="shared" si="184"/>
        <v>47489</v>
      </c>
      <c r="K1323" s="98">
        <v>45227.399360000003</v>
      </c>
      <c r="M1323" s="98">
        <v>43472</v>
      </c>
      <c r="N1323" s="98">
        <v>45227.399360000003</v>
      </c>
    </row>
    <row r="1324" spans="1:14" ht="16.5" hidden="1">
      <c r="B1324" s="39">
        <v>806</v>
      </c>
      <c r="C1324" s="67" t="s">
        <v>2142</v>
      </c>
      <c r="D1324" s="55" t="s">
        <v>2143</v>
      </c>
      <c r="E1324" s="56" t="s">
        <v>86</v>
      </c>
      <c r="F1324" s="141">
        <f t="shared" si="181"/>
        <v>50696</v>
      </c>
      <c r="G1324" s="142">
        <f t="shared" si="182"/>
        <v>47321</v>
      </c>
      <c r="H1324" s="142">
        <f t="shared" si="183"/>
        <v>52906</v>
      </c>
      <c r="I1324" s="142">
        <f t="shared" si="184"/>
        <v>52506</v>
      </c>
      <c r="K1324" s="98">
        <v>50005.864700000006</v>
      </c>
      <c r="M1324" s="98">
        <v>48065</v>
      </c>
      <c r="N1324" s="98">
        <v>50005.864700000006</v>
      </c>
    </row>
    <row r="1325" spans="1:14" ht="16.5" hidden="1">
      <c r="B1325" s="39">
        <v>807</v>
      </c>
      <c r="C1325" s="67" t="s">
        <v>2144</v>
      </c>
      <c r="D1325" s="55" t="s">
        <v>2145</v>
      </c>
      <c r="E1325" s="56" t="s">
        <v>86</v>
      </c>
      <c r="F1325" s="141">
        <f t="shared" si="181"/>
        <v>43470</v>
      </c>
      <c r="G1325" s="142">
        <f t="shared" si="182"/>
        <v>40576</v>
      </c>
      <c r="H1325" s="142">
        <f t="shared" si="183"/>
        <v>45365</v>
      </c>
      <c r="I1325" s="142">
        <f t="shared" si="184"/>
        <v>45022</v>
      </c>
      <c r="K1325" s="98">
        <v>42878.221320000004</v>
      </c>
      <c r="M1325" s="98">
        <v>41214</v>
      </c>
      <c r="N1325" s="98">
        <v>42878.221320000004</v>
      </c>
    </row>
    <row r="1326" spans="1:14" ht="16.5" hidden="1">
      <c r="B1326" s="39">
        <v>808</v>
      </c>
      <c r="C1326" s="70" t="s">
        <v>2146</v>
      </c>
      <c r="D1326" s="58" t="s">
        <v>2147</v>
      </c>
      <c r="E1326" s="71"/>
      <c r="F1326" s="141"/>
      <c r="G1326" s="142"/>
      <c r="H1326" s="142"/>
      <c r="I1326" s="142"/>
      <c r="K1326" s="98">
        <v>0</v>
      </c>
      <c r="M1326" s="98">
        <v>0</v>
      </c>
      <c r="N1326" s="98">
        <v>0</v>
      </c>
    </row>
    <row r="1327" spans="1:14" ht="16.5" hidden="1">
      <c r="B1327" s="39">
        <v>809</v>
      </c>
      <c r="C1327" s="67" t="s">
        <v>2148</v>
      </c>
      <c r="D1327" s="55" t="s">
        <v>2149</v>
      </c>
      <c r="E1327" s="56" t="s">
        <v>86</v>
      </c>
      <c r="F1327" s="141">
        <f t="shared" ref="F1327:F1336" si="185">+ROUND($F$7*K1327,0)</f>
        <v>22825</v>
      </c>
      <c r="G1327" s="142">
        <f t="shared" ref="G1327:G1336" si="186">+ROUND(K1327*$G$7,0)</f>
        <v>21305</v>
      </c>
      <c r="H1327" s="142">
        <f t="shared" ref="H1327:H1336" si="187">+ROUND(K1327*$H$7,0)</f>
        <v>23820</v>
      </c>
      <c r="I1327" s="142">
        <f t="shared" ref="I1327:I1336" si="188">+ROUND(K1327*$I$7,0)</f>
        <v>23640</v>
      </c>
      <c r="K1327" s="98">
        <v>22513.823200000003</v>
      </c>
      <c r="M1327" s="98">
        <v>21640</v>
      </c>
      <c r="N1327" s="98">
        <v>22513.823200000003</v>
      </c>
    </row>
    <row r="1328" spans="1:14" ht="16.5" hidden="1">
      <c r="B1328" s="39">
        <v>810</v>
      </c>
      <c r="C1328" s="67" t="s">
        <v>2150</v>
      </c>
      <c r="D1328" s="55" t="s">
        <v>2151</v>
      </c>
      <c r="E1328" s="56" t="s">
        <v>86</v>
      </c>
      <c r="F1328" s="141">
        <f t="shared" si="185"/>
        <v>32000</v>
      </c>
      <c r="G1328" s="142">
        <f t="shared" si="186"/>
        <v>29869</v>
      </c>
      <c r="H1328" s="142">
        <f t="shared" si="187"/>
        <v>33395</v>
      </c>
      <c r="I1328" s="142">
        <f t="shared" si="188"/>
        <v>33142</v>
      </c>
      <c r="K1328" s="98">
        <v>31564.088820000001</v>
      </c>
      <c r="M1328" s="98">
        <v>30339</v>
      </c>
      <c r="N1328" s="98">
        <v>31564.088820000001</v>
      </c>
    </row>
    <row r="1329" spans="2:14" ht="16.5" hidden="1">
      <c r="B1329" s="39">
        <v>811</v>
      </c>
      <c r="C1329" s="67" t="s">
        <v>2152</v>
      </c>
      <c r="D1329" s="55" t="s">
        <v>2153</v>
      </c>
      <c r="E1329" s="56" t="s">
        <v>86</v>
      </c>
      <c r="F1329" s="141">
        <f t="shared" si="185"/>
        <v>19814</v>
      </c>
      <c r="G1329" s="142">
        <f t="shared" si="186"/>
        <v>18495</v>
      </c>
      <c r="H1329" s="142">
        <f t="shared" si="187"/>
        <v>20678</v>
      </c>
      <c r="I1329" s="142">
        <f t="shared" si="188"/>
        <v>20522</v>
      </c>
      <c r="K1329" s="98">
        <v>19544.578680000002</v>
      </c>
      <c r="M1329" s="98">
        <v>18786</v>
      </c>
      <c r="N1329" s="98">
        <v>19544.578680000002</v>
      </c>
    </row>
    <row r="1330" spans="2:14" ht="16.5" hidden="1">
      <c r="B1330" s="39">
        <v>812</v>
      </c>
      <c r="C1330" s="67" t="s">
        <v>2154</v>
      </c>
      <c r="D1330" s="55" t="s">
        <v>2155</v>
      </c>
      <c r="E1330" s="56" t="s">
        <v>86</v>
      </c>
      <c r="F1330" s="141">
        <f t="shared" si="185"/>
        <v>10293</v>
      </c>
      <c r="G1330" s="142">
        <f t="shared" si="186"/>
        <v>9608</v>
      </c>
      <c r="H1330" s="142">
        <f t="shared" si="187"/>
        <v>10742</v>
      </c>
      <c r="I1330" s="142">
        <f t="shared" si="188"/>
        <v>10661</v>
      </c>
      <c r="K1330" s="98">
        <v>10153.068420000001</v>
      </c>
      <c r="M1330" s="98">
        <v>9759</v>
      </c>
      <c r="N1330" s="98">
        <v>10153.068420000001</v>
      </c>
    </row>
    <row r="1331" spans="2:14" ht="25.5" hidden="1">
      <c r="C1331" s="185" t="s">
        <v>2156</v>
      </c>
      <c r="D1331" s="188" t="s">
        <v>2157</v>
      </c>
      <c r="E1331" s="189" t="s">
        <v>86</v>
      </c>
      <c r="F1331" s="141">
        <f t="shared" si="185"/>
        <v>12952</v>
      </c>
      <c r="G1331" s="142">
        <f t="shared" si="186"/>
        <v>12090</v>
      </c>
      <c r="H1331" s="142">
        <f t="shared" si="187"/>
        <v>13517</v>
      </c>
      <c r="I1331" s="142">
        <f t="shared" si="188"/>
        <v>13415</v>
      </c>
      <c r="K1331" s="177">
        <v>12775.9</v>
      </c>
      <c r="M1331" s="98">
        <v>0</v>
      </c>
      <c r="N1331" s="98">
        <v>0</v>
      </c>
    </row>
    <row r="1332" spans="2:14" ht="16.5" hidden="1">
      <c r="C1332" s="185" t="s">
        <v>2158</v>
      </c>
      <c r="D1332" s="188" t="s">
        <v>3701</v>
      </c>
      <c r="E1332" s="189" t="s">
        <v>678</v>
      </c>
      <c r="F1332" s="141">
        <f t="shared" si="185"/>
        <v>17449</v>
      </c>
      <c r="G1332" s="142">
        <f t="shared" si="186"/>
        <v>16287</v>
      </c>
      <c r="H1332" s="142">
        <f t="shared" si="187"/>
        <v>18209</v>
      </c>
      <c r="I1332" s="142">
        <f t="shared" si="188"/>
        <v>18072</v>
      </c>
      <c r="K1332" s="177">
        <v>17211</v>
      </c>
      <c r="M1332" s="98"/>
      <c r="N1332" s="98"/>
    </row>
    <row r="1333" spans="2:14" ht="16.5" hidden="1">
      <c r="C1333" s="185" t="s">
        <v>2160</v>
      </c>
      <c r="D1333" s="188" t="s">
        <v>2161</v>
      </c>
      <c r="E1333" s="189" t="s">
        <v>678</v>
      </c>
      <c r="F1333" s="141">
        <f t="shared" si="185"/>
        <v>35210</v>
      </c>
      <c r="G1333" s="142">
        <f t="shared" si="186"/>
        <v>32866</v>
      </c>
      <c r="H1333" s="142">
        <f t="shared" si="187"/>
        <v>36745</v>
      </c>
      <c r="I1333" s="142">
        <f t="shared" si="188"/>
        <v>36468</v>
      </c>
      <c r="K1333" s="177">
        <v>34731</v>
      </c>
      <c r="M1333" s="98"/>
      <c r="N1333" s="98"/>
    </row>
    <row r="1334" spans="2:14" ht="16.5" hidden="1">
      <c r="C1334" s="185" t="s">
        <v>2162</v>
      </c>
      <c r="D1334" s="195" t="s">
        <v>3702</v>
      </c>
      <c r="E1334" s="189" t="s">
        <v>574</v>
      </c>
      <c r="F1334" s="141">
        <f t="shared" si="185"/>
        <v>131794</v>
      </c>
      <c r="G1334" s="142">
        <f t="shared" si="186"/>
        <v>123019</v>
      </c>
      <c r="H1334" s="142">
        <f t="shared" si="187"/>
        <v>137540</v>
      </c>
      <c r="I1334" s="142">
        <f t="shared" si="188"/>
        <v>136500</v>
      </c>
      <c r="K1334" s="178">
        <v>130000</v>
      </c>
      <c r="M1334" s="98"/>
      <c r="N1334" s="98"/>
    </row>
    <row r="1335" spans="2:14" ht="25.5" hidden="1">
      <c r="C1335" s="185" t="s">
        <v>3703</v>
      </c>
      <c r="D1335" s="195" t="s">
        <v>2159</v>
      </c>
      <c r="E1335" s="189" t="s">
        <v>1930</v>
      </c>
      <c r="F1335" s="141">
        <f t="shared" si="185"/>
        <v>31964</v>
      </c>
      <c r="G1335" s="142">
        <f t="shared" si="186"/>
        <v>29836</v>
      </c>
      <c r="H1335" s="142">
        <f t="shared" si="187"/>
        <v>33358</v>
      </c>
      <c r="I1335" s="142">
        <f t="shared" si="188"/>
        <v>33105</v>
      </c>
      <c r="K1335" s="179">
        <v>31529</v>
      </c>
      <c r="M1335" s="98"/>
      <c r="N1335" s="98"/>
    </row>
    <row r="1336" spans="2:14" ht="16.5" hidden="1">
      <c r="C1336" s="185" t="s">
        <v>3704</v>
      </c>
      <c r="D1336" s="190" t="s">
        <v>3705</v>
      </c>
      <c r="E1336" s="191" t="s">
        <v>38</v>
      </c>
      <c r="F1336" s="141">
        <f t="shared" si="185"/>
        <v>61364</v>
      </c>
      <c r="G1336" s="142">
        <f t="shared" si="186"/>
        <v>57279</v>
      </c>
      <c r="H1336" s="142">
        <f t="shared" si="187"/>
        <v>64040</v>
      </c>
      <c r="I1336" s="142">
        <f t="shared" si="188"/>
        <v>63555</v>
      </c>
      <c r="K1336" s="180">
        <v>60529</v>
      </c>
      <c r="M1336" s="98"/>
      <c r="N1336" s="98"/>
    </row>
    <row r="1337" spans="2:14" ht="16.5" hidden="1">
      <c r="C1337" s="63"/>
      <c r="D1337" s="123"/>
      <c r="E1337" s="157"/>
      <c r="F1337" s="149"/>
      <c r="G1337" s="150"/>
      <c r="H1337" s="150"/>
      <c r="I1337" s="150"/>
      <c r="K1337" s="98"/>
      <c r="M1337" s="98"/>
      <c r="N1337" s="98"/>
    </row>
    <row r="1338" spans="2:14" ht="16.5" hidden="1">
      <c r="C1338" s="63"/>
      <c r="D1338" s="123"/>
      <c r="E1338" s="157"/>
      <c r="F1338" s="149"/>
      <c r="G1338" s="150"/>
      <c r="H1338" s="150"/>
      <c r="I1338" s="150"/>
      <c r="K1338" s="98"/>
      <c r="M1338" s="98"/>
      <c r="N1338" s="98"/>
    </row>
    <row r="1339" spans="2:14" ht="16.5" hidden="1">
      <c r="C1339" s="63"/>
      <c r="D1339" s="123"/>
      <c r="E1339" s="157"/>
      <c r="F1339" s="149"/>
      <c r="G1339" s="150"/>
      <c r="H1339" s="150"/>
      <c r="I1339" s="150"/>
      <c r="K1339" s="98"/>
      <c r="M1339" s="98"/>
      <c r="N1339" s="98"/>
    </row>
    <row r="1340" spans="2:14" ht="16.5" hidden="1">
      <c r="C1340" s="63"/>
      <c r="D1340" s="123"/>
      <c r="E1340" s="157"/>
      <c r="F1340" s="149"/>
      <c r="G1340" s="150"/>
      <c r="H1340" s="150"/>
      <c r="I1340" s="150"/>
      <c r="K1340" s="98"/>
      <c r="M1340" s="98"/>
      <c r="N1340" s="98"/>
    </row>
    <row r="1341" spans="2:14" ht="16.5" hidden="1">
      <c r="C1341" s="63"/>
      <c r="D1341" s="123"/>
      <c r="E1341" s="157"/>
      <c r="F1341" s="149"/>
      <c r="G1341" s="150"/>
      <c r="H1341" s="150"/>
      <c r="I1341" s="150"/>
      <c r="K1341" s="98"/>
      <c r="M1341" s="98"/>
      <c r="N1341" s="98"/>
    </row>
    <row r="1342" spans="2:14" ht="16.5" hidden="1" customHeight="1">
      <c r="B1342" s="39">
        <v>814</v>
      </c>
      <c r="C1342" s="50">
        <v>11</v>
      </c>
      <c r="D1342" s="122" t="s">
        <v>2165</v>
      </c>
      <c r="E1342" s="65"/>
      <c r="F1342" s="145"/>
      <c r="G1342" s="145"/>
      <c r="H1342" s="145"/>
      <c r="I1342" s="145"/>
      <c r="K1342" s="98">
        <v>0</v>
      </c>
      <c r="M1342" s="98">
        <v>0</v>
      </c>
      <c r="N1342" s="98">
        <v>0</v>
      </c>
    </row>
    <row r="1343" spans="2:14" ht="16.5" hidden="1">
      <c r="B1343" s="39">
        <v>815</v>
      </c>
      <c r="C1343" s="86" t="s">
        <v>2166</v>
      </c>
      <c r="D1343" s="128" t="s">
        <v>2167</v>
      </c>
      <c r="E1343" s="87"/>
      <c r="F1343" s="141"/>
      <c r="G1343" s="142"/>
      <c r="H1343" s="142"/>
      <c r="I1343" s="142"/>
      <c r="K1343" s="98">
        <v>0</v>
      </c>
      <c r="M1343" s="98">
        <v>0</v>
      </c>
      <c r="N1343" s="98">
        <v>0</v>
      </c>
    </row>
    <row r="1344" spans="2:14" ht="22.5" hidden="1">
      <c r="B1344" s="39">
        <v>816</v>
      </c>
      <c r="C1344" s="67" t="s">
        <v>2168</v>
      </c>
      <c r="D1344" s="55" t="s">
        <v>2169</v>
      </c>
      <c r="E1344" s="68" t="s">
        <v>38</v>
      </c>
      <c r="F1344" s="141">
        <f t="shared" ref="F1344:F1350" si="189">+ROUND($F$7*K1344,0)</f>
        <v>29801</v>
      </c>
      <c r="G1344" s="142">
        <f t="shared" ref="G1344:G1350" si="190">+ROUND(K1344*$G$7,0)</f>
        <v>27816</v>
      </c>
      <c r="H1344" s="142">
        <f t="shared" ref="H1344:H1350" si="191">+ROUND(K1344*$H$7,0)</f>
        <v>31100</v>
      </c>
      <c r="I1344" s="142">
        <f t="shared" ref="I1344:I1350" si="192">+ROUND(K1344*$I$7,0)</f>
        <v>30865</v>
      </c>
      <c r="K1344" s="98">
        <v>29394.896520000002</v>
      </c>
      <c r="M1344" s="100">
        <v>28644</v>
      </c>
      <c r="N1344" s="98">
        <v>29394.896520000002</v>
      </c>
    </row>
    <row r="1345" spans="2:14" ht="22.5" hidden="1">
      <c r="B1345" s="39">
        <v>817</v>
      </c>
      <c r="C1345" s="67" t="s">
        <v>2170</v>
      </c>
      <c r="D1345" s="55" t="s">
        <v>2171</v>
      </c>
      <c r="E1345" s="68" t="s">
        <v>38</v>
      </c>
      <c r="F1345" s="141">
        <f t="shared" si="189"/>
        <v>35439</v>
      </c>
      <c r="G1345" s="142">
        <f t="shared" si="190"/>
        <v>33080</v>
      </c>
      <c r="H1345" s="142">
        <f t="shared" si="191"/>
        <v>36984</v>
      </c>
      <c r="I1345" s="142">
        <f t="shared" si="192"/>
        <v>36705</v>
      </c>
      <c r="K1345" s="98">
        <v>34956.768000000004</v>
      </c>
      <c r="M1345" s="100">
        <v>34064</v>
      </c>
      <c r="N1345" s="98">
        <v>34956.768000000004</v>
      </c>
    </row>
    <row r="1346" spans="2:14" ht="16.5" hidden="1">
      <c r="B1346" s="39">
        <v>818</v>
      </c>
      <c r="C1346" s="67" t="s">
        <v>2172</v>
      </c>
      <c r="D1346" s="55" t="s">
        <v>2173</v>
      </c>
      <c r="E1346" s="68" t="s">
        <v>38</v>
      </c>
      <c r="F1346" s="141">
        <f t="shared" si="189"/>
        <v>48643</v>
      </c>
      <c r="G1346" s="142">
        <f t="shared" si="190"/>
        <v>45405</v>
      </c>
      <c r="H1346" s="142">
        <f t="shared" si="191"/>
        <v>50764</v>
      </c>
      <c r="I1346" s="142">
        <f t="shared" si="192"/>
        <v>50380</v>
      </c>
      <c r="K1346" s="98">
        <v>47981.285220000005</v>
      </c>
      <c r="M1346" s="100">
        <v>46755</v>
      </c>
      <c r="N1346" s="98">
        <v>47981.285220000005</v>
      </c>
    </row>
    <row r="1347" spans="2:14" ht="45" hidden="1">
      <c r="B1347" s="39">
        <v>819</v>
      </c>
      <c r="C1347" s="67" t="s">
        <v>2174</v>
      </c>
      <c r="D1347" s="55" t="s">
        <v>2175</v>
      </c>
      <c r="E1347" s="68" t="s">
        <v>38</v>
      </c>
      <c r="F1347" s="141">
        <f t="shared" si="189"/>
        <v>85012</v>
      </c>
      <c r="G1347" s="142">
        <f t="shared" si="190"/>
        <v>79352</v>
      </c>
      <c r="H1347" s="142">
        <f t="shared" si="191"/>
        <v>88718</v>
      </c>
      <c r="I1347" s="142">
        <f t="shared" si="192"/>
        <v>88047</v>
      </c>
      <c r="K1347" s="98">
        <v>83854.628000000012</v>
      </c>
      <c r="M1347" s="100">
        <v>81712</v>
      </c>
      <c r="N1347" s="98">
        <v>83854.628000000012</v>
      </c>
    </row>
    <row r="1348" spans="2:14" ht="16.5" hidden="1">
      <c r="B1348" s="39">
        <v>820</v>
      </c>
      <c r="C1348" s="67" t="s">
        <v>2176</v>
      </c>
      <c r="D1348" s="55" t="s">
        <v>3706</v>
      </c>
      <c r="E1348" s="56" t="s">
        <v>86</v>
      </c>
      <c r="F1348" s="141">
        <f t="shared" si="189"/>
        <v>10884</v>
      </c>
      <c r="G1348" s="142">
        <f t="shared" si="190"/>
        <v>10159</v>
      </c>
      <c r="H1348" s="142">
        <f t="shared" si="191"/>
        <v>11358</v>
      </c>
      <c r="I1348" s="142">
        <f t="shared" si="192"/>
        <v>11272</v>
      </c>
      <c r="K1348" s="98">
        <v>10735.68122</v>
      </c>
      <c r="M1348" s="100">
        <v>10461</v>
      </c>
      <c r="N1348" s="98">
        <v>10735.68122</v>
      </c>
    </row>
    <row r="1349" spans="2:14" ht="16.5" hidden="1">
      <c r="B1349" s="39">
        <v>821</v>
      </c>
      <c r="C1349" s="67" t="s">
        <v>2178</v>
      </c>
      <c r="D1349" s="55" t="s">
        <v>2179</v>
      </c>
      <c r="E1349" s="68" t="s">
        <v>38</v>
      </c>
      <c r="F1349" s="141">
        <f t="shared" si="189"/>
        <v>38777</v>
      </c>
      <c r="G1349" s="142">
        <f t="shared" si="190"/>
        <v>36196</v>
      </c>
      <c r="H1349" s="142">
        <f t="shared" si="191"/>
        <v>40468</v>
      </c>
      <c r="I1349" s="142">
        <f t="shared" si="192"/>
        <v>40162</v>
      </c>
      <c r="K1349" s="98">
        <v>38249.570700000004</v>
      </c>
      <c r="M1349" s="100">
        <v>37272</v>
      </c>
      <c r="N1349" s="98">
        <v>38249.570700000004</v>
      </c>
    </row>
    <row r="1350" spans="2:14" ht="22.5" hidden="1">
      <c r="B1350" s="39">
        <v>822</v>
      </c>
      <c r="C1350" s="67" t="s">
        <v>2180</v>
      </c>
      <c r="D1350" s="55" t="s">
        <v>2181</v>
      </c>
      <c r="E1350" s="68" t="s">
        <v>38</v>
      </c>
      <c r="F1350" s="141">
        <f t="shared" si="189"/>
        <v>92026</v>
      </c>
      <c r="G1350" s="142">
        <f t="shared" si="190"/>
        <v>85899</v>
      </c>
      <c r="H1350" s="142">
        <f t="shared" si="191"/>
        <v>96038</v>
      </c>
      <c r="I1350" s="142">
        <f t="shared" si="192"/>
        <v>95312</v>
      </c>
      <c r="K1350" s="98">
        <v>90773.155000000013</v>
      </c>
      <c r="M1350" s="100">
        <v>88454</v>
      </c>
      <c r="N1350" s="98">
        <v>90773.155000000013</v>
      </c>
    </row>
    <row r="1351" spans="2:14" ht="16.5" hidden="1">
      <c r="B1351" s="39">
        <v>823</v>
      </c>
      <c r="C1351" s="70" t="s">
        <v>2182</v>
      </c>
      <c r="D1351" s="58" t="s">
        <v>2183</v>
      </c>
      <c r="E1351" s="71"/>
      <c r="F1351" s="141"/>
      <c r="G1351" s="142"/>
      <c r="H1351" s="142"/>
      <c r="I1351" s="142"/>
      <c r="K1351" s="98">
        <v>0</v>
      </c>
      <c r="M1351" s="98">
        <v>0</v>
      </c>
      <c r="N1351" s="98">
        <v>0</v>
      </c>
    </row>
    <row r="1352" spans="2:14" ht="56.25" hidden="1">
      <c r="B1352" s="39">
        <v>824</v>
      </c>
      <c r="C1352" s="67" t="s">
        <v>2184</v>
      </c>
      <c r="D1352" s="121" t="s">
        <v>3707</v>
      </c>
      <c r="E1352" s="68" t="s">
        <v>38</v>
      </c>
      <c r="F1352" s="141">
        <f t="shared" ref="F1352:F1373" si="193">+ROUND($F$7*K1352,0)</f>
        <v>146932</v>
      </c>
      <c r="G1352" s="142">
        <f t="shared" ref="G1352:G1373" si="194">+ROUND(K1352*$G$7,0)</f>
        <v>137149</v>
      </c>
      <c r="H1352" s="142">
        <f t="shared" ref="H1352:H1373" si="195">+ROUND(K1352*$H$7,0)</f>
        <v>153338</v>
      </c>
      <c r="I1352" s="142">
        <f t="shared" ref="I1352:I1373" si="196">+ROUND(K1352*$I$7,0)</f>
        <v>152179</v>
      </c>
      <c r="K1352" s="98">
        <v>144932.21666000001</v>
      </c>
      <c r="M1352" s="98">
        <v>139307</v>
      </c>
      <c r="N1352" s="98">
        <v>144932.21666000001</v>
      </c>
    </row>
    <row r="1353" spans="2:14" ht="45" hidden="1">
      <c r="B1353" s="39">
        <v>825</v>
      </c>
      <c r="C1353" s="67" t="s">
        <v>2186</v>
      </c>
      <c r="D1353" s="121" t="s">
        <v>3708</v>
      </c>
      <c r="E1353" s="68" t="s">
        <v>38</v>
      </c>
      <c r="F1353" s="141">
        <f t="shared" si="193"/>
        <v>131111</v>
      </c>
      <c r="G1353" s="142">
        <f t="shared" si="194"/>
        <v>122382</v>
      </c>
      <c r="H1353" s="142">
        <f t="shared" si="195"/>
        <v>136827</v>
      </c>
      <c r="I1353" s="142">
        <f t="shared" si="196"/>
        <v>135793</v>
      </c>
      <c r="K1353" s="98">
        <v>129326.51666000001</v>
      </c>
      <c r="L1353" s="99">
        <f t="shared" ref="L1353:L1372" si="197">+F1353</f>
        <v>131111</v>
      </c>
      <c r="M1353" s="98">
        <v>39968</v>
      </c>
      <c r="N1353" s="98">
        <v>129326.51666000001</v>
      </c>
    </row>
    <row r="1354" spans="2:14" ht="16.5" hidden="1">
      <c r="B1354" s="39">
        <v>826</v>
      </c>
      <c r="C1354" s="67" t="s">
        <v>2188</v>
      </c>
      <c r="D1354" s="121" t="s">
        <v>2189</v>
      </c>
      <c r="E1354" s="68" t="s">
        <v>38</v>
      </c>
      <c r="F1354" s="141">
        <f t="shared" si="193"/>
        <v>42156</v>
      </c>
      <c r="G1354" s="142">
        <f t="shared" si="194"/>
        <v>39349</v>
      </c>
      <c r="H1354" s="142">
        <f t="shared" si="195"/>
        <v>43994</v>
      </c>
      <c r="I1354" s="142">
        <f t="shared" si="196"/>
        <v>43661</v>
      </c>
      <c r="K1354" s="98">
        <v>41581.90784</v>
      </c>
      <c r="L1354" s="99">
        <f t="shared" si="197"/>
        <v>42156</v>
      </c>
      <c r="M1354" s="98">
        <v>33658</v>
      </c>
      <c r="N1354" s="98">
        <v>41581.90784</v>
      </c>
    </row>
    <row r="1355" spans="2:14" ht="16.5" hidden="1">
      <c r="B1355" s="39">
        <v>827</v>
      </c>
      <c r="C1355" s="67" t="s">
        <v>2190</v>
      </c>
      <c r="D1355" s="121" t="s">
        <v>2191</v>
      </c>
      <c r="E1355" s="68" t="s">
        <v>38</v>
      </c>
      <c r="F1355" s="141">
        <f t="shared" si="193"/>
        <v>35500</v>
      </c>
      <c r="G1355" s="142">
        <f t="shared" si="194"/>
        <v>33137</v>
      </c>
      <c r="H1355" s="142">
        <f t="shared" si="195"/>
        <v>37048</v>
      </c>
      <c r="I1355" s="142">
        <f t="shared" si="196"/>
        <v>36768</v>
      </c>
      <c r="K1355" s="98">
        <v>35017.11004</v>
      </c>
      <c r="L1355" s="99">
        <f t="shared" si="197"/>
        <v>35500</v>
      </c>
      <c r="M1355" s="98">
        <v>12934</v>
      </c>
      <c r="N1355" s="98">
        <v>35017.11004</v>
      </c>
    </row>
    <row r="1356" spans="2:14" ht="16.5" hidden="1">
      <c r="B1356" s="39">
        <v>828</v>
      </c>
      <c r="C1356" s="67" t="s">
        <v>124</v>
      </c>
      <c r="D1356" s="121" t="s">
        <v>3709</v>
      </c>
      <c r="E1356" s="68" t="s">
        <v>38</v>
      </c>
      <c r="F1356" s="141">
        <f t="shared" si="193"/>
        <v>13642</v>
      </c>
      <c r="G1356" s="142">
        <f t="shared" si="194"/>
        <v>12734</v>
      </c>
      <c r="H1356" s="142">
        <f t="shared" si="195"/>
        <v>14237</v>
      </c>
      <c r="I1356" s="142">
        <f t="shared" si="196"/>
        <v>14129</v>
      </c>
      <c r="K1356" s="98">
        <v>13456.274920000002</v>
      </c>
      <c r="L1356" s="99">
        <f t="shared" si="197"/>
        <v>13642</v>
      </c>
      <c r="M1356" s="98">
        <v>95523</v>
      </c>
      <c r="N1356" s="98">
        <v>13456.274920000002</v>
      </c>
    </row>
    <row r="1357" spans="2:14" ht="22.5" hidden="1">
      <c r="B1357" s="39">
        <v>829</v>
      </c>
      <c r="C1357" s="67" t="s">
        <v>2192</v>
      </c>
      <c r="D1357" s="121" t="s">
        <v>2193</v>
      </c>
      <c r="E1357" s="68" t="s">
        <v>38</v>
      </c>
      <c r="F1357" s="141">
        <f t="shared" si="193"/>
        <v>100752</v>
      </c>
      <c r="G1357" s="142">
        <f t="shared" si="194"/>
        <v>94044</v>
      </c>
      <c r="H1357" s="142">
        <f t="shared" si="195"/>
        <v>105144</v>
      </c>
      <c r="I1357" s="142">
        <f t="shared" si="196"/>
        <v>104349</v>
      </c>
      <c r="K1357" s="98">
        <v>99380.218740000011</v>
      </c>
      <c r="L1357" s="99">
        <f t="shared" si="197"/>
        <v>100752</v>
      </c>
      <c r="M1357" s="98">
        <v>10735</v>
      </c>
      <c r="N1357" s="98">
        <v>99380.218740000011</v>
      </c>
    </row>
    <row r="1358" spans="2:14" ht="16.5" hidden="1">
      <c r="B1358" s="39">
        <v>830</v>
      </c>
      <c r="C1358" s="67" t="s">
        <v>125</v>
      </c>
      <c r="D1358" s="121" t="s">
        <v>126</v>
      </c>
      <c r="E1358" s="68" t="s">
        <v>38</v>
      </c>
      <c r="F1358" s="141">
        <f t="shared" si="193"/>
        <v>11323</v>
      </c>
      <c r="G1358" s="142">
        <f t="shared" si="194"/>
        <v>10569</v>
      </c>
      <c r="H1358" s="142">
        <f t="shared" si="195"/>
        <v>11816</v>
      </c>
      <c r="I1358" s="142">
        <f t="shared" si="196"/>
        <v>11727</v>
      </c>
      <c r="K1358" s="98">
        <v>11168.479300000001</v>
      </c>
      <c r="L1358" s="99">
        <f t="shared" si="197"/>
        <v>11323</v>
      </c>
      <c r="M1358" s="98">
        <v>9949</v>
      </c>
      <c r="N1358" s="98">
        <v>11168.479300000001</v>
      </c>
    </row>
    <row r="1359" spans="2:14" ht="16.5" hidden="1">
      <c r="B1359" s="39">
        <v>831</v>
      </c>
      <c r="C1359" s="67" t="s">
        <v>127</v>
      </c>
      <c r="D1359" s="121" t="s">
        <v>128</v>
      </c>
      <c r="E1359" s="68" t="s">
        <v>38</v>
      </c>
      <c r="F1359" s="141">
        <f t="shared" si="193"/>
        <v>10494</v>
      </c>
      <c r="G1359" s="142">
        <f t="shared" si="194"/>
        <v>9795</v>
      </c>
      <c r="H1359" s="142">
        <f t="shared" si="195"/>
        <v>10951</v>
      </c>
      <c r="I1359" s="142">
        <f t="shared" si="196"/>
        <v>10868</v>
      </c>
      <c r="K1359" s="98">
        <v>10350.74062</v>
      </c>
      <c r="L1359" s="99">
        <f t="shared" si="197"/>
        <v>10494</v>
      </c>
      <c r="M1359" s="98">
        <v>21479</v>
      </c>
      <c r="N1359" s="98">
        <v>10350.74062</v>
      </c>
    </row>
    <row r="1360" spans="2:14" ht="16.5" hidden="1">
      <c r="B1360" s="39">
        <v>832</v>
      </c>
      <c r="C1360" s="67" t="s">
        <v>129</v>
      </c>
      <c r="D1360" s="121" t="s">
        <v>130</v>
      </c>
      <c r="E1360" s="68" t="s">
        <v>38</v>
      </c>
      <c r="F1360" s="141">
        <f t="shared" si="193"/>
        <v>22655</v>
      </c>
      <c r="G1360" s="142">
        <f t="shared" si="194"/>
        <v>21146</v>
      </c>
      <c r="H1360" s="142">
        <f t="shared" si="195"/>
        <v>23642</v>
      </c>
      <c r="I1360" s="142">
        <f t="shared" si="196"/>
        <v>23464</v>
      </c>
      <c r="K1360" s="98">
        <v>22346.322020000003</v>
      </c>
      <c r="L1360" s="99">
        <f t="shared" si="197"/>
        <v>22655</v>
      </c>
      <c r="M1360" s="98">
        <v>45830</v>
      </c>
      <c r="N1360" s="98">
        <v>22346.322020000003</v>
      </c>
    </row>
    <row r="1361" spans="2:14" ht="16.5" hidden="1">
      <c r="B1361" s="39">
        <v>833</v>
      </c>
      <c r="C1361" s="67" t="s">
        <v>131</v>
      </c>
      <c r="D1361" s="121" t="s">
        <v>132</v>
      </c>
      <c r="E1361" s="68" t="s">
        <v>38</v>
      </c>
      <c r="F1361" s="141">
        <f t="shared" si="193"/>
        <v>48339</v>
      </c>
      <c r="G1361" s="142">
        <f t="shared" si="194"/>
        <v>45120</v>
      </c>
      <c r="H1361" s="142">
        <f t="shared" si="195"/>
        <v>50446</v>
      </c>
      <c r="I1361" s="142">
        <f t="shared" si="196"/>
        <v>50065</v>
      </c>
      <c r="K1361" s="98">
        <v>47680.615400000002</v>
      </c>
      <c r="L1361" s="99">
        <f t="shared" si="197"/>
        <v>48339</v>
      </c>
      <c r="M1361" s="98">
        <v>16994</v>
      </c>
      <c r="N1361" s="98">
        <v>47680.615400000002</v>
      </c>
    </row>
    <row r="1362" spans="2:14" ht="16.5" hidden="1">
      <c r="B1362" s="39">
        <v>834</v>
      </c>
      <c r="C1362" s="67" t="s">
        <v>133</v>
      </c>
      <c r="D1362" s="121" t="s">
        <v>134</v>
      </c>
      <c r="E1362" s="56" t="s">
        <v>86</v>
      </c>
      <c r="F1362" s="141">
        <f t="shared" si="193"/>
        <v>17924</v>
      </c>
      <c r="G1362" s="142">
        <f t="shared" si="194"/>
        <v>16731</v>
      </c>
      <c r="H1362" s="142">
        <f t="shared" si="195"/>
        <v>18706</v>
      </c>
      <c r="I1362" s="142">
        <f t="shared" si="196"/>
        <v>18564</v>
      </c>
      <c r="K1362" s="98">
        <v>17680.217720000001</v>
      </c>
      <c r="L1362" s="99">
        <f t="shared" si="197"/>
        <v>17924</v>
      </c>
      <c r="M1362" s="98">
        <v>1578</v>
      </c>
      <c r="N1362" s="98">
        <v>17680.217720000001</v>
      </c>
    </row>
    <row r="1363" spans="2:14" ht="16.5" hidden="1">
      <c r="B1363" s="39">
        <v>835</v>
      </c>
      <c r="C1363" s="67" t="s">
        <v>135</v>
      </c>
      <c r="D1363" s="121" t="s">
        <v>136</v>
      </c>
      <c r="E1363" s="68" t="s">
        <v>137</v>
      </c>
      <c r="F1363" s="141">
        <f t="shared" si="193"/>
        <v>1664</v>
      </c>
      <c r="G1363" s="142">
        <f t="shared" si="194"/>
        <v>1554</v>
      </c>
      <c r="H1363" s="142">
        <f t="shared" si="195"/>
        <v>1737</v>
      </c>
      <c r="I1363" s="142">
        <f t="shared" si="196"/>
        <v>1724</v>
      </c>
      <c r="K1363" s="98">
        <v>1641.71964</v>
      </c>
      <c r="L1363" s="99">
        <f t="shared" si="197"/>
        <v>1664</v>
      </c>
      <c r="M1363" s="98">
        <v>60900</v>
      </c>
      <c r="N1363" s="98">
        <v>1641.71964</v>
      </c>
    </row>
    <row r="1364" spans="2:14" ht="16.5" hidden="1">
      <c r="B1364" s="39">
        <v>836</v>
      </c>
      <c r="C1364" s="67" t="s">
        <v>2194</v>
      </c>
      <c r="D1364" s="55" t="s">
        <v>2195</v>
      </c>
      <c r="E1364" s="68" t="s">
        <v>38</v>
      </c>
      <c r="F1364" s="141">
        <f t="shared" si="193"/>
        <v>64233</v>
      </c>
      <c r="G1364" s="142">
        <f t="shared" si="194"/>
        <v>59957</v>
      </c>
      <c r="H1364" s="142">
        <f t="shared" si="195"/>
        <v>67034</v>
      </c>
      <c r="I1364" s="142">
        <f t="shared" si="196"/>
        <v>66527</v>
      </c>
      <c r="K1364" s="98">
        <v>63359.142000000007</v>
      </c>
      <c r="L1364" s="99">
        <f t="shared" si="197"/>
        <v>64233</v>
      </c>
      <c r="M1364" s="98">
        <v>66007</v>
      </c>
      <c r="N1364" s="98">
        <v>63359.142000000007</v>
      </c>
    </row>
    <row r="1365" spans="2:14" ht="16.5" hidden="1">
      <c r="B1365" s="39">
        <v>837</v>
      </c>
      <c r="C1365" s="67" t="s">
        <v>2196</v>
      </c>
      <c r="D1365" s="55" t="s">
        <v>2197</v>
      </c>
      <c r="E1365" s="68" t="s">
        <v>38</v>
      </c>
      <c r="F1365" s="141">
        <f t="shared" si="193"/>
        <v>69620</v>
      </c>
      <c r="G1365" s="142">
        <f t="shared" si="194"/>
        <v>64985</v>
      </c>
      <c r="H1365" s="142">
        <f t="shared" si="195"/>
        <v>72655</v>
      </c>
      <c r="I1365" s="142">
        <f t="shared" si="196"/>
        <v>72106</v>
      </c>
      <c r="K1365" s="98">
        <v>68672.362659999999</v>
      </c>
      <c r="L1365" s="99">
        <f t="shared" si="197"/>
        <v>69620</v>
      </c>
      <c r="M1365" s="98">
        <v>239231</v>
      </c>
      <c r="N1365" s="98">
        <v>68672.362659999999</v>
      </c>
    </row>
    <row r="1366" spans="2:14" ht="22.5" hidden="1">
      <c r="B1366" s="39">
        <v>838</v>
      </c>
      <c r="C1366" s="67" t="s">
        <v>3710</v>
      </c>
      <c r="D1366" s="55" t="s">
        <v>3711</v>
      </c>
      <c r="E1366" s="68" t="s">
        <v>38</v>
      </c>
      <c r="F1366" s="141">
        <f t="shared" si="193"/>
        <v>252326</v>
      </c>
      <c r="G1366" s="142">
        <f t="shared" si="194"/>
        <v>235526</v>
      </c>
      <c r="H1366" s="142">
        <f t="shared" si="195"/>
        <v>263327</v>
      </c>
      <c r="I1366" s="142">
        <f t="shared" si="196"/>
        <v>261336</v>
      </c>
      <c r="K1366" s="98">
        <v>248891.14778000003</v>
      </c>
      <c r="L1366" s="99">
        <f t="shared" si="197"/>
        <v>252326</v>
      </c>
      <c r="M1366" s="98">
        <v>53636</v>
      </c>
      <c r="N1366" s="98">
        <v>248891.14778000003</v>
      </c>
    </row>
    <row r="1367" spans="2:14" ht="16.5" hidden="1">
      <c r="B1367" s="39">
        <v>839</v>
      </c>
      <c r="C1367" s="67" t="s">
        <v>2198</v>
      </c>
      <c r="D1367" s="55" t="s">
        <v>2199</v>
      </c>
      <c r="E1367" s="68" t="s">
        <v>9</v>
      </c>
      <c r="F1367" s="141">
        <f t="shared" si="193"/>
        <v>56572</v>
      </c>
      <c r="G1367" s="142">
        <f t="shared" si="194"/>
        <v>52805</v>
      </c>
      <c r="H1367" s="142">
        <f t="shared" si="195"/>
        <v>59038</v>
      </c>
      <c r="I1367" s="142">
        <f t="shared" si="196"/>
        <v>58592</v>
      </c>
      <c r="K1367" s="98">
        <v>55801.821680000001</v>
      </c>
      <c r="L1367" s="99">
        <f t="shared" si="197"/>
        <v>56572</v>
      </c>
      <c r="M1367" s="98">
        <v>52002</v>
      </c>
      <c r="N1367" s="98">
        <v>55801.821680000001</v>
      </c>
    </row>
    <row r="1368" spans="2:14" ht="16.5" hidden="1">
      <c r="B1368" s="39">
        <v>840</v>
      </c>
      <c r="C1368" s="67" t="s">
        <v>2200</v>
      </c>
      <c r="D1368" s="55" t="s">
        <v>2201</v>
      </c>
      <c r="E1368" s="68" t="s">
        <v>9</v>
      </c>
      <c r="F1368" s="141">
        <f t="shared" si="193"/>
        <v>54848</v>
      </c>
      <c r="G1368" s="142">
        <f t="shared" si="194"/>
        <v>51197</v>
      </c>
      <c r="H1368" s="142">
        <f t="shared" si="195"/>
        <v>57240</v>
      </c>
      <c r="I1368" s="142">
        <f t="shared" si="196"/>
        <v>56807</v>
      </c>
      <c r="K1368" s="98">
        <v>54101.840760000006</v>
      </c>
      <c r="L1368" s="99">
        <f t="shared" si="197"/>
        <v>54848</v>
      </c>
      <c r="M1368" s="98">
        <v>9935</v>
      </c>
      <c r="N1368" s="98">
        <v>54101.840760000006</v>
      </c>
    </row>
    <row r="1369" spans="2:14" ht="45" hidden="1">
      <c r="B1369" s="39">
        <v>841</v>
      </c>
      <c r="C1369" s="67" t="s">
        <v>2204</v>
      </c>
      <c r="D1369" s="55" t="s">
        <v>2205</v>
      </c>
      <c r="E1369" s="68" t="s">
        <v>137</v>
      </c>
      <c r="F1369" s="141">
        <f t="shared" si="193"/>
        <v>13520</v>
      </c>
      <c r="G1369" s="142">
        <f t="shared" si="194"/>
        <v>12620</v>
      </c>
      <c r="H1369" s="142">
        <f t="shared" si="195"/>
        <v>14110</v>
      </c>
      <c r="I1369" s="142">
        <f t="shared" si="196"/>
        <v>14003</v>
      </c>
      <c r="K1369" s="98">
        <v>13336.175300000001</v>
      </c>
      <c r="L1369" s="99">
        <f t="shared" si="197"/>
        <v>13520</v>
      </c>
      <c r="M1369" s="98">
        <v>66303</v>
      </c>
      <c r="N1369" s="98">
        <v>10336.175300000001</v>
      </c>
    </row>
    <row r="1370" spans="2:14" ht="16.5" hidden="1">
      <c r="B1370" s="39">
        <v>842</v>
      </c>
      <c r="C1370" s="67" t="s">
        <v>2202</v>
      </c>
      <c r="D1370" s="55" t="s">
        <v>2203</v>
      </c>
      <c r="E1370" s="68" t="s">
        <v>9</v>
      </c>
      <c r="F1370" s="141">
        <f t="shared" si="193"/>
        <v>69932</v>
      </c>
      <c r="G1370" s="142">
        <f t="shared" si="194"/>
        <v>65276</v>
      </c>
      <c r="H1370" s="142">
        <f t="shared" si="195"/>
        <v>72981</v>
      </c>
      <c r="I1370" s="142">
        <f t="shared" si="196"/>
        <v>72429</v>
      </c>
      <c r="K1370" s="98">
        <v>68980.315140000006</v>
      </c>
      <c r="L1370" s="99">
        <f t="shared" si="197"/>
        <v>69932</v>
      </c>
      <c r="M1370" s="98">
        <v>60424</v>
      </c>
      <c r="N1370" s="98">
        <v>68980.315140000006</v>
      </c>
    </row>
    <row r="1371" spans="2:14" ht="33.75" hidden="1">
      <c r="B1371" s="39">
        <v>843</v>
      </c>
      <c r="C1371" s="67" t="s">
        <v>2206</v>
      </c>
      <c r="D1371" s="55" t="s">
        <v>2207</v>
      </c>
      <c r="E1371" s="68" t="s">
        <v>38</v>
      </c>
      <c r="F1371" s="141">
        <f t="shared" si="193"/>
        <v>63731</v>
      </c>
      <c r="G1371" s="142">
        <f t="shared" si="194"/>
        <v>59488</v>
      </c>
      <c r="H1371" s="142">
        <f t="shared" si="195"/>
        <v>66510</v>
      </c>
      <c r="I1371" s="142">
        <f t="shared" si="196"/>
        <v>66007</v>
      </c>
      <c r="K1371" s="98">
        <v>62863.921120000006</v>
      </c>
      <c r="L1371" s="99">
        <f t="shared" si="197"/>
        <v>63731</v>
      </c>
      <c r="M1371" s="98">
        <v>215228</v>
      </c>
      <c r="N1371" s="98">
        <v>62863.921120000006</v>
      </c>
    </row>
    <row r="1372" spans="2:14" ht="33.75" hidden="1">
      <c r="B1372" s="39">
        <v>844</v>
      </c>
      <c r="C1372" s="67" t="s">
        <v>2208</v>
      </c>
      <c r="D1372" s="101" t="s">
        <v>2209</v>
      </c>
      <c r="E1372" s="68" t="s">
        <v>38</v>
      </c>
      <c r="F1372" s="141">
        <f t="shared" si="193"/>
        <v>227009</v>
      </c>
      <c r="G1372" s="142">
        <f t="shared" si="194"/>
        <v>211894</v>
      </c>
      <c r="H1372" s="142">
        <f t="shared" si="195"/>
        <v>236906</v>
      </c>
      <c r="I1372" s="142">
        <f t="shared" si="196"/>
        <v>235115</v>
      </c>
      <c r="K1372" s="98">
        <v>223918.90664000003</v>
      </c>
      <c r="L1372" s="99">
        <f t="shared" si="197"/>
        <v>227009</v>
      </c>
      <c r="M1372" s="98">
        <v>71503</v>
      </c>
      <c r="N1372" s="98">
        <v>223918.90664000003</v>
      </c>
    </row>
    <row r="1373" spans="2:14" ht="22.5" hidden="1">
      <c r="B1373" s="39">
        <v>845</v>
      </c>
      <c r="C1373" s="67" t="s">
        <v>2210</v>
      </c>
      <c r="D1373" s="101" t="s">
        <v>2211</v>
      </c>
      <c r="E1373" s="68" t="s">
        <v>38</v>
      </c>
      <c r="F1373" s="141">
        <f t="shared" si="193"/>
        <v>75417</v>
      </c>
      <c r="G1373" s="142">
        <f t="shared" si="194"/>
        <v>70396</v>
      </c>
      <c r="H1373" s="142">
        <f t="shared" si="195"/>
        <v>78705</v>
      </c>
      <c r="I1373" s="142">
        <f t="shared" si="196"/>
        <v>78110</v>
      </c>
      <c r="K1373" s="98">
        <v>74390.291140000001</v>
      </c>
      <c r="M1373" s="98">
        <v>72490</v>
      </c>
      <c r="N1373" s="98">
        <v>74390.291140000001</v>
      </c>
    </row>
    <row r="1374" spans="2:14" ht="16.5" hidden="1">
      <c r="B1374" s="39">
        <v>846</v>
      </c>
      <c r="C1374" s="67"/>
      <c r="D1374" s="101"/>
      <c r="E1374" s="68"/>
      <c r="F1374" s="141"/>
      <c r="G1374" s="142"/>
      <c r="H1374" s="142"/>
      <c r="I1374" s="142"/>
      <c r="K1374" s="98">
        <v>0</v>
      </c>
      <c r="M1374" s="98">
        <v>0</v>
      </c>
      <c r="N1374" s="98">
        <v>0</v>
      </c>
    </row>
    <row r="1375" spans="2:14" ht="16.5" hidden="1">
      <c r="B1375" s="39">
        <v>847</v>
      </c>
      <c r="C1375" s="70" t="s">
        <v>2212</v>
      </c>
      <c r="D1375" s="58" t="s">
        <v>2213</v>
      </c>
      <c r="E1375" s="71"/>
      <c r="F1375" s="141"/>
      <c r="G1375" s="142"/>
      <c r="H1375" s="142"/>
      <c r="I1375" s="142"/>
      <c r="K1375" s="98">
        <v>0</v>
      </c>
      <c r="M1375" s="98">
        <v>0</v>
      </c>
      <c r="N1375" s="98">
        <v>0</v>
      </c>
    </row>
    <row r="1376" spans="2:14" ht="16.5" hidden="1">
      <c r="B1376" s="39">
        <v>848</v>
      </c>
      <c r="C1376" s="67" t="s">
        <v>2214</v>
      </c>
      <c r="D1376" s="55" t="s">
        <v>2215</v>
      </c>
      <c r="E1376" s="56" t="s">
        <v>86</v>
      </c>
      <c r="F1376" s="141">
        <f t="shared" ref="F1376:F1393" si="198">+ROUND($F$7*K1376,0)</f>
        <v>39746</v>
      </c>
      <c r="G1376" s="142">
        <f t="shared" ref="G1376:G1393" si="199">+ROUND(K1376*$G$7,0)</f>
        <v>37099</v>
      </c>
      <c r="H1376" s="142">
        <f t="shared" ref="H1376:H1393" si="200">+ROUND(K1376*$H$7,0)</f>
        <v>41479</v>
      </c>
      <c r="I1376" s="142">
        <f t="shared" ref="I1376:I1393" si="201">+ROUND(K1376*$I$7,0)</f>
        <v>41165</v>
      </c>
      <c r="K1376" s="98">
        <v>39204.639540000004</v>
      </c>
      <c r="M1376" s="98">
        <v>37683</v>
      </c>
      <c r="N1376" s="98">
        <v>39204.639540000004</v>
      </c>
    </row>
    <row r="1377" spans="2:14" ht="16.5" hidden="1">
      <c r="B1377" s="39">
        <v>849</v>
      </c>
      <c r="C1377" s="67" t="s">
        <v>2216</v>
      </c>
      <c r="D1377" s="55" t="s">
        <v>3712</v>
      </c>
      <c r="E1377" s="56" t="s">
        <v>86</v>
      </c>
      <c r="F1377" s="141">
        <f t="shared" si="198"/>
        <v>13372</v>
      </c>
      <c r="G1377" s="142">
        <f t="shared" si="199"/>
        <v>12482</v>
      </c>
      <c r="H1377" s="142">
        <f t="shared" si="200"/>
        <v>13955</v>
      </c>
      <c r="I1377" s="142">
        <f t="shared" si="201"/>
        <v>13849</v>
      </c>
      <c r="K1377" s="98">
        <v>13189.937640000002</v>
      </c>
      <c r="M1377" s="98">
        <v>12678</v>
      </c>
      <c r="N1377" s="98">
        <v>13189.937640000002</v>
      </c>
    </row>
    <row r="1378" spans="2:14" ht="16.5" hidden="1">
      <c r="B1378" s="39">
        <v>850</v>
      </c>
      <c r="C1378" s="67" t="s">
        <v>2218</v>
      </c>
      <c r="D1378" s="55" t="s">
        <v>3713</v>
      </c>
      <c r="E1378" s="56" t="s">
        <v>86</v>
      </c>
      <c r="F1378" s="141">
        <f t="shared" si="198"/>
        <v>14710</v>
      </c>
      <c r="G1378" s="142">
        <f t="shared" si="199"/>
        <v>13731</v>
      </c>
      <c r="H1378" s="142">
        <f t="shared" si="200"/>
        <v>15352</v>
      </c>
      <c r="I1378" s="142">
        <f t="shared" si="201"/>
        <v>15236</v>
      </c>
      <c r="K1378" s="98">
        <v>14510.179860000002</v>
      </c>
      <c r="M1378" s="98">
        <v>13947</v>
      </c>
      <c r="N1378" s="98">
        <v>14510.179860000002</v>
      </c>
    </row>
    <row r="1379" spans="2:14" ht="22.5" hidden="1">
      <c r="B1379" s="39">
        <v>851</v>
      </c>
      <c r="C1379" s="67" t="s">
        <v>2220</v>
      </c>
      <c r="D1379" s="55" t="s">
        <v>2221</v>
      </c>
      <c r="E1379" s="56" t="s">
        <v>86</v>
      </c>
      <c r="F1379" s="141">
        <f t="shared" si="198"/>
        <v>43394</v>
      </c>
      <c r="G1379" s="142">
        <f t="shared" si="199"/>
        <v>40505</v>
      </c>
      <c r="H1379" s="142">
        <f t="shared" si="200"/>
        <v>45286</v>
      </c>
      <c r="I1379" s="142">
        <f t="shared" si="201"/>
        <v>44943</v>
      </c>
      <c r="K1379" s="98">
        <v>42803.313960000007</v>
      </c>
      <c r="M1379" s="98">
        <v>41142</v>
      </c>
      <c r="N1379" s="98">
        <v>42803.313960000007</v>
      </c>
    </row>
    <row r="1380" spans="2:14" ht="22.5" hidden="1">
      <c r="B1380" s="39">
        <v>852</v>
      </c>
      <c r="C1380" s="67" t="s">
        <v>2222</v>
      </c>
      <c r="D1380" s="55" t="s">
        <v>2223</v>
      </c>
      <c r="E1380" s="56" t="s">
        <v>86</v>
      </c>
      <c r="F1380" s="141">
        <f t="shared" si="198"/>
        <v>64142</v>
      </c>
      <c r="G1380" s="142">
        <f t="shared" si="199"/>
        <v>59871</v>
      </c>
      <c r="H1380" s="142">
        <f t="shared" si="200"/>
        <v>66938</v>
      </c>
      <c r="I1380" s="142">
        <f t="shared" si="201"/>
        <v>66432</v>
      </c>
      <c r="K1380" s="98">
        <v>63268.628940000002</v>
      </c>
      <c r="M1380" s="98">
        <v>60813</v>
      </c>
      <c r="N1380" s="98">
        <v>63268.628940000002</v>
      </c>
    </row>
    <row r="1381" spans="2:14" ht="22.5" hidden="1">
      <c r="B1381" s="39">
        <v>853</v>
      </c>
      <c r="C1381" s="67" t="s">
        <v>2224</v>
      </c>
      <c r="D1381" s="55" t="s">
        <v>2225</v>
      </c>
      <c r="E1381" s="56" t="s">
        <v>86</v>
      </c>
      <c r="F1381" s="141">
        <f t="shared" si="198"/>
        <v>90540</v>
      </c>
      <c r="G1381" s="142">
        <f t="shared" si="199"/>
        <v>84511</v>
      </c>
      <c r="H1381" s="142">
        <f t="shared" si="200"/>
        <v>94487</v>
      </c>
      <c r="I1381" s="142">
        <f t="shared" si="201"/>
        <v>93773</v>
      </c>
      <c r="K1381" s="98">
        <v>89307.259580000013</v>
      </c>
      <c r="M1381" s="100">
        <v>87026</v>
      </c>
      <c r="N1381" s="98">
        <v>89307.259580000013</v>
      </c>
    </row>
    <row r="1382" spans="2:14" ht="16.5" hidden="1">
      <c r="B1382" s="39">
        <v>854</v>
      </c>
      <c r="C1382" s="67" t="s">
        <v>2226</v>
      </c>
      <c r="D1382" s="55" t="s">
        <v>3714</v>
      </c>
      <c r="E1382" s="56" t="s">
        <v>86</v>
      </c>
      <c r="F1382" s="141">
        <f t="shared" si="198"/>
        <v>23538</v>
      </c>
      <c r="G1382" s="142">
        <f t="shared" si="199"/>
        <v>21970</v>
      </c>
      <c r="H1382" s="142">
        <f t="shared" si="200"/>
        <v>24564</v>
      </c>
      <c r="I1382" s="142">
        <f t="shared" si="201"/>
        <v>24378</v>
      </c>
      <c r="K1382" s="98">
        <v>23217.120080000001</v>
      </c>
      <c r="M1382" s="100">
        <v>22624</v>
      </c>
      <c r="N1382" s="98">
        <v>23217.120080000001</v>
      </c>
    </row>
    <row r="1383" spans="2:14" ht="16.5" hidden="1">
      <c r="B1383" s="39">
        <v>855</v>
      </c>
      <c r="C1383" s="67" t="s">
        <v>2228</v>
      </c>
      <c r="D1383" s="55" t="s">
        <v>3715</v>
      </c>
      <c r="E1383" s="56" t="s">
        <v>86</v>
      </c>
      <c r="F1383" s="141">
        <f t="shared" si="198"/>
        <v>25468</v>
      </c>
      <c r="G1383" s="142">
        <f t="shared" si="199"/>
        <v>23772</v>
      </c>
      <c r="H1383" s="142">
        <f t="shared" si="200"/>
        <v>26578</v>
      </c>
      <c r="I1383" s="142">
        <f t="shared" si="201"/>
        <v>26377</v>
      </c>
      <c r="K1383" s="98">
        <v>25121.015480000002</v>
      </c>
      <c r="M1383" s="100">
        <v>24479</v>
      </c>
      <c r="N1383" s="98">
        <v>25121.015480000002</v>
      </c>
    </row>
    <row r="1384" spans="2:14" ht="16.5" hidden="1">
      <c r="B1384" s="39">
        <v>856</v>
      </c>
      <c r="C1384" s="67" t="s">
        <v>2234</v>
      </c>
      <c r="D1384" s="55" t="s">
        <v>3716</v>
      </c>
      <c r="E1384" s="68" t="s">
        <v>9</v>
      </c>
      <c r="F1384" s="141">
        <f t="shared" si="198"/>
        <v>14281</v>
      </c>
      <c r="G1384" s="142">
        <f t="shared" si="199"/>
        <v>13330</v>
      </c>
      <c r="H1384" s="142">
        <f t="shared" si="200"/>
        <v>14904</v>
      </c>
      <c r="I1384" s="142">
        <f t="shared" si="201"/>
        <v>14791</v>
      </c>
      <c r="K1384" s="98">
        <v>14086.745200000001</v>
      </c>
      <c r="M1384" s="100">
        <v>13727</v>
      </c>
      <c r="N1384" s="98">
        <v>14086.745200000001</v>
      </c>
    </row>
    <row r="1385" spans="2:14" ht="16.5" hidden="1">
      <c r="B1385" s="39">
        <v>857</v>
      </c>
      <c r="C1385" s="67" t="s">
        <v>2236</v>
      </c>
      <c r="D1385" s="55" t="s">
        <v>3717</v>
      </c>
      <c r="E1385" s="68" t="s">
        <v>9</v>
      </c>
      <c r="F1385" s="141">
        <f t="shared" si="198"/>
        <v>18355</v>
      </c>
      <c r="G1385" s="142">
        <f t="shared" si="199"/>
        <v>17132</v>
      </c>
      <c r="H1385" s="142">
        <f t="shared" si="200"/>
        <v>19155</v>
      </c>
      <c r="I1385" s="142">
        <f t="shared" si="201"/>
        <v>19010</v>
      </c>
      <c r="K1385" s="98">
        <v>18104.692760000002</v>
      </c>
      <c r="M1385" s="100">
        <v>17642</v>
      </c>
      <c r="N1385" s="98">
        <v>18104.692760000002</v>
      </c>
    </row>
    <row r="1386" spans="2:14" ht="16.5" hidden="1">
      <c r="B1386" s="39">
        <v>858</v>
      </c>
      <c r="C1386" s="67" t="s">
        <v>2238</v>
      </c>
      <c r="D1386" s="55" t="s">
        <v>3718</v>
      </c>
      <c r="E1386" s="68" t="s">
        <v>9</v>
      </c>
      <c r="F1386" s="141">
        <f t="shared" si="198"/>
        <v>29714</v>
      </c>
      <c r="G1386" s="142">
        <f t="shared" si="199"/>
        <v>27736</v>
      </c>
      <c r="H1386" s="142">
        <f t="shared" si="200"/>
        <v>31010</v>
      </c>
      <c r="I1386" s="142">
        <f t="shared" si="201"/>
        <v>30775</v>
      </c>
      <c r="K1386" s="98">
        <v>29309.585360000001</v>
      </c>
      <c r="M1386" s="100">
        <v>28561</v>
      </c>
      <c r="N1386" s="98">
        <v>29309.585360000001</v>
      </c>
    </row>
    <row r="1387" spans="2:14" ht="16.5" hidden="1">
      <c r="B1387" s="39">
        <v>859</v>
      </c>
      <c r="C1387" s="67" t="s">
        <v>2230</v>
      </c>
      <c r="D1387" s="55" t="s">
        <v>3719</v>
      </c>
      <c r="E1387" s="56" t="s">
        <v>86</v>
      </c>
      <c r="F1387" s="141">
        <f t="shared" si="198"/>
        <v>43240</v>
      </c>
      <c r="G1387" s="142">
        <f t="shared" si="199"/>
        <v>40361</v>
      </c>
      <c r="H1387" s="142">
        <f t="shared" si="200"/>
        <v>45125</v>
      </c>
      <c r="I1387" s="142">
        <f t="shared" si="201"/>
        <v>44784</v>
      </c>
      <c r="K1387" s="98">
        <v>42651.41848</v>
      </c>
      <c r="M1387" s="100">
        <v>41562</v>
      </c>
      <c r="N1387" s="98">
        <v>42651.41848</v>
      </c>
    </row>
    <row r="1388" spans="2:14" ht="16.5" hidden="1">
      <c r="B1388" s="39">
        <v>860</v>
      </c>
      <c r="C1388" s="67" t="s">
        <v>2232</v>
      </c>
      <c r="D1388" s="55" t="s">
        <v>3720</v>
      </c>
      <c r="E1388" s="56" t="s">
        <v>86</v>
      </c>
      <c r="F1388" s="141">
        <f t="shared" si="198"/>
        <v>63946</v>
      </c>
      <c r="G1388" s="142">
        <f t="shared" si="199"/>
        <v>59688</v>
      </c>
      <c r="H1388" s="142">
        <f t="shared" si="200"/>
        <v>66733</v>
      </c>
      <c r="I1388" s="142">
        <f t="shared" si="201"/>
        <v>66229</v>
      </c>
      <c r="K1388" s="98">
        <v>63075.118260000003</v>
      </c>
      <c r="M1388" s="100">
        <v>61464</v>
      </c>
      <c r="N1388" s="98">
        <v>63075.118260000003</v>
      </c>
    </row>
    <row r="1389" spans="2:14" ht="22.5" hidden="1">
      <c r="B1389" s="39">
        <v>861</v>
      </c>
      <c r="C1389" s="67" t="s">
        <v>2240</v>
      </c>
      <c r="D1389" s="55" t="s">
        <v>2241</v>
      </c>
      <c r="E1389" s="56" t="s">
        <v>86</v>
      </c>
      <c r="F1389" s="141">
        <f t="shared" si="198"/>
        <v>53081</v>
      </c>
      <c r="G1389" s="142">
        <f t="shared" si="199"/>
        <v>49547</v>
      </c>
      <c r="H1389" s="142">
        <f t="shared" si="200"/>
        <v>55395</v>
      </c>
      <c r="I1389" s="142">
        <f t="shared" si="201"/>
        <v>54976</v>
      </c>
      <c r="K1389" s="98">
        <v>52358.163880000007</v>
      </c>
      <c r="M1389" s="100">
        <v>51020</v>
      </c>
      <c r="N1389" s="98">
        <v>52358.163880000007</v>
      </c>
    </row>
    <row r="1390" spans="2:14" ht="16.5" hidden="1">
      <c r="B1390" s="39">
        <v>862</v>
      </c>
      <c r="C1390" s="67" t="s">
        <v>2242</v>
      </c>
      <c r="D1390" s="101" t="s">
        <v>3721</v>
      </c>
      <c r="E1390" s="56" t="s">
        <v>86</v>
      </c>
      <c r="F1390" s="141">
        <f t="shared" si="198"/>
        <v>28628</v>
      </c>
      <c r="G1390" s="142">
        <f t="shared" si="199"/>
        <v>26722</v>
      </c>
      <c r="H1390" s="142">
        <f t="shared" si="200"/>
        <v>29876</v>
      </c>
      <c r="I1390" s="142">
        <f t="shared" si="201"/>
        <v>29650</v>
      </c>
      <c r="K1390" s="98">
        <v>28237.993960000003</v>
      </c>
      <c r="M1390" s="100">
        <v>27517</v>
      </c>
      <c r="N1390" s="98">
        <v>28237.993960000003</v>
      </c>
    </row>
    <row r="1391" spans="2:14" ht="16.5" hidden="1">
      <c r="C1391" s="185" t="s">
        <v>2244</v>
      </c>
      <c r="D1391" s="195" t="s">
        <v>3722</v>
      </c>
      <c r="E1391" s="189" t="s">
        <v>1148</v>
      </c>
      <c r="F1391" s="141">
        <f t="shared" si="198"/>
        <v>52101</v>
      </c>
      <c r="G1391" s="142">
        <f t="shared" si="199"/>
        <v>48632</v>
      </c>
      <c r="H1391" s="142">
        <f t="shared" si="200"/>
        <v>54373</v>
      </c>
      <c r="I1391" s="142">
        <f t="shared" si="201"/>
        <v>53962</v>
      </c>
      <c r="K1391" s="178">
        <v>51392</v>
      </c>
      <c r="M1391" s="98">
        <v>0</v>
      </c>
      <c r="N1391" s="98">
        <v>0</v>
      </c>
    </row>
    <row r="1392" spans="2:14" ht="51" hidden="1">
      <c r="C1392" s="185" t="s">
        <v>3723</v>
      </c>
      <c r="D1392" s="186" t="s">
        <v>3724</v>
      </c>
      <c r="E1392" s="194"/>
      <c r="F1392" s="141">
        <f t="shared" si="198"/>
        <v>10219</v>
      </c>
      <c r="G1392" s="142">
        <f t="shared" si="199"/>
        <v>9539</v>
      </c>
      <c r="H1392" s="142">
        <f t="shared" si="200"/>
        <v>10665</v>
      </c>
      <c r="I1392" s="142">
        <f t="shared" si="201"/>
        <v>10584</v>
      </c>
      <c r="K1392" s="182">
        <v>10080</v>
      </c>
      <c r="M1392" s="98"/>
      <c r="N1392" s="98"/>
    </row>
    <row r="1393" spans="2:14" ht="38.25" hidden="1">
      <c r="C1393" s="185" t="s">
        <v>2247</v>
      </c>
      <c r="D1393" s="186" t="s">
        <v>2248</v>
      </c>
      <c r="E1393" s="194"/>
      <c r="F1393" s="141">
        <f t="shared" si="198"/>
        <v>73896</v>
      </c>
      <c r="G1393" s="142">
        <f t="shared" si="199"/>
        <v>68976</v>
      </c>
      <c r="H1393" s="142">
        <f t="shared" si="200"/>
        <v>77118</v>
      </c>
      <c r="I1393" s="142">
        <f t="shared" si="201"/>
        <v>76535</v>
      </c>
      <c r="K1393" s="182">
        <v>72890</v>
      </c>
      <c r="M1393" s="98"/>
      <c r="N1393" s="98"/>
    </row>
    <row r="1394" spans="2:14" ht="16.5" hidden="1">
      <c r="C1394" s="85"/>
      <c r="D1394" s="130"/>
      <c r="E1394" s="181"/>
      <c r="F1394" s="149"/>
      <c r="G1394" s="150"/>
      <c r="H1394" s="150"/>
      <c r="I1394" s="150"/>
      <c r="K1394" s="98"/>
      <c r="M1394" s="98"/>
      <c r="N1394" s="98"/>
    </row>
    <row r="1395" spans="2:14" ht="16.5" hidden="1">
      <c r="C1395" s="85"/>
      <c r="D1395" s="130"/>
      <c r="E1395" s="181"/>
      <c r="F1395" s="149"/>
      <c r="G1395" s="150"/>
      <c r="H1395" s="150"/>
      <c r="I1395" s="150"/>
      <c r="K1395" s="98"/>
      <c r="M1395" s="98"/>
      <c r="N1395" s="98"/>
    </row>
    <row r="1396" spans="2:14" ht="16.5" hidden="1">
      <c r="C1396" s="85"/>
      <c r="D1396" s="130"/>
      <c r="E1396" s="181"/>
      <c r="F1396" s="149"/>
      <c r="G1396" s="150"/>
      <c r="H1396" s="150"/>
      <c r="I1396" s="150"/>
      <c r="K1396" s="98"/>
      <c r="M1396" s="98"/>
      <c r="N1396" s="98"/>
    </row>
    <row r="1397" spans="2:14" ht="16.5" hidden="1">
      <c r="C1397" s="85"/>
      <c r="D1397" s="130"/>
      <c r="E1397" s="181"/>
      <c r="F1397" s="149"/>
      <c r="G1397" s="150"/>
      <c r="H1397" s="150"/>
      <c r="I1397" s="150"/>
      <c r="K1397" s="98"/>
      <c r="M1397" s="98"/>
      <c r="N1397" s="98"/>
    </row>
    <row r="1398" spans="2:14" ht="16.5" hidden="1">
      <c r="C1398" s="85"/>
      <c r="D1398" s="130"/>
      <c r="E1398" s="181"/>
      <c r="F1398" s="149"/>
      <c r="G1398" s="150"/>
      <c r="H1398" s="150"/>
      <c r="I1398" s="150"/>
      <c r="K1398" s="98"/>
      <c r="M1398" s="98"/>
      <c r="N1398" s="98"/>
    </row>
    <row r="1399" spans="2:14" ht="16.5" hidden="1" customHeight="1">
      <c r="B1399" s="39">
        <v>864</v>
      </c>
      <c r="C1399" s="50">
        <v>12</v>
      </c>
      <c r="D1399" s="119" t="s">
        <v>2249</v>
      </c>
      <c r="E1399" s="51"/>
      <c r="F1399" s="145"/>
      <c r="G1399" s="145"/>
      <c r="H1399" s="145"/>
      <c r="I1399" s="145"/>
      <c r="K1399" s="98">
        <v>0</v>
      </c>
      <c r="M1399" s="98">
        <v>0</v>
      </c>
      <c r="N1399" s="98">
        <v>0</v>
      </c>
    </row>
    <row r="1400" spans="2:14" ht="16.5" hidden="1">
      <c r="B1400" s="39">
        <v>865</v>
      </c>
      <c r="C1400" s="86" t="s">
        <v>2250</v>
      </c>
      <c r="D1400" s="128" t="s">
        <v>2251</v>
      </c>
      <c r="E1400" s="87"/>
      <c r="F1400" s="141"/>
      <c r="G1400" s="142"/>
      <c r="H1400" s="142"/>
      <c r="I1400" s="142"/>
      <c r="K1400" s="98">
        <v>0</v>
      </c>
      <c r="M1400" s="98">
        <v>0</v>
      </c>
      <c r="N1400" s="98">
        <v>0</v>
      </c>
    </row>
    <row r="1401" spans="2:14" ht="33.75" hidden="1">
      <c r="B1401" s="39">
        <v>866</v>
      </c>
      <c r="C1401" s="67" t="s">
        <v>2252</v>
      </c>
      <c r="D1401" s="55" t="s">
        <v>3725</v>
      </c>
      <c r="E1401" s="68" t="s">
        <v>38</v>
      </c>
      <c r="F1401" s="141">
        <f t="shared" ref="F1401:F1408" si="202">+ROUND($F$7*K1401,0)</f>
        <v>437946</v>
      </c>
      <c r="G1401" s="142">
        <f t="shared" ref="G1401:G1408" si="203">+ROUND(K1401*$G$7,0)</f>
        <v>408787</v>
      </c>
      <c r="H1401" s="142">
        <f t="shared" ref="H1401:H1408" si="204">+ROUND(K1401*$H$7,0)</f>
        <v>457040</v>
      </c>
      <c r="I1401" s="142">
        <f t="shared" ref="I1401:I1408" si="205">+ROUND(K1401*$I$7,0)</f>
        <v>453584</v>
      </c>
      <c r="K1401" s="98">
        <v>431984.50284000003</v>
      </c>
      <c r="L1401" s="99">
        <f t="shared" ref="L1401:L1408" si="206">+F1401</f>
        <v>437946</v>
      </c>
      <c r="M1401" s="98">
        <v>431218</v>
      </c>
      <c r="N1401" s="98">
        <v>431984.50284000003</v>
      </c>
    </row>
    <row r="1402" spans="2:14" ht="33.75" hidden="1">
      <c r="B1402" s="39">
        <v>867</v>
      </c>
      <c r="C1402" s="67" t="s">
        <v>2254</v>
      </c>
      <c r="D1402" s="55" t="s">
        <v>3726</v>
      </c>
      <c r="E1402" s="68" t="s">
        <v>38</v>
      </c>
      <c r="F1402" s="141">
        <f t="shared" si="202"/>
        <v>454822</v>
      </c>
      <c r="G1402" s="142">
        <f t="shared" si="203"/>
        <v>424539</v>
      </c>
      <c r="H1402" s="142">
        <f t="shared" si="204"/>
        <v>474651</v>
      </c>
      <c r="I1402" s="142">
        <f t="shared" si="205"/>
        <v>471062</v>
      </c>
      <c r="K1402" s="98">
        <v>448630.58284000005</v>
      </c>
      <c r="L1402" s="99">
        <f t="shared" si="206"/>
        <v>454822</v>
      </c>
      <c r="M1402" s="98">
        <v>312345</v>
      </c>
      <c r="N1402" s="98">
        <v>448630.58284000005</v>
      </c>
    </row>
    <row r="1403" spans="2:14" ht="33.75" hidden="1">
      <c r="B1403" s="39">
        <v>868</v>
      </c>
      <c r="C1403" s="67" t="s">
        <v>2256</v>
      </c>
      <c r="D1403" s="55" t="s">
        <v>3727</v>
      </c>
      <c r="E1403" s="68" t="s">
        <v>38</v>
      </c>
      <c r="F1403" s="141">
        <f t="shared" si="202"/>
        <v>407819</v>
      </c>
      <c r="G1403" s="142">
        <f t="shared" si="203"/>
        <v>380666</v>
      </c>
      <c r="H1403" s="142">
        <f t="shared" si="204"/>
        <v>425600</v>
      </c>
      <c r="I1403" s="142">
        <f t="shared" si="205"/>
        <v>422382</v>
      </c>
      <c r="K1403" s="98">
        <v>402268.12890000001</v>
      </c>
      <c r="L1403" s="99">
        <f t="shared" si="206"/>
        <v>407819</v>
      </c>
      <c r="M1403" s="98">
        <v>303140</v>
      </c>
      <c r="N1403" s="98">
        <v>402268.12890000001</v>
      </c>
    </row>
    <row r="1404" spans="2:14" ht="33.75" hidden="1">
      <c r="B1404" s="39">
        <v>869</v>
      </c>
      <c r="C1404" s="67" t="s">
        <v>2258</v>
      </c>
      <c r="D1404" s="55" t="s">
        <v>3728</v>
      </c>
      <c r="E1404" s="68" t="s">
        <v>38</v>
      </c>
      <c r="F1404" s="141">
        <f t="shared" si="202"/>
        <v>423745</v>
      </c>
      <c r="G1404" s="142">
        <f t="shared" si="203"/>
        <v>395531</v>
      </c>
      <c r="H1404" s="142">
        <f t="shared" si="204"/>
        <v>442219</v>
      </c>
      <c r="I1404" s="142">
        <f t="shared" si="205"/>
        <v>438876</v>
      </c>
      <c r="K1404" s="98">
        <v>417976.82652000006</v>
      </c>
      <c r="L1404" s="99">
        <f t="shared" si="206"/>
        <v>423745</v>
      </c>
      <c r="M1404" s="98">
        <v>298032</v>
      </c>
      <c r="N1404" s="98">
        <v>417976.82652000006</v>
      </c>
    </row>
    <row r="1405" spans="2:14" ht="16.5" hidden="1">
      <c r="B1405" s="39">
        <v>870</v>
      </c>
      <c r="C1405" s="67" t="s">
        <v>2260</v>
      </c>
      <c r="D1405" s="55" t="s">
        <v>2261</v>
      </c>
      <c r="E1405" s="68" t="s">
        <v>38</v>
      </c>
      <c r="F1405" s="141">
        <f t="shared" si="202"/>
        <v>314345</v>
      </c>
      <c r="G1405" s="142">
        <f t="shared" si="203"/>
        <v>293416</v>
      </c>
      <c r="H1405" s="142">
        <f t="shared" si="204"/>
        <v>328050</v>
      </c>
      <c r="I1405" s="142">
        <f t="shared" si="205"/>
        <v>325570</v>
      </c>
      <c r="K1405" s="98">
        <v>310066.53216</v>
      </c>
      <c r="L1405" s="99">
        <f t="shared" si="206"/>
        <v>314345</v>
      </c>
      <c r="M1405" s="98">
        <v>297979</v>
      </c>
      <c r="N1405" s="98">
        <v>310066.53216</v>
      </c>
    </row>
    <row r="1406" spans="2:14" ht="16.5" hidden="1">
      <c r="B1406" s="39">
        <v>871</v>
      </c>
      <c r="C1406" s="67" t="s">
        <v>2262</v>
      </c>
      <c r="D1406" s="55" t="s">
        <v>2263</v>
      </c>
      <c r="E1406" s="68" t="s">
        <v>38</v>
      </c>
      <c r="F1406" s="141">
        <f t="shared" si="202"/>
        <v>314290</v>
      </c>
      <c r="G1406" s="142">
        <f t="shared" si="203"/>
        <v>293364</v>
      </c>
      <c r="H1406" s="142">
        <f t="shared" si="204"/>
        <v>327992</v>
      </c>
      <c r="I1406" s="142">
        <f t="shared" si="205"/>
        <v>325512</v>
      </c>
      <c r="K1406" s="98">
        <v>310011.39202000003</v>
      </c>
      <c r="L1406" s="99">
        <f t="shared" si="206"/>
        <v>314290</v>
      </c>
      <c r="M1406" s="98">
        <v>313081</v>
      </c>
      <c r="N1406" s="98">
        <v>310011.39202000003</v>
      </c>
    </row>
    <row r="1407" spans="2:14" ht="16.5" hidden="1">
      <c r="B1407" s="39">
        <v>872</v>
      </c>
      <c r="C1407" s="67" t="s">
        <v>2264</v>
      </c>
      <c r="D1407" s="107" t="s">
        <v>2265</v>
      </c>
      <c r="E1407" s="68" t="s">
        <v>38</v>
      </c>
      <c r="F1407" s="141">
        <f t="shared" si="202"/>
        <v>330218</v>
      </c>
      <c r="G1407" s="142">
        <f t="shared" si="203"/>
        <v>308232</v>
      </c>
      <c r="H1407" s="142">
        <f t="shared" si="204"/>
        <v>344615</v>
      </c>
      <c r="I1407" s="142">
        <f t="shared" si="205"/>
        <v>342009</v>
      </c>
      <c r="K1407" s="98">
        <v>325723.21078000002</v>
      </c>
      <c r="L1407" s="99">
        <f t="shared" si="206"/>
        <v>330218</v>
      </c>
      <c r="M1407" s="98">
        <v>516298</v>
      </c>
      <c r="N1407" s="98">
        <v>325723.21078000002</v>
      </c>
    </row>
    <row r="1408" spans="2:14" ht="22.5" hidden="1">
      <c r="B1408" s="39">
        <v>873</v>
      </c>
      <c r="C1408" s="67" t="s">
        <v>2266</v>
      </c>
      <c r="D1408" s="55" t="s">
        <v>2267</v>
      </c>
      <c r="E1408" s="68" t="s">
        <v>38</v>
      </c>
      <c r="F1408" s="141">
        <f t="shared" si="202"/>
        <v>544559</v>
      </c>
      <c r="G1408" s="142">
        <f t="shared" si="203"/>
        <v>508301</v>
      </c>
      <c r="H1408" s="142">
        <f t="shared" si="204"/>
        <v>568301</v>
      </c>
      <c r="I1408" s="142">
        <f t="shared" si="205"/>
        <v>564003</v>
      </c>
      <c r="K1408" s="98">
        <v>537146.11324000009</v>
      </c>
      <c r="L1408" s="99">
        <f t="shared" si="206"/>
        <v>544559</v>
      </c>
      <c r="M1408" s="98">
        <v>431214</v>
      </c>
      <c r="N1408" s="98">
        <v>537146.11324000009</v>
      </c>
    </row>
    <row r="1409" spans="2:14" ht="16.5" hidden="1">
      <c r="B1409" s="39">
        <v>874</v>
      </c>
      <c r="C1409" s="70" t="s">
        <v>2268</v>
      </c>
      <c r="D1409" s="58" t="s">
        <v>2269</v>
      </c>
      <c r="E1409" s="71"/>
      <c r="F1409" s="141"/>
      <c r="G1409" s="142"/>
      <c r="H1409" s="142"/>
      <c r="I1409" s="142"/>
      <c r="K1409" s="98">
        <v>0</v>
      </c>
      <c r="M1409" s="98">
        <v>0</v>
      </c>
      <c r="N1409" s="98">
        <v>0</v>
      </c>
    </row>
    <row r="1410" spans="2:14" ht="16.5" hidden="1">
      <c r="B1410" s="39">
        <v>875</v>
      </c>
      <c r="C1410" s="67" t="s">
        <v>2270</v>
      </c>
      <c r="D1410" s="55" t="s">
        <v>2271</v>
      </c>
      <c r="E1410" s="68" t="s">
        <v>9</v>
      </c>
      <c r="F1410" s="141">
        <f t="shared" ref="F1410:F1435" si="207">+ROUND($F$7*K1410,0)</f>
        <v>80855</v>
      </c>
      <c r="G1410" s="142">
        <f t="shared" ref="G1410:G1435" si="208">+ROUND(K1410*$G$7,0)</f>
        <v>75472</v>
      </c>
      <c r="H1410" s="142">
        <f t="shared" ref="H1410:H1435" si="209">+ROUND(K1410*$H$7,0)</f>
        <v>84380</v>
      </c>
      <c r="I1410" s="142">
        <f t="shared" ref="I1410:I1435" si="210">+ROUND(K1410*$I$7,0)</f>
        <v>83742</v>
      </c>
      <c r="K1410" s="98">
        <v>79754.490420000002</v>
      </c>
      <c r="M1410" s="98">
        <v>76659</v>
      </c>
      <c r="N1410" s="98">
        <v>79754.490420000002</v>
      </c>
    </row>
    <row r="1411" spans="2:14" ht="33.75" hidden="1">
      <c r="B1411" s="39">
        <v>876</v>
      </c>
      <c r="C1411" s="67" t="s">
        <v>2273</v>
      </c>
      <c r="D1411" s="55" t="s">
        <v>2274</v>
      </c>
      <c r="E1411" s="68" t="s">
        <v>9</v>
      </c>
      <c r="F1411" s="141">
        <f t="shared" si="207"/>
        <v>131211</v>
      </c>
      <c r="G1411" s="142">
        <f t="shared" si="208"/>
        <v>122475</v>
      </c>
      <c r="H1411" s="142">
        <f t="shared" si="209"/>
        <v>136932</v>
      </c>
      <c r="I1411" s="142">
        <f t="shared" si="210"/>
        <v>135897</v>
      </c>
      <c r="K1411" s="98">
        <v>129425.35276000001</v>
      </c>
      <c r="L1411" s="99">
        <f t="shared" ref="L1411:L1425" si="211">+F1411</f>
        <v>131211</v>
      </c>
      <c r="M1411" s="98">
        <v>9504</v>
      </c>
      <c r="N1411" s="98">
        <v>129425.35276000001</v>
      </c>
    </row>
    <row r="1412" spans="2:14" ht="33.75" hidden="1">
      <c r="B1412" s="39">
        <v>877</v>
      </c>
      <c r="C1412" s="67" t="s">
        <v>2275</v>
      </c>
      <c r="D1412" s="55" t="s">
        <v>2276</v>
      </c>
      <c r="E1412" s="68" t="s">
        <v>9</v>
      </c>
      <c r="F1412" s="141">
        <f t="shared" si="207"/>
        <v>141759</v>
      </c>
      <c r="G1412" s="142">
        <f t="shared" si="208"/>
        <v>132320</v>
      </c>
      <c r="H1412" s="142">
        <f t="shared" si="209"/>
        <v>147939</v>
      </c>
      <c r="I1412" s="142">
        <f t="shared" si="210"/>
        <v>146821</v>
      </c>
      <c r="K1412" s="98">
        <v>139829.15276</v>
      </c>
      <c r="L1412" s="99">
        <f t="shared" si="211"/>
        <v>141759</v>
      </c>
      <c r="M1412" s="98">
        <v>124402</v>
      </c>
      <c r="N1412" s="98">
        <v>139829.15276</v>
      </c>
    </row>
    <row r="1413" spans="2:14" ht="33.75" hidden="1">
      <c r="B1413" s="39">
        <v>878</v>
      </c>
      <c r="C1413" s="67" t="s">
        <v>2277</v>
      </c>
      <c r="D1413" s="55" t="s">
        <v>2278</v>
      </c>
      <c r="E1413" s="68" t="s">
        <v>9</v>
      </c>
      <c r="F1413" s="141">
        <f t="shared" si="207"/>
        <v>152306</v>
      </c>
      <c r="G1413" s="142">
        <f t="shared" si="208"/>
        <v>142165</v>
      </c>
      <c r="H1413" s="142">
        <f t="shared" si="209"/>
        <v>158946</v>
      </c>
      <c r="I1413" s="142">
        <f t="shared" si="210"/>
        <v>157745</v>
      </c>
      <c r="K1413" s="98">
        <v>150232.95276000001</v>
      </c>
      <c r="L1413" s="99">
        <f t="shared" si="211"/>
        <v>152306</v>
      </c>
      <c r="M1413" s="98">
        <v>367723</v>
      </c>
      <c r="N1413" s="98">
        <v>150232.95276000001</v>
      </c>
    </row>
    <row r="1414" spans="2:14" ht="22.5" hidden="1">
      <c r="B1414" s="39">
        <v>879</v>
      </c>
      <c r="C1414" s="67" t="s">
        <v>2279</v>
      </c>
      <c r="D1414" s="55" t="s">
        <v>3729</v>
      </c>
      <c r="E1414" s="68" t="s">
        <v>38</v>
      </c>
      <c r="F1414" s="141">
        <f t="shared" si="207"/>
        <v>387851</v>
      </c>
      <c r="G1414" s="142">
        <f t="shared" si="208"/>
        <v>362028</v>
      </c>
      <c r="H1414" s="142">
        <f t="shared" si="209"/>
        <v>404761</v>
      </c>
      <c r="I1414" s="142">
        <f t="shared" si="210"/>
        <v>401700</v>
      </c>
      <c r="K1414" s="98">
        <v>382571.65474000003</v>
      </c>
      <c r="L1414" s="99">
        <f t="shared" si="211"/>
        <v>387851</v>
      </c>
      <c r="M1414" s="98">
        <v>203496</v>
      </c>
      <c r="N1414" s="98">
        <v>382571.65474000003</v>
      </c>
    </row>
    <row r="1415" spans="2:14" ht="16.5" hidden="1">
      <c r="B1415" s="39">
        <v>880</v>
      </c>
      <c r="C1415" s="67" t="s">
        <v>2281</v>
      </c>
      <c r="D1415" s="55" t="s">
        <v>2282</v>
      </c>
      <c r="E1415" s="68" t="s">
        <v>38</v>
      </c>
      <c r="F1415" s="141">
        <f t="shared" si="207"/>
        <v>214635</v>
      </c>
      <c r="G1415" s="142">
        <f t="shared" si="208"/>
        <v>200344</v>
      </c>
      <c r="H1415" s="142">
        <f t="shared" si="209"/>
        <v>223993</v>
      </c>
      <c r="I1415" s="142">
        <f t="shared" si="210"/>
        <v>222299</v>
      </c>
      <c r="K1415" s="98">
        <v>211713.16848000002</v>
      </c>
      <c r="L1415" s="99">
        <f t="shared" si="211"/>
        <v>214635</v>
      </c>
      <c r="M1415" s="98">
        <v>197047</v>
      </c>
      <c r="N1415" s="98">
        <v>211713.16848000002</v>
      </c>
    </row>
    <row r="1416" spans="2:14" ht="16.5" hidden="1">
      <c r="B1416" s="39">
        <v>881</v>
      </c>
      <c r="C1416" s="67" t="s">
        <v>2283</v>
      </c>
      <c r="D1416" s="55" t="s">
        <v>3730</v>
      </c>
      <c r="E1416" s="68" t="s">
        <v>38</v>
      </c>
      <c r="F1416" s="141">
        <f t="shared" si="207"/>
        <v>207833</v>
      </c>
      <c r="G1416" s="142">
        <f t="shared" si="208"/>
        <v>193995</v>
      </c>
      <c r="H1416" s="142">
        <f t="shared" si="209"/>
        <v>216894</v>
      </c>
      <c r="I1416" s="142">
        <f t="shared" si="210"/>
        <v>215254</v>
      </c>
      <c r="K1416" s="98">
        <v>205003.75786000001</v>
      </c>
      <c r="L1416" s="99">
        <f t="shared" si="211"/>
        <v>207833</v>
      </c>
      <c r="M1416" s="98">
        <v>98543</v>
      </c>
      <c r="N1416" s="98">
        <v>205003.75786000001</v>
      </c>
    </row>
    <row r="1417" spans="2:14" ht="16.5" hidden="1">
      <c r="B1417" s="39">
        <v>882</v>
      </c>
      <c r="C1417" s="67" t="s">
        <v>2285</v>
      </c>
      <c r="D1417" s="55" t="s">
        <v>3731</v>
      </c>
      <c r="E1417" s="68" t="s">
        <v>38</v>
      </c>
      <c r="F1417" s="141">
        <f t="shared" si="207"/>
        <v>103937</v>
      </c>
      <c r="G1417" s="142">
        <f t="shared" si="208"/>
        <v>97017</v>
      </c>
      <c r="H1417" s="142">
        <f t="shared" si="209"/>
        <v>108468</v>
      </c>
      <c r="I1417" s="142">
        <f t="shared" si="210"/>
        <v>107648</v>
      </c>
      <c r="K1417" s="98">
        <v>102522.16634000001</v>
      </c>
      <c r="L1417" s="99">
        <f t="shared" si="211"/>
        <v>103937</v>
      </c>
      <c r="M1417" s="98">
        <v>90019</v>
      </c>
      <c r="N1417" s="98">
        <v>102522.16634000001</v>
      </c>
    </row>
    <row r="1418" spans="2:14" ht="16.5" hidden="1">
      <c r="B1418" s="39">
        <v>883</v>
      </c>
      <c r="C1418" s="67" t="s">
        <v>2287</v>
      </c>
      <c r="D1418" s="55" t="s">
        <v>3732</v>
      </c>
      <c r="E1418" s="68" t="s">
        <v>38</v>
      </c>
      <c r="F1418" s="141">
        <f t="shared" si="207"/>
        <v>94946</v>
      </c>
      <c r="G1418" s="142">
        <f t="shared" si="208"/>
        <v>88625</v>
      </c>
      <c r="H1418" s="142">
        <f t="shared" si="209"/>
        <v>99086</v>
      </c>
      <c r="I1418" s="142">
        <f t="shared" si="210"/>
        <v>98337</v>
      </c>
      <c r="K1418" s="98">
        <v>93653.967220000006</v>
      </c>
      <c r="L1418" s="99">
        <f t="shared" si="211"/>
        <v>94946</v>
      </c>
      <c r="M1418" s="98">
        <v>49072</v>
      </c>
      <c r="N1418" s="98">
        <v>93653.967220000006</v>
      </c>
    </row>
    <row r="1419" spans="2:14" ht="16.5" hidden="1">
      <c r="B1419" s="39">
        <v>884</v>
      </c>
      <c r="C1419" s="67" t="s">
        <v>2289</v>
      </c>
      <c r="D1419" s="55" t="s">
        <v>3733</v>
      </c>
      <c r="E1419" s="56" t="s">
        <v>86</v>
      </c>
      <c r="F1419" s="141">
        <f t="shared" si="207"/>
        <v>51758</v>
      </c>
      <c r="G1419" s="142">
        <f t="shared" si="208"/>
        <v>48312</v>
      </c>
      <c r="H1419" s="142">
        <f t="shared" si="209"/>
        <v>54015</v>
      </c>
      <c r="I1419" s="142">
        <f t="shared" si="210"/>
        <v>53606</v>
      </c>
      <c r="K1419" s="98">
        <v>51053.527360000007</v>
      </c>
      <c r="L1419" s="99">
        <f t="shared" si="211"/>
        <v>51758</v>
      </c>
      <c r="M1419" s="98">
        <v>195596</v>
      </c>
      <c r="N1419" s="98">
        <v>51053.527360000007</v>
      </c>
    </row>
    <row r="1420" spans="2:14" ht="16.5" hidden="1">
      <c r="B1420" s="39">
        <v>885</v>
      </c>
      <c r="C1420" s="67" t="s">
        <v>2291</v>
      </c>
      <c r="D1420" s="55" t="s">
        <v>3734</v>
      </c>
      <c r="E1420" s="68" t="s">
        <v>38</v>
      </c>
      <c r="F1420" s="141">
        <f t="shared" si="207"/>
        <v>206302</v>
      </c>
      <c r="G1420" s="142">
        <f t="shared" si="208"/>
        <v>192567</v>
      </c>
      <c r="H1420" s="142">
        <f t="shared" si="209"/>
        <v>215297</v>
      </c>
      <c r="I1420" s="142">
        <f t="shared" si="210"/>
        <v>213669</v>
      </c>
      <c r="K1420" s="98">
        <v>203494.16648000001</v>
      </c>
      <c r="L1420" s="99">
        <f t="shared" si="211"/>
        <v>206302</v>
      </c>
      <c r="M1420" s="98">
        <v>213513</v>
      </c>
      <c r="N1420" s="98">
        <v>203494.16648000001</v>
      </c>
    </row>
    <row r="1421" spans="2:14" ht="22.5" hidden="1">
      <c r="B1421" s="39">
        <v>886</v>
      </c>
      <c r="C1421" s="67" t="s">
        <v>2293</v>
      </c>
      <c r="D1421" s="55" t="s">
        <v>3735</v>
      </c>
      <c r="E1421" s="68" t="s">
        <v>38</v>
      </c>
      <c r="F1421" s="141">
        <f t="shared" si="207"/>
        <v>225200</v>
      </c>
      <c r="G1421" s="142">
        <f t="shared" si="208"/>
        <v>210206</v>
      </c>
      <c r="H1421" s="142">
        <f t="shared" si="209"/>
        <v>235018</v>
      </c>
      <c r="I1421" s="142">
        <f t="shared" si="210"/>
        <v>233241</v>
      </c>
      <c r="K1421" s="98">
        <v>222134.65494000001</v>
      </c>
      <c r="L1421" s="99">
        <f t="shared" si="211"/>
        <v>225200</v>
      </c>
      <c r="M1421" s="98">
        <v>27560</v>
      </c>
      <c r="N1421" s="98">
        <v>222134.65494000001</v>
      </c>
    </row>
    <row r="1422" spans="2:14" ht="16.5" hidden="1">
      <c r="B1422" s="39">
        <v>887</v>
      </c>
      <c r="C1422" s="67" t="s">
        <v>2295</v>
      </c>
      <c r="D1422" s="55" t="s">
        <v>2296</v>
      </c>
      <c r="E1422" s="68" t="s">
        <v>38</v>
      </c>
      <c r="F1422" s="141">
        <f t="shared" si="207"/>
        <v>29069</v>
      </c>
      <c r="G1422" s="142">
        <f t="shared" si="208"/>
        <v>27133</v>
      </c>
      <c r="H1422" s="142">
        <f t="shared" si="209"/>
        <v>30336</v>
      </c>
      <c r="I1422" s="142">
        <f t="shared" si="210"/>
        <v>30107</v>
      </c>
      <c r="K1422" s="98">
        <v>28672.872800000001</v>
      </c>
      <c r="L1422" s="99">
        <f t="shared" si="211"/>
        <v>29069</v>
      </c>
      <c r="M1422" s="98">
        <v>23538</v>
      </c>
      <c r="N1422" s="98">
        <v>28672.872800000001</v>
      </c>
    </row>
    <row r="1423" spans="2:14" ht="16.5" hidden="1">
      <c r="B1423" s="39">
        <v>888</v>
      </c>
      <c r="C1423" s="67" t="s">
        <v>2297</v>
      </c>
      <c r="D1423" s="55" t="s">
        <v>2298</v>
      </c>
      <c r="E1423" s="68" t="s">
        <v>38</v>
      </c>
      <c r="F1423" s="141">
        <f t="shared" si="207"/>
        <v>24826</v>
      </c>
      <c r="G1423" s="142">
        <f t="shared" si="208"/>
        <v>23173</v>
      </c>
      <c r="H1423" s="142">
        <f t="shared" si="209"/>
        <v>25909</v>
      </c>
      <c r="I1423" s="142">
        <f t="shared" si="210"/>
        <v>25713</v>
      </c>
      <c r="K1423" s="98">
        <v>24488.464440000003</v>
      </c>
      <c r="L1423" s="99">
        <f t="shared" si="211"/>
        <v>24826</v>
      </c>
      <c r="M1423" s="98">
        <v>225070</v>
      </c>
      <c r="N1423" s="98">
        <v>24488.464440000003</v>
      </c>
    </row>
    <row r="1424" spans="2:14" ht="67.5" hidden="1">
      <c r="B1424" s="39">
        <v>889</v>
      </c>
      <c r="C1424" s="67" t="s">
        <v>2299</v>
      </c>
      <c r="D1424" s="55" t="s">
        <v>3736</v>
      </c>
      <c r="E1424" s="56" t="s">
        <v>86</v>
      </c>
      <c r="F1424" s="141">
        <f t="shared" si="207"/>
        <v>259254</v>
      </c>
      <c r="G1424" s="142">
        <f t="shared" si="208"/>
        <v>241993</v>
      </c>
      <c r="H1424" s="142">
        <f t="shared" si="209"/>
        <v>270557</v>
      </c>
      <c r="I1424" s="142">
        <f t="shared" si="210"/>
        <v>268512</v>
      </c>
      <c r="K1424" s="98">
        <v>255725.40400000001</v>
      </c>
      <c r="L1424" s="99">
        <f t="shared" si="211"/>
        <v>259254</v>
      </c>
      <c r="M1424" s="98"/>
      <c r="N1424" s="98">
        <v>255725.40400000001</v>
      </c>
    </row>
    <row r="1425" spans="2:14" ht="22.5" hidden="1">
      <c r="B1425" s="39">
        <v>890</v>
      </c>
      <c r="C1425" s="67" t="s">
        <v>2301</v>
      </c>
      <c r="D1425" s="103" t="s">
        <v>3737</v>
      </c>
      <c r="E1425" s="102" t="s">
        <v>86</v>
      </c>
      <c r="F1425" s="141">
        <f t="shared" si="207"/>
        <v>90286</v>
      </c>
      <c r="G1425" s="142">
        <f t="shared" si="208"/>
        <v>84274</v>
      </c>
      <c r="H1425" s="142">
        <f t="shared" si="209"/>
        <v>94222</v>
      </c>
      <c r="I1425" s="142">
        <f t="shared" si="210"/>
        <v>93509</v>
      </c>
      <c r="K1425" s="98">
        <v>89056.528000000006</v>
      </c>
      <c r="L1425" s="99">
        <f t="shared" si="211"/>
        <v>90286</v>
      </c>
      <c r="M1425" s="98"/>
      <c r="N1425" s="98">
        <v>89056.528000000006</v>
      </c>
    </row>
    <row r="1426" spans="2:14" ht="16.5" hidden="1">
      <c r="C1426" s="185" t="s">
        <v>2463</v>
      </c>
      <c r="D1426" s="188" t="s">
        <v>3738</v>
      </c>
      <c r="E1426" s="189" t="s">
        <v>9</v>
      </c>
      <c r="F1426" s="141">
        <f t="shared" si="207"/>
        <v>173229</v>
      </c>
      <c r="G1426" s="142">
        <f t="shared" si="208"/>
        <v>161695</v>
      </c>
      <c r="H1426" s="142">
        <f t="shared" si="209"/>
        <v>180782</v>
      </c>
      <c r="I1426" s="142">
        <f t="shared" si="210"/>
        <v>179415</v>
      </c>
      <c r="K1426" s="177">
        <v>170871</v>
      </c>
      <c r="M1426" s="98">
        <v>0</v>
      </c>
      <c r="N1426" s="98">
        <v>0</v>
      </c>
    </row>
    <row r="1427" spans="2:14" ht="16.5" hidden="1">
      <c r="C1427" s="185" t="s">
        <v>3739</v>
      </c>
      <c r="D1427" s="188" t="s">
        <v>3740</v>
      </c>
      <c r="E1427" s="189" t="s">
        <v>678</v>
      </c>
      <c r="F1427" s="141">
        <f t="shared" si="207"/>
        <v>252631</v>
      </c>
      <c r="G1427" s="142">
        <f t="shared" si="208"/>
        <v>235810</v>
      </c>
      <c r="H1427" s="142">
        <f t="shared" si="209"/>
        <v>263645</v>
      </c>
      <c r="I1427" s="142">
        <f t="shared" si="210"/>
        <v>261652</v>
      </c>
      <c r="K1427" s="177">
        <v>249192</v>
      </c>
      <c r="M1427" s="98"/>
      <c r="N1427" s="98"/>
    </row>
    <row r="1428" spans="2:14" ht="25.5" hidden="1">
      <c r="C1428" s="185" t="s">
        <v>2303</v>
      </c>
      <c r="D1428" s="188" t="s">
        <v>3741</v>
      </c>
      <c r="E1428" s="189" t="s">
        <v>38</v>
      </c>
      <c r="F1428" s="141">
        <f t="shared" si="207"/>
        <v>448002</v>
      </c>
      <c r="G1428" s="142">
        <f t="shared" si="208"/>
        <v>418174</v>
      </c>
      <c r="H1428" s="142">
        <f t="shared" si="209"/>
        <v>467534</v>
      </c>
      <c r="I1428" s="142">
        <f t="shared" si="210"/>
        <v>463999</v>
      </c>
      <c r="K1428" s="177">
        <v>441904</v>
      </c>
      <c r="M1428" s="98"/>
      <c r="N1428" s="98"/>
    </row>
    <row r="1429" spans="2:14" ht="38.25" hidden="1">
      <c r="C1429" s="185" t="s">
        <v>2305</v>
      </c>
      <c r="D1429" s="188" t="s">
        <v>3742</v>
      </c>
      <c r="E1429" s="189" t="s">
        <v>38</v>
      </c>
      <c r="F1429" s="141">
        <f t="shared" si="207"/>
        <v>456210</v>
      </c>
      <c r="G1429" s="142">
        <f t="shared" si="208"/>
        <v>425835</v>
      </c>
      <c r="H1429" s="142">
        <f t="shared" si="209"/>
        <v>476100</v>
      </c>
      <c r="I1429" s="142">
        <f t="shared" si="210"/>
        <v>472500</v>
      </c>
      <c r="K1429" s="177">
        <v>450000</v>
      </c>
      <c r="M1429" s="98"/>
      <c r="N1429" s="98"/>
    </row>
    <row r="1430" spans="2:14" ht="25.5" hidden="1">
      <c r="C1430" s="185" t="s">
        <v>3743</v>
      </c>
      <c r="D1430" s="188" t="s">
        <v>3744</v>
      </c>
      <c r="E1430" s="189" t="s">
        <v>38</v>
      </c>
      <c r="F1430" s="141">
        <f t="shared" si="207"/>
        <v>501370</v>
      </c>
      <c r="G1430" s="142">
        <f t="shared" si="208"/>
        <v>467988</v>
      </c>
      <c r="H1430" s="142">
        <f t="shared" si="209"/>
        <v>523229</v>
      </c>
      <c r="I1430" s="142">
        <f t="shared" si="210"/>
        <v>519272</v>
      </c>
      <c r="K1430" s="177">
        <v>494545</v>
      </c>
      <c r="M1430" s="98"/>
      <c r="N1430" s="98"/>
    </row>
    <row r="1431" spans="2:14" ht="16.5" hidden="1">
      <c r="C1431" s="185" t="s">
        <v>3745</v>
      </c>
      <c r="D1431" s="188" t="s">
        <v>3746</v>
      </c>
      <c r="E1431" s="189" t="s">
        <v>9</v>
      </c>
      <c r="F1431" s="141">
        <f t="shared" si="207"/>
        <v>541393</v>
      </c>
      <c r="G1431" s="142">
        <f t="shared" si="208"/>
        <v>505346</v>
      </c>
      <c r="H1431" s="142">
        <f t="shared" si="209"/>
        <v>564996</v>
      </c>
      <c r="I1431" s="142">
        <f t="shared" si="210"/>
        <v>560724</v>
      </c>
      <c r="K1431" s="177">
        <v>534023</v>
      </c>
      <c r="M1431" s="98"/>
      <c r="N1431" s="98"/>
    </row>
    <row r="1432" spans="2:14" ht="16.5" hidden="1">
      <c r="C1432" s="185" t="s">
        <v>3747</v>
      </c>
      <c r="D1432" s="188" t="s">
        <v>3748</v>
      </c>
      <c r="E1432" s="189" t="s">
        <v>86</v>
      </c>
      <c r="F1432" s="141">
        <f t="shared" si="207"/>
        <v>16128</v>
      </c>
      <c r="G1432" s="142">
        <f t="shared" si="208"/>
        <v>15054</v>
      </c>
      <c r="H1432" s="142">
        <f t="shared" si="209"/>
        <v>16831</v>
      </c>
      <c r="I1432" s="142">
        <f t="shared" si="210"/>
        <v>16703</v>
      </c>
      <c r="K1432" s="178">
        <v>15908</v>
      </c>
      <c r="M1432" s="98"/>
      <c r="N1432" s="98"/>
    </row>
    <row r="1433" spans="2:14" ht="38.25" hidden="1">
      <c r="C1433" s="185" t="s">
        <v>3749</v>
      </c>
      <c r="D1433" s="188" t="s">
        <v>3750</v>
      </c>
      <c r="E1433" s="189" t="s">
        <v>38</v>
      </c>
      <c r="F1433" s="141">
        <f t="shared" si="207"/>
        <v>757863</v>
      </c>
      <c r="G1433" s="142">
        <f t="shared" si="208"/>
        <v>707404</v>
      </c>
      <c r="H1433" s="142">
        <f t="shared" si="209"/>
        <v>790905</v>
      </c>
      <c r="I1433" s="142">
        <f t="shared" si="210"/>
        <v>784924</v>
      </c>
      <c r="K1433" s="178">
        <v>747547</v>
      </c>
      <c r="M1433" s="98"/>
      <c r="N1433" s="98"/>
    </row>
    <row r="1434" spans="2:14" ht="51" hidden="1">
      <c r="C1434" s="185" t="s">
        <v>3751</v>
      </c>
      <c r="D1434" s="188" t="s">
        <v>3752</v>
      </c>
      <c r="E1434" s="189" t="s">
        <v>38</v>
      </c>
      <c r="F1434" s="141">
        <f t="shared" si="207"/>
        <v>698588</v>
      </c>
      <c r="G1434" s="142">
        <f t="shared" si="208"/>
        <v>652075</v>
      </c>
      <c r="H1434" s="142">
        <f t="shared" si="209"/>
        <v>729046</v>
      </c>
      <c r="I1434" s="142">
        <f t="shared" si="210"/>
        <v>723533</v>
      </c>
      <c r="K1434" s="178">
        <v>689079</v>
      </c>
      <c r="M1434" s="98"/>
      <c r="N1434" s="98"/>
    </row>
    <row r="1435" spans="2:14" ht="25.5" hidden="1">
      <c r="C1435" s="185" t="s">
        <v>2307</v>
      </c>
      <c r="D1435" s="186" t="s">
        <v>3753</v>
      </c>
      <c r="E1435" s="194" t="s">
        <v>9</v>
      </c>
      <c r="F1435" s="141">
        <f t="shared" si="207"/>
        <v>1931796</v>
      </c>
      <c r="G1435" s="142">
        <f t="shared" si="208"/>
        <v>1803175</v>
      </c>
      <c r="H1435" s="142">
        <f t="shared" si="209"/>
        <v>2016019</v>
      </c>
      <c r="I1435" s="142">
        <f t="shared" si="210"/>
        <v>2000775</v>
      </c>
      <c r="K1435" s="182">
        <v>1905500</v>
      </c>
      <c r="M1435" s="98"/>
      <c r="N1435" s="98"/>
    </row>
    <row r="1436" spans="2:14" ht="16.5" hidden="1">
      <c r="C1436" s="85"/>
      <c r="D1436" s="127"/>
      <c r="E1436" s="181"/>
      <c r="F1436" s="149"/>
      <c r="G1436" s="150"/>
      <c r="H1436" s="150"/>
      <c r="I1436" s="150"/>
      <c r="K1436" s="98"/>
      <c r="M1436" s="98"/>
      <c r="N1436" s="98"/>
    </row>
    <row r="1437" spans="2:14" ht="16.5" hidden="1">
      <c r="C1437" s="85"/>
      <c r="D1437" s="127"/>
      <c r="E1437" s="181"/>
      <c r="F1437" s="149"/>
      <c r="G1437" s="150"/>
      <c r="H1437" s="150"/>
      <c r="I1437" s="150"/>
      <c r="K1437" s="98"/>
      <c r="M1437" s="98"/>
      <c r="N1437" s="98"/>
    </row>
    <row r="1438" spans="2:14" ht="16.5" hidden="1">
      <c r="C1438" s="85"/>
      <c r="D1438" s="127"/>
      <c r="E1438" s="181"/>
      <c r="F1438" s="149"/>
      <c r="G1438" s="150"/>
      <c r="H1438" s="150"/>
      <c r="I1438" s="150"/>
      <c r="K1438" s="98"/>
      <c r="M1438" s="98"/>
      <c r="N1438" s="98"/>
    </row>
    <row r="1439" spans="2:14" ht="16.5" hidden="1">
      <c r="C1439" s="85"/>
      <c r="D1439" s="127"/>
      <c r="E1439" s="181"/>
      <c r="F1439" s="149"/>
      <c r="G1439" s="150"/>
      <c r="H1439" s="150"/>
      <c r="I1439" s="150"/>
      <c r="K1439" s="98"/>
      <c r="M1439" s="98"/>
      <c r="N1439" s="98"/>
    </row>
    <row r="1440" spans="2:14" ht="16.5" hidden="1" customHeight="1">
      <c r="B1440" s="39">
        <v>892</v>
      </c>
      <c r="C1440" s="50">
        <v>13</v>
      </c>
      <c r="D1440" s="122" t="s">
        <v>2310</v>
      </c>
      <c r="E1440" s="65"/>
      <c r="F1440" s="143"/>
      <c r="G1440" s="143"/>
      <c r="H1440" s="143"/>
      <c r="I1440" s="143"/>
      <c r="K1440" s="98">
        <v>0</v>
      </c>
      <c r="M1440" s="98">
        <v>0</v>
      </c>
      <c r="N1440" s="98">
        <v>0</v>
      </c>
    </row>
    <row r="1441" spans="2:14" ht="16.5" hidden="1">
      <c r="B1441" s="39">
        <v>893</v>
      </c>
      <c r="C1441" s="86" t="s">
        <v>2311</v>
      </c>
      <c r="D1441" s="128" t="s">
        <v>2312</v>
      </c>
      <c r="E1441" s="87"/>
      <c r="F1441" s="141"/>
      <c r="G1441" s="142"/>
      <c r="H1441" s="142"/>
      <c r="I1441" s="142"/>
      <c r="K1441" s="98">
        <v>0</v>
      </c>
      <c r="M1441" s="98">
        <v>0</v>
      </c>
      <c r="N1441" s="98">
        <v>0</v>
      </c>
    </row>
    <row r="1442" spans="2:14" ht="16.5" hidden="1">
      <c r="B1442" s="39">
        <v>894</v>
      </c>
      <c r="C1442" s="67" t="s">
        <v>2313</v>
      </c>
      <c r="D1442" s="55" t="s">
        <v>3754</v>
      </c>
      <c r="E1442" s="68" t="s">
        <v>9</v>
      </c>
      <c r="F1442" s="141">
        <f t="shared" ref="F1442:F1450" si="212">+ROUND($F$7*K1442,0)</f>
        <v>162324</v>
      </c>
      <c r="G1442" s="142">
        <f t="shared" ref="G1442:G1450" si="213">+ROUND(K1442*$G$7,0)</f>
        <v>151516</v>
      </c>
      <c r="H1442" s="142">
        <f t="shared" ref="H1442:H1450" si="214">+ROUND(K1442*$H$7,0)</f>
        <v>169401</v>
      </c>
      <c r="I1442" s="142">
        <f t="shared" ref="I1442:I1450" si="215">+ROUND(K1442*$I$7,0)</f>
        <v>168120</v>
      </c>
      <c r="K1442" s="98">
        <v>160114.48200000002</v>
      </c>
      <c r="M1442" s="98">
        <v>153900</v>
      </c>
      <c r="N1442" s="98">
        <v>160114.48200000002</v>
      </c>
    </row>
    <row r="1443" spans="2:14" ht="16.5" hidden="1">
      <c r="B1443" s="39">
        <v>895</v>
      </c>
      <c r="C1443" s="67" t="s">
        <v>2315</v>
      </c>
      <c r="D1443" s="55" t="s">
        <v>3755</v>
      </c>
      <c r="E1443" s="68" t="s">
        <v>9</v>
      </c>
      <c r="F1443" s="141">
        <f t="shared" si="212"/>
        <v>171995</v>
      </c>
      <c r="G1443" s="142">
        <f t="shared" si="213"/>
        <v>160543</v>
      </c>
      <c r="H1443" s="142">
        <f t="shared" si="214"/>
        <v>179494</v>
      </c>
      <c r="I1443" s="142">
        <f t="shared" si="215"/>
        <v>178136</v>
      </c>
      <c r="K1443" s="98">
        <v>169653.72622000001</v>
      </c>
      <c r="M1443" s="98">
        <v>163069</v>
      </c>
      <c r="N1443" s="98">
        <v>169653.72622000001</v>
      </c>
    </row>
    <row r="1444" spans="2:14" ht="16.5" hidden="1">
      <c r="B1444" s="39">
        <v>896</v>
      </c>
      <c r="C1444" s="67" t="s">
        <v>2317</v>
      </c>
      <c r="D1444" s="55" t="s">
        <v>3756</v>
      </c>
      <c r="E1444" s="68" t="s">
        <v>9</v>
      </c>
      <c r="F1444" s="141">
        <f t="shared" si="212"/>
        <v>174333</v>
      </c>
      <c r="G1444" s="142">
        <f t="shared" si="213"/>
        <v>162726</v>
      </c>
      <c r="H1444" s="142">
        <f t="shared" si="214"/>
        <v>181934</v>
      </c>
      <c r="I1444" s="142">
        <f t="shared" si="215"/>
        <v>180558</v>
      </c>
      <c r="K1444" s="98">
        <v>171960.24868000002</v>
      </c>
      <c r="M1444" s="98">
        <v>165286</v>
      </c>
      <c r="N1444" s="98">
        <v>171960.24868000002</v>
      </c>
    </row>
    <row r="1445" spans="2:14" ht="16.5" hidden="1">
      <c r="B1445" s="39">
        <v>897</v>
      </c>
      <c r="C1445" s="67" t="s">
        <v>2319</v>
      </c>
      <c r="D1445" s="55" t="s">
        <v>3757</v>
      </c>
      <c r="E1445" s="68" t="s">
        <v>9</v>
      </c>
      <c r="F1445" s="141">
        <f t="shared" si="212"/>
        <v>167706</v>
      </c>
      <c r="G1445" s="142">
        <f t="shared" si="213"/>
        <v>156540</v>
      </c>
      <c r="H1445" s="142">
        <f t="shared" si="214"/>
        <v>175018</v>
      </c>
      <c r="I1445" s="142">
        <f t="shared" si="215"/>
        <v>173695</v>
      </c>
      <c r="K1445" s="98">
        <v>165423.54114000002</v>
      </c>
      <c r="M1445" s="98">
        <v>159003</v>
      </c>
      <c r="N1445" s="98">
        <v>165423.54114000002</v>
      </c>
    </row>
    <row r="1446" spans="2:14" ht="16.5" hidden="1">
      <c r="B1446" s="39">
        <v>898</v>
      </c>
      <c r="C1446" s="67" t="s">
        <v>2321</v>
      </c>
      <c r="D1446" s="55" t="s">
        <v>3758</v>
      </c>
      <c r="E1446" s="68" t="s">
        <v>9</v>
      </c>
      <c r="F1446" s="141">
        <f t="shared" si="212"/>
        <v>191821</v>
      </c>
      <c r="G1446" s="142">
        <f t="shared" si="213"/>
        <v>179049</v>
      </c>
      <c r="H1446" s="142">
        <f t="shared" si="214"/>
        <v>200184</v>
      </c>
      <c r="I1446" s="142">
        <f t="shared" si="215"/>
        <v>198670</v>
      </c>
      <c r="K1446" s="98">
        <v>189209.74908000001</v>
      </c>
      <c r="M1446" s="98">
        <v>181866</v>
      </c>
      <c r="N1446" s="98">
        <v>189209.74908000001</v>
      </c>
    </row>
    <row r="1447" spans="2:14" ht="16.5" hidden="1">
      <c r="B1447" s="39">
        <v>899</v>
      </c>
      <c r="C1447" s="67" t="s">
        <v>2323</v>
      </c>
      <c r="D1447" s="55" t="s">
        <v>3759</v>
      </c>
      <c r="E1447" s="68" t="s">
        <v>9</v>
      </c>
      <c r="F1447" s="141">
        <f t="shared" si="212"/>
        <v>213570</v>
      </c>
      <c r="G1447" s="142">
        <f t="shared" si="213"/>
        <v>199350</v>
      </c>
      <c r="H1447" s="142">
        <f t="shared" si="214"/>
        <v>222881</v>
      </c>
      <c r="I1447" s="142">
        <f t="shared" si="215"/>
        <v>221196</v>
      </c>
      <c r="K1447" s="98">
        <v>210662.38468000002</v>
      </c>
      <c r="M1447" s="98">
        <v>202486</v>
      </c>
      <c r="N1447" s="98">
        <v>210662.38468000002</v>
      </c>
    </row>
    <row r="1448" spans="2:14" ht="16.5" hidden="1">
      <c r="B1448" s="39">
        <v>900</v>
      </c>
      <c r="C1448" s="67" t="s">
        <v>2325</v>
      </c>
      <c r="D1448" s="55" t="s">
        <v>3760</v>
      </c>
      <c r="E1448" s="68" t="s">
        <v>9</v>
      </c>
      <c r="F1448" s="141">
        <f t="shared" si="212"/>
        <v>187711</v>
      </c>
      <c r="G1448" s="142">
        <f t="shared" si="213"/>
        <v>175213</v>
      </c>
      <c r="H1448" s="142">
        <f t="shared" si="214"/>
        <v>195894</v>
      </c>
      <c r="I1448" s="142">
        <f t="shared" si="215"/>
        <v>194413</v>
      </c>
      <c r="K1448" s="98">
        <v>185155.38822000002</v>
      </c>
      <c r="M1448" s="98">
        <v>177969</v>
      </c>
      <c r="N1448" s="98">
        <v>185155.38822000002</v>
      </c>
    </row>
    <row r="1449" spans="2:14" ht="16.5" hidden="1">
      <c r="B1449" s="39">
        <v>901</v>
      </c>
      <c r="C1449" s="67" t="s">
        <v>2327</v>
      </c>
      <c r="D1449" s="55" t="s">
        <v>3761</v>
      </c>
      <c r="E1449" s="68" t="s">
        <v>9</v>
      </c>
      <c r="F1449" s="141">
        <f t="shared" si="212"/>
        <v>309434</v>
      </c>
      <c r="G1449" s="142">
        <f t="shared" si="213"/>
        <v>288831</v>
      </c>
      <c r="H1449" s="142">
        <f t="shared" si="214"/>
        <v>322924</v>
      </c>
      <c r="I1449" s="142">
        <f t="shared" si="215"/>
        <v>320483</v>
      </c>
      <c r="K1449" s="98">
        <v>305221.48250000004</v>
      </c>
      <c r="M1449" s="98">
        <v>293375</v>
      </c>
      <c r="N1449" s="98">
        <v>305221.48250000004</v>
      </c>
    </row>
    <row r="1450" spans="2:14" ht="16.5" hidden="1">
      <c r="B1450" s="39">
        <v>902</v>
      </c>
      <c r="C1450" s="67" t="s">
        <v>2329</v>
      </c>
      <c r="D1450" s="55" t="s">
        <v>3762</v>
      </c>
      <c r="E1450" s="68" t="s">
        <v>9</v>
      </c>
      <c r="F1450" s="141">
        <f t="shared" si="212"/>
        <v>317653</v>
      </c>
      <c r="G1450" s="142">
        <f t="shared" si="213"/>
        <v>296503</v>
      </c>
      <c r="H1450" s="142">
        <f t="shared" si="214"/>
        <v>331502</v>
      </c>
      <c r="I1450" s="142">
        <f t="shared" si="215"/>
        <v>328996</v>
      </c>
      <c r="K1450" s="98">
        <v>313329.16384000005</v>
      </c>
      <c r="M1450" s="98">
        <v>301168</v>
      </c>
      <c r="N1450" s="98">
        <v>313329.16384000005</v>
      </c>
    </row>
    <row r="1451" spans="2:14" ht="16.5" hidden="1">
      <c r="B1451" s="39">
        <v>903</v>
      </c>
      <c r="C1451" s="70" t="s">
        <v>2331</v>
      </c>
      <c r="D1451" s="58" t="s">
        <v>2332</v>
      </c>
      <c r="E1451" s="71"/>
      <c r="F1451" s="141"/>
      <c r="G1451" s="142"/>
      <c r="H1451" s="142"/>
      <c r="I1451" s="142"/>
      <c r="K1451" s="98">
        <v>0</v>
      </c>
      <c r="M1451" s="98">
        <v>0</v>
      </c>
      <c r="N1451" s="98">
        <v>0</v>
      </c>
    </row>
    <row r="1452" spans="2:14" ht="16.5" hidden="1">
      <c r="B1452" s="39">
        <v>904</v>
      </c>
      <c r="C1452" s="67" t="s">
        <v>3763</v>
      </c>
      <c r="D1452" s="55" t="s">
        <v>3764</v>
      </c>
      <c r="E1452" s="68" t="s">
        <v>38</v>
      </c>
      <c r="F1452" s="141">
        <f>+ROUND($F$7*K1452,0)</f>
        <v>57097</v>
      </c>
      <c r="G1452" s="142">
        <f>+ROUND(K1452*$G$7,0)</f>
        <v>53296</v>
      </c>
      <c r="H1452" s="142">
        <f>+ROUND(K1452*$H$7,0)</f>
        <v>59586</v>
      </c>
      <c r="I1452" s="142">
        <f>+ROUND(K1452*$I$7,0)</f>
        <v>59136</v>
      </c>
      <c r="K1452" s="98">
        <v>56319.930920000006</v>
      </c>
      <c r="M1452" s="98">
        <v>54134</v>
      </c>
      <c r="N1452" s="98">
        <v>56319.930920000006</v>
      </c>
    </row>
    <row r="1453" spans="2:14" ht="16.5" hidden="1">
      <c r="B1453" s="39">
        <v>905</v>
      </c>
      <c r="C1453" s="67" t="s">
        <v>3765</v>
      </c>
      <c r="D1453" s="55" t="s">
        <v>3766</v>
      </c>
      <c r="E1453" s="68" t="s">
        <v>38</v>
      </c>
      <c r="F1453" s="141">
        <f>+ROUND($F$7*K1453,0)</f>
        <v>88092</v>
      </c>
      <c r="G1453" s="142">
        <f>+ROUND(K1453*$G$7,0)</f>
        <v>82226</v>
      </c>
      <c r="H1453" s="142">
        <f>+ROUND(K1453*$H$7,0)</f>
        <v>91932</v>
      </c>
      <c r="I1453" s="142">
        <f>+ROUND(K1453*$I$7,0)</f>
        <v>91237</v>
      </c>
      <c r="K1453" s="98">
        <v>86892.537600000011</v>
      </c>
      <c r="M1453" s="98">
        <v>83520</v>
      </c>
      <c r="N1453" s="98">
        <v>86892.537600000011</v>
      </c>
    </row>
    <row r="1454" spans="2:14" ht="16.5" hidden="1">
      <c r="B1454" s="39">
        <v>906</v>
      </c>
      <c r="C1454" s="67" t="s">
        <v>3767</v>
      </c>
      <c r="D1454" s="55" t="s">
        <v>3768</v>
      </c>
      <c r="E1454" s="56" t="s">
        <v>86</v>
      </c>
      <c r="F1454" s="141">
        <f>+ROUND($F$7*K1454,0)</f>
        <v>59868</v>
      </c>
      <c r="G1454" s="142">
        <f>+ROUND(K1454*$G$7,0)</f>
        <v>55882</v>
      </c>
      <c r="H1454" s="142">
        <f>+ROUND(K1454*$H$7,0)</f>
        <v>62478</v>
      </c>
      <c r="I1454" s="142">
        <f>+ROUND(K1454*$I$7,0)</f>
        <v>62006</v>
      </c>
      <c r="K1454" s="98">
        <v>59053.009180000008</v>
      </c>
      <c r="M1454" s="98">
        <v>56761</v>
      </c>
      <c r="N1454" s="98">
        <v>59053.009180000008</v>
      </c>
    </row>
    <row r="1455" spans="2:14" ht="16.5" hidden="1">
      <c r="B1455" s="39">
        <v>907</v>
      </c>
      <c r="C1455" s="67" t="s">
        <v>3769</v>
      </c>
      <c r="D1455" s="55" t="s">
        <v>3770</v>
      </c>
      <c r="E1455" s="56" t="s">
        <v>86</v>
      </c>
      <c r="F1455" s="141">
        <f>+ROUND($F$7*K1455,0)</f>
        <v>59868</v>
      </c>
      <c r="G1455" s="142">
        <f>+ROUND(K1455*$G$7,0)</f>
        <v>55882</v>
      </c>
      <c r="H1455" s="142">
        <f>+ROUND(K1455*$H$7,0)</f>
        <v>62478</v>
      </c>
      <c r="I1455" s="142">
        <f>+ROUND(K1455*$I$7,0)</f>
        <v>62006</v>
      </c>
      <c r="K1455" s="98">
        <v>59053.009180000008</v>
      </c>
      <c r="M1455" s="98">
        <v>56761</v>
      </c>
      <c r="N1455" s="98">
        <v>59053.009180000008</v>
      </c>
    </row>
    <row r="1456" spans="2:14" ht="16.5" hidden="1">
      <c r="B1456" s="39">
        <v>908</v>
      </c>
      <c r="C1456" s="67" t="s">
        <v>3771</v>
      </c>
      <c r="D1456" s="55" t="s">
        <v>3772</v>
      </c>
      <c r="E1456" s="68" t="s">
        <v>38</v>
      </c>
      <c r="F1456" s="141">
        <f>+ROUND($F$7*K1456,0)</f>
        <v>229864</v>
      </c>
      <c r="G1456" s="142">
        <f>+ROUND(K1456*$G$7,0)</f>
        <v>214560</v>
      </c>
      <c r="H1456" s="142">
        <f>+ROUND(K1456*$H$7,0)</f>
        <v>239886</v>
      </c>
      <c r="I1456" s="142">
        <f>+ROUND(K1456*$I$7,0)</f>
        <v>238072</v>
      </c>
      <c r="K1456" s="98">
        <v>226735.21530000001</v>
      </c>
      <c r="M1456" s="98">
        <v>217935</v>
      </c>
      <c r="N1456" s="98">
        <v>226735.21530000001</v>
      </c>
    </row>
    <row r="1457" spans="2:14" ht="16.5" hidden="1">
      <c r="B1457" s="39">
        <v>909</v>
      </c>
      <c r="C1457" s="63"/>
      <c r="D1457" s="123"/>
      <c r="E1457" s="66"/>
      <c r="F1457" s="141"/>
      <c r="G1457" s="142"/>
      <c r="H1457" s="142"/>
      <c r="I1457" s="142"/>
      <c r="K1457" s="98">
        <v>0</v>
      </c>
      <c r="M1457" s="98">
        <v>0</v>
      </c>
      <c r="N1457" s="98">
        <v>0</v>
      </c>
    </row>
    <row r="1458" spans="2:14" ht="16.5" hidden="1" customHeight="1">
      <c r="B1458" s="39">
        <v>910</v>
      </c>
      <c r="C1458" s="50">
        <v>14</v>
      </c>
      <c r="D1458" s="122" t="s">
        <v>2333</v>
      </c>
      <c r="E1458" s="65"/>
      <c r="F1458" s="143"/>
      <c r="G1458" s="143"/>
      <c r="H1458" s="143"/>
      <c r="I1458" s="143"/>
      <c r="K1458" s="98">
        <v>0</v>
      </c>
      <c r="M1458" s="98">
        <v>0</v>
      </c>
      <c r="N1458" s="98">
        <v>0</v>
      </c>
    </row>
    <row r="1459" spans="2:14" ht="16.5" hidden="1">
      <c r="B1459" s="39">
        <v>911</v>
      </c>
      <c r="C1459" s="86" t="s">
        <v>2334</v>
      </c>
      <c r="D1459" s="128" t="s">
        <v>2335</v>
      </c>
      <c r="E1459" s="87"/>
      <c r="F1459" s="141"/>
      <c r="G1459" s="142"/>
      <c r="H1459" s="142"/>
      <c r="I1459" s="142"/>
      <c r="K1459" s="98">
        <v>0</v>
      </c>
      <c r="M1459" s="98">
        <v>0</v>
      </c>
      <c r="N1459" s="98">
        <v>0</v>
      </c>
    </row>
    <row r="1460" spans="2:14" ht="16.5" hidden="1">
      <c r="B1460" s="39">
        <v>912</v>
      </c>
      <c r="C1460" s="67" t="s">
        <v>2336</v>
      </c>
      <c r="D1460" s="76" t="s">
        <v>3773</v>
      </c>
      <c r="E1460" s="68" t="s">
        <v>38</v>
      </c>
      <c r="F1460" s="141">
        <f t="shared" ref="F1460:F1469" si="216">+ROUND($F$7*K1460,0)</f>
        <v>49505</v>
      </c>
      <c r="G1460" s="142">
        <f t="shared" ref="G1460:G1469" si="217">+ROUND(K1460*$G$7,0)</f>
        <v>46209</v>
      </c>
      <c r="H1460" s="142">
        <f t="shared" ref="H1460:H1469" si="218">+ROUND(K1460*$H$7,0)</f>
        <v>51663</v>
      </c>
      <c r="I1460" s="142">
        <f t="shared" ref="I1460:I1469" si="219">+ROUND(K1460*$I$7,0)</f>
        <v>51273</v>
      </c>
      <c r="K1460" s="98">
        <v>48831.275680000006</v>
      </c>
      <c r="M1460" s="98">
        <v>46936</v>
      </c>
      <c r="N1460" s="98">
        <v>48831.275680000006</v>
      </c>
    </row>
    <row r="1461" spans="2:14" ht="16.5" hidden="1">
      <c r="B1461" s="39">
        <v>913</v>
      </c>
      <c r="C1461" s="67" t="s">
        <v>3774</v>
      </c>
      <c r="D1461" s="55" t="s">
        <v>3775</v>
      </c>
      <c r="E1461" s="68" t="s">
        <v>38</v>
      </c>
      <c r="F1461" s="141">
        <f t="shared" si="216"/>
        <v>49502</v>
      </c>
      <c r="G1461" s="142">
        <f t="shared" si="217"/>
        <v>46206</v>
      </c>
      <c r="H1461" s="142">
        <f t="shared" si="218"/>
        <v>51660</v>
      </c>
      <c r="I1461" s="142">
        <f t="shared" si="219"/>
        <v>51270</v>
      </c>
      <c r="K1461" s="98">
        <v>48828.154540000003</v>
      </c>
      <c r="M1461" s="98">
        <v>46933</v>
      </c>
      <c r="N1461" s="98">
        <v>48828.154540000003</v>
      </c>
    </row>
    <row r="1462" spans="2:14" ht="16.5" hidden="1">
      <c r="B1462" s="39">
        <v>914</v>
      </c>
      <c r="C1462" s="67" t="s">
        <v>2338</v>
      </c>
      <c r="D1462" s="55" t="s">
        <v>3776</v>
      </c>
      <c r="E1462" s="68" t="s">
        <v>38</v>
      </c>
      <c r="F1462" s="141">
        <f t="shared" si="216"/>
        <v>57430</v>
      </c>
      <c r="G1462" s="142">
        <f t="shared" si="217"/>
        <v>53607</v>
      </c>
      <c r="H1462" s="142">
        <f t="shared" si="218"/>
        <v>59934</v>
      </c>
      <c r="I1462" s="142">
        <f t="shared" si="219"/>
        <v>59481</v>
      </c>
      <c r="K1462" s="98">
        <v>56648.691000000006</v>
      </c>
      <c r="M1462" s="98">
        <v>54450</v>
      </c>
      <c r="N1462" s="98">
        <v>56648.691000000006</v>
      </c>
    </row>
    <row r="1463" spans="2:14" ht="16.5" hidden="1">
      <c r="B1463" s="39">
        <v>915</v>
      </c>
      <c r="C1463" s="67" t="s">
        <v>2340</v>
      </c>
      <c r="D1463" s="55" t="s">
        <v>3777</v>
      </c>
      <c r="E1463" s="68" t="s">
        <v>38</v>
      </c>
      <c r="F1463" s="141">
        <f t="shared" si="216"/>
        <v>63352</v>
      </c>
      <c r="G1463" s="142">
        <f t="shared" si="217"/>
        <v>59134</v>
      </c>
      <c r="H1463" s="142">
        <f t="shared" si="218"/>
        <v>66114</v>
      </c>
      <c r="I1463" s="142">
        <f t="shared" si="219"/>
        <v>65614</v>
      </c>
      <c r="K1463" s="98">
        <v>62489.384320000005</v>
      </c>
      <c r="M1463" s="98">
        <v>60064</v>
      </c>
      <c r="N1463" s="98">
        <v>62489.384320000005</v>
      </c>
    </row>
    <row r="1464" spans="2:14" ht="16.5" hidden="1">
      <c r="B1464" s="39">
        <v>916</v>
      </c>
      <c r="C1464" s="67" t="s">
        <v>2342</v>
      </c>
      <c r="D1464" s="55" t="s">
        <v>3778</v>
      </c>
      <c r="E1464" s="68" t="s">
        <v>38</v>
      </c>
      <c r="F1464" s="141">
        <f t="shared" si="216"/>
        <v>65220</v>
      </c>
      <c r="G1464" s="142">
        <f t="shared" si="217"/>
        <v>60877</v>
      </c>
      <c r="H1464" s="142">
        <f t="shared" si="218"/>
        <v>68063</v>
      </c>
      <c r="I1464" s="142">
        <f t="shared" si="219"/>
        <v>67548</v>
      </c>
      <c r="K1464" s="98">
        <v>64331.897300000004</v>
      </c>
      <c r="M1464" s="98">
        <v>61835</v>
      </c>
      <c r="N1464" s="98">
        <v>64331.897300000004</v>
      </c>
    </row>
    <row r="1465" spans="2:14" ht="16.5" hidden="1">
      <c r="B1465" s="39">
        <v>917</v>
      </c>
      <c r="C1465" s="67" t="s">
        <v>2344</v>
      </c>
      <c r="D1465" s="55" t="s">
        <v>3779</v>
      </c>
      <c r="E1465" s="68" t="s">
        <v>38</v>
      </c>
      <c r="F1465" s="141">
        <f t="shared" si="216"/>
        <v>68103</v>
      </c>
      <c r="G1465" s="142">
        <f t="shared" si="217"/>
        <v>63569</v>
      </c>
      <c r="H1465" s="142">
        <f t="shared" si="218"/>
        <v>71073</v>
      </c>
      <c r="I1465" s="142">
        <f t="shared" si="219"/>
        <v>70535</v>
      </c>
      <c r="K1465" s="98">
        <v>67176.296220000004</v>
      </c>
      <c r="M1465" s="98">
        <v>64569</v>
      </c>
      <c r="N1465" s="98">
        <v>67176.296220000004</v>
      </c>
    </row>
    <row r="1466" spans="2:14" ht="16.5" hidden="1">
      <c r="B1466" s="39">
        <v>918</v>
      </c>
      <c r="C1466" s="67" t="s">
        <v>2346</v>
      </c>
      <c r="D1466" s="55" t="s">
        <v>3780</v>
      </c>
      <c r="E1466" s="68" t="s">
        <v>9</v>
      </c>
      <c r="F1466" s="141">
        <f t="shared" si="216"/>
        <v>75109</v>
      </c>
      <c r="G1466" s="142">
        <f t="shared" si="217"/>
        <v>70108</v>
      </c>
      <c r="H1466" s="142">
        <f t="shared" si="218"/>
        <v>78384</v>
      </c>
      <c r="I1466" s="142">
        <f t="shared" si="219"/>
        <v>77791</v>
      </c>
      <c r="K1466" s="98">
        <v>74086.500180000003</v>
      </c>
      <c r="M1466" s="98">
        <v>71211</v>
      </c>
      <c r="N1466" s="98">
        <v>74086.500180000003</v>
      </c>
    </row>
    <row r="1467" spans="2:14" ht="16.5" hidden="1">
      <c r="B1467" s="39">
        <v>919</v>
      </c>
      <c r="C1467" s="67" t="s">
        <v>3781</v>
      </c>
      <c r="D1467" s="55" t="s">
        <v>3782</v>
      </c>
      <c r="E1467" s="68" t="s">
        <v>9</v>
      </c>
      <c r="F1467" s="141">
        <f t="shared" si="216"/>
        <v>147915</v>
      </c>
      <c r="G1467" s="142">
        <f t="shared" si="217"/>
        <v>138067</v>
      </c>
      <c r="H1467" s="142">
        <f t="shared" si="218"/>
        <v>154364</v>
      </c>
      <c r="I1467" s="142">
        <f t="shared" si="219"/>
        <v>153197</v>
      </c>
      <c r="K1467" s="98">
        <v>145901.85082000002</v>
      </c>
      <c r="M1467" s="98">
        <v>140239</v>
      </c>
      <c r="N1467" s="98">
        <v>145901.85082000002</v>
      </c>
    </row>
    <row r="1468" spans="2:14" ht="16.5" hidden="1">
      <c r="B1468" s="39">
        <v>920</v>
      </c>
      <c r="C1468" s="67" t="s">
        <v>3783</v>
      </c>
      <c r="D1468" s="55" t="s">
        <v>3784</v>
      </c>
      <c r="E1468" s="68" t="s">
        <v>9</v>
      </c>
      <c r="F1468" s="141">
        <f t="shared" si="216"/>
        <v>213512</v>
      </c>
      <c r="G1468" s="142">
        <f t="shared" si="217"/>
        <v>199296</v>
      </c>
      <c r="H1468" s="142">
        <f t="shared" si="218"/>
        <v>222820</v>
      </c>
      <c r="I1468" s="142">
        <f t="shared" si="219"/>
        <v>221135</v>
      </c>
      <c r="K1468" s="98">
        <v>210605.16378</v>
      </c>
      <c r="M1468" s="98">
        <v>202431</v>
      </c>
      <c r="N1468" s="98">
        <v>210605.16378</v>
      </c>
    </row>
    <row r="1469" spans="2:14" ht="16.5" hidden="1">
      <c r="B1469" s="39">
        <v>921</v>
      </c>
      <c r="C1469" s="67" t="s">
        <v>3785</v>
      </c>
      <c r="D1469" s="55" t="s">
        <v>3786</v>
      </c>
      <c r="E1469" s="68" t="s">
        <v>38</v>
      </c>
      <c r="F1469" s="141">
        <f t="shared" si="216"/>
        <v>81825</v>
      </c>
      <c r="G1469" s="142">
        <f t="shared" si="217"/>
        <v>76377</v>
      </c>
      <c r="H1469" s="142">
        <f t="shared" si="218"/>
        <v>85393</v>
      </c>
      <c r="I1469" s="142">
        <f t="shared" si="219"/>
        <v>84747</v>
      </c>
      <c r="K1469" s="98">
        <v>80711.640020000006</v>
      </c>
      <c r="M1469" s="98">
        <v>77579</v>
      </c>
      <c r="N1469" s="98">
        <v>80711.640020000006</v>
      </c>
    </row>
    <row r="1470" spans="2:14" ht="16.5" hidden="1">
      <c r="B1470" s="39">
        <v>922</v>
      </c>
      <c r="C1470" s="70" t="s">
        <v>2348</v>
      </c>
      <c r="D1470" s="58" t="s">
        <v>2349</v>
      </c>
      <c r="E1470" s="71"/>
      <c r="F1470" s="141"/>
      <c r="G1470" s="142"/>
      <c r="H1470" s="142"/>
      <c r="I1470" s="142"/>
      <c r="K1470" s="98">
        <v>0</v>
      </c>
      <c r="M1470" s="98">
        <v>0</v>
      </c>
      <c r="N1470" s="98">
        <v>0</v>
      </c>
    </row>
    <row r="1471" spans="2:14" ht="16.5" hidden="1">
      <c r="B1471" s="39">
        <v>923</v>
      </c>
      <c r="C1471" s="67" t="s">
        <v>2350</v>
      </c>
      <c r="D1471" s="76" t="s">
        <v>3787</v>
      </c>
      <c r="E1471" s="56" t="s">
        <v>86</v>
      </c>
      <c r="F1471" s="141">
        <f t="shared" ref="F1471:F1476" si="220">+ROUND($F$7*K1471,0)</f>
        <v>33832</v>
      </c>
      <c r="G1471" s="142">
        <f t="shared" ref="G1471:G1476" si="221">+ROUND(K1471*$G$7,0)</f>
        <v>31579</v>
      </c>
      <c r="H1471" s="142">
        <f t="shared" ref="H1471:H1476" si="222">+ROUND(K1471*$H$7,0)</f>
        <v>35307</v>
      </c>
      <c r="I1471" s="142">
        <f t="shared" ref="I1471:I1476" si="223">+ROUND(K1471*$I$7,0)</f>
        <v>35040</v>
      </c>
      <c r="K1471" s="98">
        <v>33371.228880000002</v>
      </c>
      <c r="M1471" s="98">
        <v>32076</v>
      </c>
      <c r="N1471" s="98">
        <v>33371.228880000002</v>
      </c>
    </row>
    <row r="1472" spans="2:14" ht="16.5" hidden="1">
      <c r="B1472" s="39">
        <v>924</v>
      </c>
      <c r="C1472" s="67" t="s">
        <v>3788</v>
      </c>
      <c r="D1472" s="55" t="s">
        <v>3789</v>
      </c>
      <c r="E1472" s="56" t="s">
        <v>86</v>
      </c>
      <c r="F1472" s="141">
        <f t="shared" si="220"/>
        <v>53955</v>
      </c>
      <c r="G1472" s="142">
        <f t="shared" si="221"/>
        <v>50363</v>
      </c>
      <c r="H1472" s="142">
        <f t="shared" si="222"/>
        <v>56307</v>
      </c>
      <c r="I1472" s="142">
        <f t="shared" si="223"/>
        <v>55882</v>
      </c>
      <c r="K1472" s="98">
        <v>53220.638900000005</v>
      </c>
      <c r="M1472" s="98">
        <v>51155</v>
      </c>
      <c r="N1472" s="98">
        <v>53220.638900000005</v>
      </c>
    </row>
    <row r="1473" spans="2:14" ht="16.5" hidden="1">
      <c r="B1473" s="39">
        <v>925</v>
      </c>
      <c r="C1473" s="67" t="s">
        <v>2352</v>
      </c>
      <c r="D1473" s="55" t="s">
        <v>2353</v>
      </c>
      <c r="E1473" s="56" t="s">
        <v>86</v>
      </c>
      <c r="F1473" s="141">
        <f t="shared" si="220"/>
        <v>68322</v>
      </c>
      <c r="G1473" s="142">
        <f t="shared" si="221"/>
        <v>63773</v>
      </c>
      <c r="H1473" s="142">
        <f t="shared" si="222"/>
        <v>71300</v>
      </c>
      <c r="I1473" s="142">
        <f t="shared" si="223"/>
        <v>70761</v>
      </c>
      <c r="K1473" s="98">
        <v>67391.654880000002</v>
      </c>
      <c r="M1473" s="98">
        <v>64776</v>
      </c>
      <c r="N1473" s="98">
        <v>67391.654880000002</v>
      </c>
    </row>
    <row r="1474" spans="2:14" ht="16.5" hidden="1">
      <c r="B1474" s="39">
        <v>926</v>
      </c>
      <c r="C1474" s="67" t="s">
        <v>2354</v>
      </c>
      <c r="D1474" s="55" t="s">
        <v>2355</v>
      </c>
      <c r="E1474" s="56" t="s">
        <v>86</v>
      </c>
      <c r="F1474" s="141">
        <f t="shared" si="220"/>
        <v>66640</v>
      </c>
      <c r="G1474" s="142">
        <f t="shared" si="221"/>
        <v>62203</v>
      </c>
      <c r="H1474" s="142">
        <f t="shared" si="222"/>
        <v>69546</v>
      </c>
      <c r="I1474" s="142">
        <f t="shared" si="223"/>
        <v>69020</v>
      </c>
      <c r="K1474" s="98">
        <v>65733.28916</v>
      </c>
      <c r="M1474" s="98">
        <v>63182</v>
      </c>
      <c r="N1474" s="98">
        <v>65733.28916</v>
      </c>
    </row>
    <row r="1475" spans="2:14" ht="16.5" hidden="1">
      <c r="B1475" s="39">
        <v>927</v>
      </c>
      <c r="C1475" s="67" t="s">
        <v>2356</v>
      </c>
      <c r="D1475" s="55" t="s">
        <v>2357</v>
      </c>
      <c r="E1475" s="56" t="s">
        <v>86</v>
      </c>
      <c r="F1475" s="141">
        <f t="shared" si="220"/>
        <v>78375</v>
      </c>
      <c r="G1475" s="142">
        <f t="shared" si="221"/>
        <v>73157</v>
      </c>
      <c r="H1475" s="142">
        <f t="shared" si="222"/>
        <v>81792</v>
      </c>
      <c r="I1475" s="142">
        <f t="shared" si="223"/>
        <v>81174</v>
      </c>
      <c r="K1475" s="98">
        <v>77308.55704</v>
      </c>
      <c r="M1475" s="98">
        <v>74308</v>
      </c>
      <c r="N1475" s="98">
        <v>77308.55704</v>
      </c>
    </row>
    <row r="1476" spans="2:14" ht="16.5" hidden="1">
      <c r="B1476" s="39">
        <v>928</v>
      </c>
      <c r="C1476" s="67" t="s">
        <v>2358</v>
      </c>
      <c r="D1476" s="55" t="s">
        <v>2359</v>
      </c>
      <c r="E1476" s="56" t="s">
        <v>86</v>
      </c>
      <c r="F1476" s="141">
        <f t="shared" si="220"/>
        <v>77260</v>
      </c>
      <c r="G1476" s="142">
        <f t="shared" si="221"/>
        <v>72115</v>
      </c>
      <c r="H1476" s="142">
        <f t="shared" si="222"/>
        <v>80628</v>
      </c>
      <c r="I1476" s="142">
        <f t="shared" si="223"/>
        <v>80018</v>
      </c>
      <c r="K1476" s="98">
        <v>76207.835000000006</v>
      </c>
      <c r="M1476" s="98">
        <v>73250</v>
      </c>
      <c r="N1476" s="98">
        <v>76207.835000000006</v>
      </c>
    </row>
    <row r="1477" spans="2:14" ht="16.5" hidden="1">
      <c r="B1477" s="39">
        <v>929</v>
      </c>
      <c r="C1477" s="70" t="s">
        <v>2360</v>
      </c>
      <c r="D1477" s="58" t="s">
        <v>2361</v>
      </c>
      <c r="E1477" s="71"/>
      <c r="F1477" s="141"/>
      <c r="G1477" s="142"/>
      <c r="H1477" s="142"/>
      <c r="I1477" s="142"/>
      <c r="K1477" s="98">
        <v>0</v>
      </c>
      <c r="M1477" s="98">
        <v>0</v>
      </c>
      <c r="N1477" s="98">
        <v>0</v>
      </c>
    </row>
    <row r="1478" spans="2:14" ht="16.5" hidden="1">
      <c r="B1478" s="39">
        <v>930</v>
      </c>
      <c r="C1478" s="67" t="s">
        <v>3790</v>
      </c>
      <c r="D1478" s="55" t="s">
        <v>3791</v>
      </c>
      <c r="E1478" s="68" t="s">
        <v>38</v>
      </c>
      <c r="F1478" s="141">
        <f t="shared" ref="F1478:F1487" si="224">+ROUND($F$7*K1478,0)</f>
        <v>214420</v>
      </c>
      <c r="G1478" s="142">
        <f t="shared" ref="G1478:G1487" si="225">+ROUND(K1478*$G$7,0)</f>
        <v>200143</v>
      </c>
      <c r="H1478" s="142">
        <f t="shared" ref="H1478:H1487" si="226">+ROUND(K1478*$H$7,0)</f>
        <v>223768</v>
      </c>
      <c r="I1478" s="142">
        <f t="shared" ref="I1478:I1487" si="227">+ROUND(K1478*$I$7,0)</f>
        <v>222076</v>
      </c>
      <c r="K1478" s="98">
        <v>211500.93096000003</v>
      </c>
      <c r="M1478" s="98">
        <v>203292</v>
      </c>
      <c r="N1478" s="98">
        <v>211500.93096000003</v>
      </c>
    </row>
    <row r="1479" spans="2:14" ht="16.5" hidden="1">
      <c r="B1479" s="39">
        <v>931</v>
      </c>
      <c r="C1479" s="67" t="s">
        <v>3792</v>
      </c>
      <c r="D1479" s="55" t="s">
        <v>3793</v>
      </c>
      <c r="E1479" s="68" t="s">
        <v>38</v>
      </c>
      <c r="F1479" s="141">
        <f t="shared" si="224"/>
        <v>198784</v>
      </c>
      <c r="G1479" s="142">
        <f t="shared" si="225"/>
        <v>185549</v>
      </c>
      <c r="H1479" s="142">
        <f t="shared" si="226"/>
        <v>207451</v>
      </c>
      <c r="I1479" s="142">
        <f t="shared" si="227"/>
        <v>205882</v>
      </c>
      <c r="K1479" s="98">
        <v>196078.33784000002</v>
      </c>
      <c r="M1479" s="98">
        <v>188468</v>
      </c>
      <c r="N1479" s="98">
        <v>196078.33784000002</v>
      </c>
    </row>
    <row r="1480" spans="2:14" ht="16.5" hidden="1">
      <c r="B1480" s="39">
        <v>932</v>
      </c>
      <c r="C1480" s="67" t="s">
        <v>3794</v>
      </c>
      <c r="D1480" s="55" t="s">
        <v>3795</v>
      </c>
      <c r="E1480" s="56" t="s">
        <v>86</v>
      </c>
      <c r="F1480" s="141">
        <f t="shared" si="224"/>
        <v>17937</v>
      </c>
      <c r="G1480" s="142">
        <f t="shared" si="225"/>
        <v>16743</v>
      </c>
      <c r="H1480" s="142">
        <f t="shared" si="226"/>
        <v>18719</v>
      </c>
      <c r="I1480" s="142">
        <f t="shared" si="227"/>
        <v>18577</v>
      </c>
      <c r="K1480" s="98">
        <v>17692.702280000001</v>
      </c>
      <c r="M1480" s="98">
        <v>17006</v>
      </c>
      <c r="N1480" s="98">
        <v>17692.702280000001</v>
      </c>
    </row>
    <row r="1481" spans="2:14" ht="16.5" hidden="1">
      <c r="B1481" s="39">
        <v>933</v>
      </c>
      <c r="C1481" s="67" t="s">
        <v>3796</v>
      </c>
      <c r="D1481" s="55" t="s">
        <v>3797</v>
      </c>
      <c r="E1481" s="56" t="s">
        <v>86</v>
      </c>
      <c r="F1481" s="141">
        <f t="shared" si="224"/>
        <v>14868</v>
      </c>
      <c r="G1481" s="142">
        <f t="shared" si="225"/>
        <v>13878</v>
      </c>
      <c r="H1481" s="142">
        <f t="shared" si="226"/>
        <v>15516</v>
      </c>
      <c r="I1481" s="142">
        <f t="shared" si="227"/>
        <v>15398</v>
      </c>
      <c r="K1481" s="98">
        <v>14665.196480000001</v>
      </c>
      <c r="M1481" s="98">
        <v>14096</v>
      </c>
      <c r="N1481" s="98">
        <v>14665.196480000001</v>
      </c>
    </row>
    <row r="1482" spans="2:14" ht="16.5" hidden="1">
      <c r="B1482" s="39">
        <v>934</v>
      </c>
      <c r="C1482" s="67" t="s">
        <v>3798</v>
      </c>
      <c r="D1482" s="55" t="s">
        <v>3799</v>
      </c>
      <c r="E1482" s="68" t="s">
        <v>38</v>
      </c>
      <c r="F1482" s="141">
        <f t="shared" si="224"/>
        <v>336045</v>
      </c>
      <c r="G1482" s="142">
        <f t="shared" si="225"/>
        <v>313670</v>
      </c>
      <c r="H1482" s="142">
        <f t="shared" si="226"/>
        <v>350696</v>
      </c>
      <c r="I1482" s="142">
        <f t="shared" si="227"/>
        <v>348044</v>
      </c>
      <c r="K1482" s="98">
        <v>331470.26990000001</v>
      </c>
      <c r="M1482" s="98">
        <v>318605</v>
      </c>
      <c r="N1482" s="98">
        <v>331470.26990000001</v>
      </c>
    </row>
    <row r="1483" spans="2:14" ht="16.5" hidden="1">
      <c r="B1483" s="39">
        <v>935</v>
      </c>
      <c r="C1483" s="67" t="s">
        <v>3800</v>
      </c>
      <c r="D1483" s="55" t="s">
        <v>3801</v>
      </c>
      <c r="E1483" s="68" t="s">
        <v>38</v>
      </c>
      <c r="F1483" s="141">
        <f t="shared" si="224"/>
        <v>183549</v>
      </c>
      <c r="G1483" s="142">
        <f t="shared" si="225"/>
        <v>171328</v>
      </c>
      <c r="H1483" s="142">
        <f t="shared" si="226"/>
        <v>191551</v>
      </c>
      <c r="I1483" s="142">
        <f t="shared" si="227"/>
        <v>190103</v>
      </c>
      <c r="K1483" s="98">
        <v>181050.04874000003</v>
      </c>
      <c r="M1483" s="98">
        <v>174023</v>
      </c>
      <c r="N1483" s="98">
        <v>181050.04874000003</v>
      </c>
    </row>
    <row r="1484" spans="2:14" ht="16.5" hidden="1">
      <c r="B1484" s="39">
        <v>936</v>
      </c>
      <c r="C1484" s="67" t="s">
        <v>3802</v>
      </c>
      <c r="D1484" s="55" t="s">
        <v>3803</v>
      </c>
      <c r="E1484" s="56" t="s">
        <v>86</v>
      </c>
      <c r="F1484" s="141">
        <f t="shared" si="224"/>
        <v>4949</v>
      </c>
      <c r="G1484" s="142">
        <f t="shared" si="225"/>
        <v>4619</v>
      </c>
      <c r="H1484" s="142">
        <f t="shared" si="226"/>
        <v>5165</v>
      </c>
      <c r="I1484" s="142">
        <f t="shared" si="227"/>
        <v>5126</v>
      </c>
      <c r="K1484" s="98">
        <v>4881.4629600000007</v>
      </c>
      <c r="M1484" s="98">
        <v>4692</v>
      </c>
      <c r="N1484" s="98">
        <v>4881.4629600000007</v>
      </c>
    </row>
    <row r="1485" spans="2:14" ht="16.5" hidden="1">
      <c r="B1485" s="39">
        <v>937</v>
      </c>
      <c r="C1485" s="67" t="s">
        <v>2362</v>
      </c>
      <c r="D1485" s="55" t="s">
        <v>2363</v>
      </c>
      <c r="E1485" s="68" t="s">
        <v>38</v>
      </c>
      <c r="F1485" s="141">
        <f t="shared" si="224"/>
        <v>605665</v>
      </c>
      <c r="G1485" s="142">
        <f t="shared" si="225"/>
        <v>565339</v>
      </c>
      <c r="H1485" s="142">
        <f t="shared" si="226"/>
        <v>632071</v>
      </c>
      <c r="I1485" s="142">
        <f t="shared" si="227"/>
        <v>627292</v>
      </c>
      <c r="K1485" s="98">
        <v>597420.52854000009</v>
      </c>
      <c r="M1485" s="98">
        <v>574233</v>
      </c>
      <c r="N1485" s="98">
        <v>597420.52854000009</v>
      </c>
    </row>
    <row r="1486" spans="2:14" ht="25.5" hidden="1">
      <c r="C1486" s="185" t="s">
        <v>2364</v>
      </c>
      <c r="D1486" s="188" t="s">
        <v>3804</v>
      </c>
      <c r="E1486" s="189" t="s">
        <v>86</v>
      </c>
      <c r="F1486" s="141">
        <f t="shared" si="224"/>
        <v>22058</v>
      </c>
      <c r="G1486" s="142">
        <f t="shared" si="225"/>
        <v>20590</v>
      </c>
      <c r="H1486" s="142">
        <f t="shared" si="226"/>
        <v>23020</v>
      </c>
      <c r="I1486" s="142">
        <f t="shared" si="227"/>
        <v>22846</v>
      </c>
      <c r="K1486" s="165">
        <v>21758</v>
      </c>
      <c r="M1486" s="98">
        <v>0</v>
      </c>
      <c r="N1486" s="98">
        <v>0</v>
      </c>
    </row>
    <row r="1487" spans="2:14" ht="16.5" hidden="1">
      <c r="C1487" s="185" t="s">
        <v>3805</v>
      </c>
      <c r="D1487" s="188" t="s">
        <v>3806</v>
      </c>
      <c r="E1487" s="189" t="s">
        <v>86</v>
      </c>
      <c r="F1487" s="141">
        <f t="shared" si="224"/>
        <v>33338</v>
      </c>
      <c r="G1487" s="142">
        <f t="shared" si="225"/>
        <v>31118</v>
      </c>
      <c r="H1487" s="142">
        <f t="shared" si="226"/>
        <v>34791</v>
      </c>
      <c r="I1487" s="142">
        <f t="shared" si="227"/>
        <v>34528</v>
      </c>
      <c r="K1487" s="165">
        <v>32884</v>
      </c>
      <c r="M1487" s="98"/>
      <c r="N1487" s="98"/>
    </row>
    <row r="1488" spans="2:14" ht="16.5" hidden="1">
      <c r="C1488" s="63"/>
      <c r="D1488" s="121"/>
      <c r="E1488" s="163"/>
      <c r="F1488" s="149"/>
      <c r="G1488" s="150"/>
      <c r="H1488" s="150"/>
      <c r="I1488" s="150"/>
      <c r="K1488" s="98"/>
      <c r="M1488" s="98"/>
      <c r="N1488" s="98"/>
    </row>
    <row r="1489" spans="2:14" ht="16.5" hidden="1">
      <c r="C1489" s="63"/>
      <c r="D1489" s="121"/>
      <c r="E1489" s="163"/>
      <c r="F1489" s="149"/>
      <c r="G1489" s="150"/>
      <c r="H1489" s="150"/>
      <c r="I1489" s="150"/>
      <c r="K1489" s="98"/>
      <c r="M1489" s="98"/>
      <c r="N1489" s="98"/>
    </row>
    <row r="1490" spans="2:14" ht="16.5" hidden="1">
      <c r="C1490" s="63"/>
      <c r="D1490" s="121"/>
      <c r="E1490" s="163"/>
      <c r="F1490" s="149"/>
      <c r="G1490" s="150"/>
      <c r="H1490" s="150"/>
      <c r="I1490" s="150"/>
      <c r="K1490" s="98"/>
      <c r="M1490" s="98"/>
      <c r="N1490" s="98"/>
    </row>
    <row r="1491" spans="2:14" ht="16.5" hidden="1">
      <c r="C1491" s="63"/>
      <c r="D1491" s="121"/>
      <c r="E1491" s="163"/>
      <c r="F1491" s="149"/>
      <c r="G1491" s="150"/>
      <c r="H1491" s="150"/>
      <c r="I1491" s="150"/>
      <c r="K1491" s="98"/>
      <c r="M1491" s="98"/>
      <c r="N1491" s="98"/>
    </row>
    <row r="1492" spans="2:14" ht="16.5" hidden="1">
      <c r="C1492" s="63"/>
      <c r="D1492" s="121"/>
      <c r="E1492" s="163"/>
      <c r="F1492" s="149"/>
      <c r="G1492" s="150"/>
      <c r="H1492" s="150"/>
      <c r="I1492" s="150"/>
      <c r="K1492" s="98"/>
      <c r="M1492" s="98"/>
      <c r="N1492" s="98"/>
    </row>
    <row r="1493" spans="2:14" ht="16.5" hidden="1">
      <c r="C1493" s="63"/>
      <c r="D1493" s="121"/>
      <c r="E1493" s="163"/>
      <c r="F1493" s="149"/>
      <c r="G1493" s="150"/>
      <c r="H1493" s="150"/>
      <c r="I1493" s="150"/>
      <c r="K1493" s="98"/>
      <c r="M1493" s="98"/>
      <c r="N1493" s="98"/>
    </row>
    <row r="1494" spans="2:14" ht="16.5" hidden="1">
      <c r="C1494" s="63"/>
      <c r="D1494" s="121"/>
      <c r="E1494" s="163"/>
      <c r="F1494" s="149"/>
      <c r="G1494" s="150"/>
      <c r="H1494" s="150"/>
      <c r="I1494" s="150"/>
      <c r="K1494" s="98"/>
      <c r="M1494" s="98"/>
      <c r="N1494" s="98"/>
    </row>
    <row r="1495" spans="2:14" ht="16.5" hidden="1">
      <c r="C1495" s="63"/>
      <c r="D1495" s="121"/>
      <c r="E1495" s="163"/>
      <c r="F1495" s="149"/>
      <c r="G1495" s="150"/>
      <c r="H1495" s="150"/>
      <c r="I1495" s="150"/>
      <c r="K1495" s="98"/>
      <c r="M1495" s="98"/>
      <c r="N1495" s="98"/>
    </row>
    <row r="1496" spans="2:14" ht="16.5" hidden="1">
      <c r="C1496" s="63"/>
      <c r="D1496" s="121"/>
      <c r="E1496" s="163"/>
      <c r="F1496" s="149"/>
      <c r="G1496" s="150"/>
      <c r="H1496" s="150"/>
      <c r="I1496" s="150"/>
      <c r="K1496" s="98"/>
      <c r="M1496" s="98"/>
      <c r="N1496" s="98"/>
    </row>
    <row r="1497" spans="2:14" ht="16.5" hidden="1">
      <c r="C1497" s="63"/>
      <c r="D1497" s="121"/>
      <c r="E1497" s="163"/>
      <c r="F1497" s="149"/>
      <c r="G1497" s="150"/>
      <c r="H1497" s="150"/>
      <c r="I1497" s="150"/>
      <c r="K1497" s="98"/>
      <c r="M1497" s="98"/>
      <c r="N1497" s="98"/>
    </row>
    <row r="1498" spans="2:14" ht="16.5" hidden="1">
      <c r="C1498" s="63"/>
      <c r="D1498" s="121"/>
      <c r="E1498" s="163"/>
      <c r="F1498" s="149"/>
      <c r="G1498" s="150"/>
      <c r="H1498" s="150"/>
      <c r="I1498" s="150"/>
      <c r="K1498" s="98"/>
      <c r="M1498" s="98"/>
      <c r="N1498" s="98"/>
    </row>
    <row r="1499" spans="2:14" ht="16.5" hidden="1">
      <c r="C1499" s="63"/>
      <c r="D1499" s="121"/>
      <c r="E1499" s="163"/>
      <c r="F1499" s="149"/>
      <c r="G1499" s="150"/>
      <c r="H1499" s="150"/>
      <c r="I1499" s="150"/>
      <c r="K1499" s="98"/>
      <c r="M1499" s="98"/>
      <c r="N1499" s="98"/>
    </row>
    <row r="1500" spans="2:14" ht="16.5" hidden="1">
      <c r="C1500" s="63"/>
      <c r="D1500" s="121"/>
      <c r="E1500" s="163"/>
      <c r="F1500" s="149"/>
      <c r="G1500" s="150"/>
      <c r="H1500" s="150"/>
      <c r="I1500" s="150"/>
      <c r="K1500" s="98"/>
      <c r="M1500" s="98"/>
      <c r="N1500" s="98"/>
    </row>
    <row r="1501" spans="2:14" ht="16.5" hidden="1" customHeight="1">
      <c r="B1501" s="39">
        <v>939</v>
      </c>
      <c r="C1501" s="81">
        <v>15</v>
      </c>
      <c r="D1501" s="122" t="s">
        <v>2367</v>
      </c>
      <c r="E1501" s="90"/>
      <c r="F1501" s="147"/>
      <c r="G1501" s="147"/>
      <c r="H1501" s="147"/>
      <c r="I1501" s="147"/>
      <c r="K1501" s="98">
        <v>0</v>
      </c>
      <c r="M1501" s="98">
        <v>0</v>
      </c>
      <c r="N1501" s="98">
        <v>0</v>
      </c>
    </row>
    <row r="1502" spans="2:14" ht="16.5" hidden="1">
      <c r="B1502" s="39">
        <v>940</v>
      </c>
      <c r="C1502" s="83" t="s">
        <v>2368</v>
      </c>
      <c r="D1502" s="131" t="s">
        <v>2369</v>
      </c>
      <c r="E1502" s="91"/>
      <c r="F1502" s="141"/>
      <c r="G1502" s="142"/>
      <c r="H1502" s="142"/>
      <c r="I1502" s="142"/>
      <c r="K1502" s="98">
        <v>0</v>
      </c>
      <c r="M1502" s="98">
        <v>0</v>
      </c>
      <c r="N1502" s="98">
        <v>0</v>
      </c>
    </row>
    <row r="1503" spans="2:14" ht="45" hidden="1">
      <c r="B1503" s="39">
        <v>941</v>
      </c>
      <c r="C1503" s="67" t="s">
        <v>2370</v>
      </c>
      <c r="D1503" s="104" t="s">
        <v>2371</v>
      </c>
      <c r="E1503" s="68" t="s">
        <v>9</v>
      </c>
      <c r="F1503" s="141">
        <f t="shared" ref="F1503:F1517" si="228">+ROUND($F$7*K1503,0)</f>
        <v>139612</v>
      </c>
      <c r="G1503" s="142">
        <f t="shared" ref="G1503:G1517" si="229">+ROUND(K1503*$G$7,0)</f>
        <v>130317</v>
      </c>
      <c r="H1503" s="142">
        <f t="shared" ref="H1503:H1517" si="230">+ROUND(K1503*$H$7,0)</f>
        <v>145699</v>
      </c>
      <c r="I1503" s="142">
        <f t="shared" ref="I1503:I1517" si="231">+ROUND(K1503*$I$7,0)</f>
        <v>144598</v>
      </c>
      <c r="K1503" s="98">
        <v>137711.97946</v>
      </c>
      <c r="M1503" s="100">
        <v>134194</v>
      </c>
      <c r="N1503" s="98">
        <v>137711.97946</v>
      </c>
    </row>
    <row r="1504" spans="2:14" ht="45" hidden="1">
      <c r="B1504" s="39">
        <v>942</v>
      </c>
      <c r="C1504" s="67" t="s">
        <v>2374</v>
      </c>
      <c r="D1504" s="104" t="s">
        <v>2375</v>
      </c>
      <c r="E1504" s="68" t="s">
        <v>9</v>
      </c>
      <c r="F1504" s="141">
        <f t="shared" si="228"/>
        <v>218149</v>
      </c>
      <c r="G1504" s="142">
        <f t="shared" si="229"/>
        <v>203625</v>
      </c>
      <c r="H1504" s="142">
        <f t="shared" si="230"/>
        <v>227660</v>
      </c>
      <c r="I1504" s="142">
        <f t="shared" si="231"/>
        <v>225939</v>
      </c>
      <c r="K1504" s="98">
        <v>215179.71464000002</v>
      </c>
      <c r="M1504" s="100">
        <v>209682</v>
      </c>
      <c r="N1504" s="98">
        <v>215179.71464000002</v>
      </c>
    </row>
    <row r="1505" spans="2:14" ht="56.25" hidden="1">
      <c r="B1505" s="39">
        <v>943</v>
      </c>
      <c r="C1505" s="67" t="s">
        <v>2378</v>
      </c>
      <c r="D1505" s="104" t="s">
        <v>2379</v>
      </c>
      <c r="E1505" s="68" t="s">
        <v>9</v>
      </c>
      <c r="F1505" s="141">
        <f t="shared" si="228"/>
        <v>69421</v>
      </c>
      <c r="G1505" s="142">
        <f t="shared" si="229"/>
        <v>64799</v>
      </c>
      <c r="H1505" s="142">
        <f t="shared" si="230"/>
        <v>72447</v>
      </c>
      <c r="I1505" s="142">
        <f t="shared" si="231"/>
        <v>71900</v>
      </c>
      <c r="K1505" s="98">
        <v>68475.730840000004</v>
      </c>
      <c r="M1505" s="100">
        <v>66726</v>
      </c>
      <c r="N1505" s="98">
        <v>68475.730840000004</v>
      </c>
    </row>
    <row r="1506" spans="2:14" ht="56.25" hidden="1">
      <c r="B1506" s="39">
        <v>944</v>
      </c>
      <c r="C1506" s="67" t="s">
        <v>2380</v>
      </c>
      <c r="D1506" s="104" t="s">
        <v>2381</v>
      </c>
      <c r="E1506" s="68" t="s">
        <v>9</v>
      </c>
      <c r="F1506" s="141">
        <f t="shared" si="228"/>
        <v>54608</v>
      </c>
      <c r="G1506" s="142">
        <f t="shared" si="229"/>
        <v>50972</v>
      </c>
      <c r="H1506" s="142">
        <f t="shared" si="230"/>
        <v>56989</v>
      </c>
      <c r="I1506" s="142">
        <f t="shared" si="231"/>
        <v>56558</v>
      </c>
      <c r="K1506" s="98">
        <v>53864.634120000002</v>
      </c>
      <c r="M1506" s="100">
        <v>52488</v>
      </c>
      <c r="N1506" s="98">
        <v>53864.634120000002</v>
      </c>
    </row>
    <row r="1507" spans="2:14" ht="45" hidden="1">
      <c r="B1507" s="39">
        <v>945</v>
      </c>
      <c r="C1507" s="67" t="s">
        <v>2382</v>
      </c>
      <c r="D1507" s="104" t="s">
        <v>2383</v>
      </c>
      <c r="E1507" s="68" t="s">
        <v>9</v>
      </c>
      <c r="F1507" s="141">
        <f t="shared" si="228"/>
        <v>268286</v>
      </c>
      <c r="G1507" s="142">
        <f t="shared" si="229"/>
        <v>250423</v>
      </c>
      <c r="H1507" s="142">
        <f t="shared" si="230"/>
        <v>279983</v>
      </c>
      <c r="I1507" s="142">
        <f t="shared" si="231"/>
        <v>277866</v>
      </c>
      <c r="K1507" s="98">
        <v>264634.17794000002</v>
      </c>
      <c r="M1507" s="100">
        <v>257873</v>
      </c>
      <c r="N1507" s="98">
        <v>264634.17794000002</v>
      </c>
    </row>
    <row r="1508" spans="2:14" ht="45" hidden="1">
      <c r="B1508" s="39">
        <v>946</v>
      </c>
      <c r="C1508" s="67" t="s">
        <v>2384</v>
      </c>
      <c r="D1508" s="105" t="s">
        <v>2385</v>
      </c>
      <c r="E1508" s="68" t="s">
        <v>9</v>
      </c>
      <c r="F1508" s="141">
        <f t="shared" si="228"/>
        <v>605449</v>
      </c>
      <c r="G1508" s="142">
        <f t="shared" si="229"/>
        <v>565137</v>
      </c>
      <c r="H1508" s="142">
        <f t="shared" si="230"/>
        <v>631845</v>
      </c>
      <c r="I1508" s="142">
        <f t="shared" si="231"/>
        <v>627068</v>
      </c>
      <c r="K1508" s="98">
        <v>597207.2506400001</v>
      </c>
      <c r="M1508" s="100">
        <v>581950</v>
      </c>
      <c r="N1508" s="98">
        <v>597207.2506400001</v>
      </c>
    </row>
    <row r="1509" spans="2:14" ht="45" hidden="1">
      <c r="B1509" s="39">
        <v>947</v>
      </c>
      <c r="C1509" s="67" t="s">
        <v>2386</v>
      </c>
      <c r="D1509" s="105" t="s">
        <v>2387</v>
      </c>
      <c r="E1509" s="68" t="s">
        <v>9</v>
      </c>
      <c r="F1509" s="141">
        <f t="shared" si="228"/>
        <v>1917028</v>
      </c>
      <c r="G1509" s="142">
        <f t="shared" si="229"/>
        <v>1789390</v>
      </c>
      <c r="H1509" s="142">
        <f t="shared" si="230"/>
        <v>2000607</v>
      </c>
      <c r="I1509" s="142">
        <f t="shared" si="231"/>
        <v>1985480</v>
      </c>
      <c r="K1509" s="98">
        <v>1890933.3055800002</v>
      </c>
      <c r="M1509" s="100">
        <v>1842623</v>
      </c>
      <c r="N1509" s="98">
        <v>1890933.3055800002</v>
      </c>
    </row>
    <row r="1510" spans="2:14" ht="45" hidden="1">
      <c r="B1510" s="39">
        <v>948</v>
      </c>
      <c r="C1510" s="67" t="s">
        <v>2388</v>
      </c>
      <c r="D1510" s="104" t="s">
        <v>2389</v>
      </c>
      <c r="E1510" s="68" t="s">
        <v>9</v>
      </c>
      <c r="F1510" s="141">
        <f t="shared" si="228"/>
        <v>261324</v>
      </c>
      <c r="G1510" s="142">
        <f t="shared" si="229"/>
        <v>243925</v>
      </c>
      <c r="H1510" s="142">
        <f t="shared" si="230"/>
        <v>272717</v>
      </c>
      <c r="I1510" s="142">
        <f t="shared" si="231"/>
        <v>270655</v>
      </c>
      <c r="K1510" s="98">
        <v>257766.62956000003</v>
      </c>
      <c r="M1510" s="100">
        <v>251181</v>
      </c>
      <c r="N1510" s="98">
        <v>257766.62956000003</v>
      </c>
    </row>
    <row r="1511" spans="2:14" ht="45" hidden="1">
      <c r="B1511" s="39">
        <v>949</v>
      </c>
      <c r="C1511" s="67" t="s">
        <v>2390</v>
      </c>
      <c r="D1511" s="104" t="s">
        <v>2391</v>
      </c>
      <c r="E1511" s="68" t="s">
        <v>9</v>
      </c>
      <c r="F1511" s="141">
        <f t="shared" si="228"/>
        <v>1185189</v>
      </c>
      <c r="G1511" s="142">
        <f t="shared" si="229"/>
        <v>1106278</v>
      </c>
      <c r="H1511" s="142">
        <f t="shared" si="230"/>
        <v>1236862</v>
      </c>
      <c r="I1511" s="142">
        <f t="shared" si="231"/>
        <v>1227509</v>
      </c>
      <c r="K1511" s="98">
        <v>1169056.2791600002</v>
      </c>
      <c r="M1511" s="100">
        <v>1139189</v>
      </c>
      <c r="N1511" s="98">
        <v>1169056.2791600002</v>
      </c>
    </row>
    <row r="1512" spans="2:14" ht="45" hidden="1">
      <c r="B1512" s="39">
        <v>950</v>
      </c>
      <c r="C1512" s="67" t="s">
        <v>2392</v>
      </c>
      <c r="D1512" s="104" t="s">
        <v>2393</v>
      </c>
      <c r="E1512" s="68" t="s">
        <v>9</v>
      </c>
      <c r="F1512" s="141">
        <f t="shared" si="228"/>
        <v>1317176</v>
      </c>
      <c r="G1512" s="142">
        <f t="shared" si="229"/>
        <v>1229477</v>
      </c>
      <c r="H1512" s="142">
        <f t="shared" si="230"/>
        <v>1374603</v>
      </c>
      <c r="I1512" s="142">
        <f t="shared" si="231"/>
        <v>1364209</v>
      </c>
      <c r="K1512" s="98">
        <v>1299246.31122</v>
      </c>
      <c r="M1512" s="100">
        <v>1266053</v>
      </c>
      <c r="N1512" s="98">
        <v>1299246.31122</v>
      </c>
    </row>
    <row r="1513" spans="2:14" ht="45" hidden="1">
      <c r="B1513" s="39">
        <v>951</v>
      </c>
      <c r="C1513" s="67" t="s">
        <v>2394</v>
      </c>
      <c r="D1513" s="104" t="s">
        <v>2395</v>
      </c>
      <c r="E1513" s="68" t="s">
        <v>9</v>
      </c>
      <c r="F1513" s="141">
        <f t="shared" si="228"/>
        <v>120081</v>
      </c>
      <c r="G1513" s="142">
        <f t="shared" si="229"/>
        <v>112086</v>
      </c>
      <c r="H1513" s="142">
        <f t="shared" si="230"/>
        <v>125316</v>
      </c>
      <c r="I1513" s="142">
        <f t="shared" si="231"/>
        <v>124369</v>
      </c>
      <c r="K1513" s="98">
        <v>118446.22262000002</v>
      </c>
      <c r="M1513" s="100">
        <v>115420</v>
      </c>
      <c r="N1513" s="98">
        <v>118446.22262000002</v>
      </c>
    </row>
    <row r="1514" spans="2:14" ht="45" hidden="1">
      <c r="B1514" s="39">
        <v>952</v>
      </c>
      <c r="C1514" s="67" t="s">
        <v>2396</v>
      </c>
      <c r="D1514" s="105" t="s">
        <v>2397</v>
      </c>
      <c r="E1514" s="68" t="s">
        <v>9</v>
      </c>
      <c r="F1514" s="141">
        <f t="shared" si="228"/>
        <v>123087</v>
      </c>
      <c r="G1514" s="142">
        <f t="shared" si="229"/>
        <v>114892</v>
      </c>
      <c r="H1514" s="142">
        <f t="shared" si="230"/>
        <v>128453</v>
      </c>
      <c r="I1514" s="142">
        <f t="shared" si="231"/>
        <v>127482</v>
      </c>
      <c r="K1514" s="98">
        <v>121411.30562000001</v>
      </c>
      <c r="M1514" s="100">
        <v>118309</v>
      </c>
      <c r="N1514" s="98">
        <v>121411.30562000001</v>
      </c>
    </row>
    <row r="1515" spans="2:14" ht="45" hidden="1">
      <c r="B1515" s="39">
        <v>953</v>
      </c>
      <c r="C1515" s="67" t="s">
        <v>2398</v>
      </c>
      <c r="D1515" s="105" t="s">
        <v>2399</v>
      </c>
      <c r="E1515" s="68" t="s">
        <v>9</v>
      </c>
      <c r="F1515" s="141">
        <f t="shared" si="228"/>
        <v>1054999</v>
      </c>
      <c r="G1515" s="142">
        <f t="shared" si="229"/>
        <v>984756</v>
      </c>
      <c r="H1515" s="142">
        <f t="shared" si="230"/>
        <v>1100995</v>
      </c>
      <c r="I1515" s="142">
        <f t="shared" si="231"/>
        <v>1092670</v>
      </c>
      <c r="K1515" s="98">
        <v>1040638.01424</v>
      </c>
      <c r="M1515" s="100">
        <v>1014051</v>
      </c>
      <c r="N1515" s="98">
        <v>1040638.01424</v>
      </c>
    </row>
    <row r="1516" spans="2:14" ht="45" hidden="1">
      <c r="B1516" s="39">
        <v>954</v>
      </c>
      <c r="C1516" s="67" t="s">
        <v>2403</v>
      </c>
      <c r="D1516" s="105" t="s">
        <v>2404</v>
      </c>
      <c r="E1516" s="68" t="s">
        <v>9</v>
      </c>
      <c r="F1516" s="141">
        <f t="shared" si="228"/>
        <v>62889</v>
      </c>
      <c r="G1516" s="142">
        <f t="shared" si="229"/>
        <v>58702</v>
      </c>
      <c r="H1516" s="142">
        <f t="shared" si="230"/>
        <v>65631</v>
      </c>
      <c r="I1516" s="142">
        <f t="shared" si="231"/>
        <v>65134</v>
      </c>
      <c r="K1516" s="98">
        <v>62032.657500000008</v>
      </c>
      <c r="M1516" s="100">
        <v>60448</v>
      </c>
      <c r="N1516" s="98">
        <v>62032.657500000008</v>
      </c>
    </row>
    <row r="1517" spans="2:14" ht="45" hidden="1">
      <c r="B1517" s="39">
        <v>955</v>
      </c>
      <c r="C1517" s="67" t="s">
        <v>2405</v>
      </c>
      <c r="D1517" s="105" t="s">
        <v>2406</v>
      </c>
      <c r="E1517" s="68" t="s">
        <v>9</v>
      </c>
      <c r="F1517" s="141">
        <f t="shared" si="228"/>
        <v>141094</v>
      </c>
      <c r="G1517" s="142">
        <f t="shared" si="229"/>
        <v>131700</v>
      </c>
      <c r="H1517" s="142">
        <f t="shared" si="230"/>
        <v>147246</v>
      </c>
      <c r="I1517" s="142">
        <f t="shared" si="231"/>
        <v>146132</v>
      </c>
      <c r="K1517" s="98">
        <v>139173.71336000002</v>
      </c>
      <c r="M1517" s="100">
        <v>135618</v>
      </c>
      <c r="N1517" s="98">
        <v>139173.71336000002</v>
      </c>
    </row>
    <row r="1518" spans="2:14" ht="16.5" hidden="1">
      <c r="B1518" s="39">
        <v>956</v>
      </c>
      <c r="C1518" s="70" t="s">
        <v>2409</v>
      </c>
      <c r="D1518" s="79" t="s">
        <v>3807</v>
      </c>
      <c r="E1518" s="71"/>
      <c r="F1518" s="141"/>
      <c r="G1518" s="142"/>
      <c r="H1518" s="142"/>
      <c r="I1518" s="142"/>
      <c r="K1518" s="98">
        <v>0</v>
      </c>
      <c r="M1518" s="100"/>
      <c r="N1518" s="98">
        <v>0</v>
      </c>
    </row>
    <row r="1519" spans="2:14" ht="16.5" hidden="1">
      <c r="B1519" s="39">
        <v>957</v>
      </c>
      <c r="C1519" s="67" t="s">
        <v>2411</v>
      </c>
      <c r="D1519" s="55" t="s">
        <v>3808</v>
      </c>
      <c r="E1519" s="68" t="s">
        <v>9</v>
      </c>
      <c r="F1519" s="141">
        <f t="shared" ref="F1519:F1530" si="232">+ROUND($F$7*K1519,0)</f>
        <v>136873</v>
      </c>
      <c r="G1519" s="142">
        <f t="shared" ref="G1519:G1530" si="233">+ROUND(K1519*$G$7,0)</f>
        <v>127760</v>
      </c>
      <c r="H1519" s="142">
        <f t="shared" ref="H1519:H1530" si="234">+ROUND(K1519*$H$7,0)</f>
        <v>142841</v>
      </c>
      <c r="I1519" s="142">
        <f t="shared" ref="I1519:I1530" si="235">+ROUND(K1519*$I$7,0)</f>
        <v>141761</v>
      </c>
      <c r="K1519" s="98">
        <v>135010.11260000002</v>
      </c>
      <c r="M1519" s="100">
        <v>131561</v>
      </c>
      <c r="N1519" s="98">
        <v>135010.11260000002</v>
      </c>
    </row>
    <row r="1520" spans="2:14" ht="22.5" hidden="1">
      <c r="B1520" s="39">
        <v>958</v>
      </c>
      <c r="C1520" s="67" t="s">
        <v>3809</v>
      </c>
      <c r="D1520" s="55" t="s">
        <v>3810</v>
      </c>
      <c r="E1520" s="68" t="s">
        <v>9</v>
      </c>
      <c r="F1520" s="141">
        <f t="shared" si="232"/>
        <v>150858</v>
      </c>
      <c r="G1520" s="142">
        <f t="shared" si="233"/>
        <v>140814</v>
      </c>
      <c r="H1520" s="142">
        <f t="shared" si="234"/>
        <v>157435</v>
      </c>
      <c r="I1520" s="142">
        <f t="shared" si="235"/>
        <v>156245</v>
      </c>
      <c r="K1520" s="98">
        <v>148804.51102000001</v>
      </c>
      <c r="M1520" s="100">
        <v>145003</v>
      </c>
      <c r="N1520" s="98">
        <v>148804.51102000001</v>
      </c>
    </row>
    <row r="1521" spans="2:14" ht="22.5" hidden="1">
      <c r="B1521" s="39">
        <v>959</v>
      </c>
      <c r="C1521" s="67" t="s">
        <v>3811</v>
      </c>
      <c r="D1521" s="55" t="s">
        <v>3812</v>
      </c>
      <c r="E1521" s="68" t="s">
        <v>9</v>
      </c>
      <c r="F1521" s="141">
        <f t="shared" si="232"/>
        <v>1734499</v>
      </c>
      <c r="G1521" s="142">
        <f t="shared" si="233"/>
        <v>1619014</v>
      </c>
      <c r="H1521" s="142">
        <f t="shared" si="234"/>
        <v>1810120</v>
      </c>
      <c r="I1521" s="142">
        <f t="shared" si="235"/>
        <v>1796433</v>
      </c>
      <c r="K1521" s="98">
        <v>1710888.2639200001</v>
      </c>
      <c r="M1521" s="100">
        <v>1667178</v>
      </c>
      <c r="N1521" s="98">
        <v>1710888.2639200001</v>
      </c>
    </row>
    <row r="1522" spans="2:14" ht="22.5" hidden="1">
      <c r="B1522" s="39">
        <v>960</v>
      </c>
      <c r="C1522" s="67" t="s">
        <v>3813</v>
      </c>
      <c r="D1522" s="55" t="s">
        <v>3814</v>
      </c>
      <c r="E1522" s="68" t="s">
        <v>9</v>
      </c>
      <c r="F1522" s="141">
        <f t="shared" si="232"/>
        <v>927627</v>
      </c>
      <c r="G1522" s="142">
        <f t="shared" si="233"/>
        <v>865864</v>
      </c>
      <c r="H1522" s="142">
        <f t="shared" si="234"/>
        <v>968070</v>
      </c>
      <c r="I1522" s="142">
        <f t="shared" si="235"/>
        <v>960750</v>
      </c>
      <c r="K1522" s="98">
        <v>914999.64468000003</v>
      </c>
      <c r="M1522" s="100">
        <v>891623</v>
      </c>
      <c r="N1522" s="98">
        <v>914999.64468000003</v>
      </c>
    </row>
    <row r="1523" spans="2:14" ht="16.5" hidden="1">
      <c r="C1523" s="205" t="s">
        <v>3815</v>
      </c>
      <c r="D1523" s="197" t="s">
        <v>3816</v>
      </c>
      <c r="E1523" s="198" t="s">
        <v>9</v>
      </c>
      <c r="F1523" s="141">
        <f t="shared" si="232"/>
        <v>95225</v>
      </c>
      <c r="G1523" s="142">
        <f t="shared" si="233"/>
        <v>88885</v>
      </c>
      <c r="H1523" s="142">
        <f t="shared" si="234"/>
        <v>99377</v>
      </c>
      <c r="I1523" s="142">
        <f t="shared" si="235"/>
        <v>98625</v>
      </c>
      <c r="K1523" s="177">
        <v>93929</v>
      </c>
      <c r="M1523" s="98">
        <v>0</v>
      </c>
      <c r="N1523" s="98">
        <v>0</v>
      </c>
    </row>
    <row r="1524" spans="2:14" ht="38.25" hidden="1">
      <c r="C1524" s="205" t="s">
        <v>2407</v>
      </c>
      <c r="D1524" s="197" t="s">
        <v>3817</v>
      </c>
      <c r="E1524" s="198" t="s">
        <v>1157</v>
      </c>
      <c r="F1524" s="141">
        <f t="shared" si="232"/>
        <v>126680</v>
      </c>
      <c r="G1524" s="142">
        <f t="shared" si="233"/>
        <v>118245</v>
      </c>
      <c r="H1524" s="142">
        <f t="shared" si="234"/>
        <v>132203</v>
      </c>
      <c r="I1524" s="142">
        <f t="shared" si="235"/>
        <v>131203</v>
      </c>
      <c r="K1524" s="177">
        <v>124955.38</v>
      </c>
      <c r="M1524" s="98"/>
      <c r="N1524" s="98"/>
    </row>
    <row r="1525" spans="2:14" ht="51" hidden="1">
      <c r="C1525" s="205" t="s">
        <v>2372</v>
      </c>
      <c r="D1525" s="197" t="s">
        <v>3818</v>
      </c>
      <c r="E1525" s="198" t="s">
        <v>1157</v>
      </c>
      <c r="F1525" s="141">
        <f t="shared" si="232"/>
        <v>139664</v>
      </c>
      <c r="G1525" s="142">
        <f t="shared" si="233"/>
        <v>130365</v>
      </c>
      <c r="H1525" s="142">
        <f t="shared" si="234"/>
        <v>145753</v>
      </c>
      <c r="I1525" s="142">
        <f t="shared" si="235"/>
        <v>144651</v>
      </c>
      <c r="K1525" s="177">
        <v>137763.00000000026</v>
      </c>
      <c r="M1525" s="98"/>
      <c r="N1525" s="98"/>
    </row>
    <row r="1526" spans="2:14" ht="63.75" hidden="1">
      <c r="C1526" s="205" t="s">
        <v>2413</v>
      </c>
      <c r="D1526" s="197" t="s">
        <v>2414</v>
      </c>
      <c r="E1526" s="198" t="s">
        <v>1157</v>
      </c>
      <c r="F1526" s="141">
        <f t="shared" si="232"/>
        <v>191298</v>
      </c>
      <c r="G1526" s="142">
        <f t="shared" si="233"/>
        <v>178561</v>
      </c>
      <c r="H1526" s="142">
        <f t="shared" si="234"/>
        <v>199638</v>
      </c>
      <c r="I1526" s="142">
        <f t="shared" si="235"/>
        <v>198129</v>
      </c>
      <c r="K1526" s="177">
        <v>188694</v>
      </c>
      <c r="M1526" s="98"/>
      <c r="N1526" s="98"/>
    </row>
    <row r="1527" spans="2:14" ht="25.5" hidden="1">
      <c r="C1527" s="205" t="s">
        <v>2415</v>
      </c>
      <c r="D1527" s="197" t="s">
        <v>2416</v>
      </c>
      <c r="E1527" s="198" t="s">
        <v>9</v>
      </c>
      <c r="F1527" s="141">
        <f t="shared" si="232"/>
        <v>3142864</v>
      </c>
      <c r="G1527" s="142">
        <f t="shared" si="233"/>
        <v>2933609</v>
      </c>
      <c r="H1527" s="142">
        <f t="shared" si="234"/>
        <v>3279888</v>
      </c>
      <c r="I1527" s="142">
        <f t="shared" si="235"/>
        <v>3255087</v>
      </c>
      <c r="K1527" s="177">
        <v>3100083.26</v>
      </c>
      <c r="M1527" s="98"/>
      <c r="N1527" s="98"/>
    </row>
    <row r="1528" spans="2:14" ht="25.5" hidden="1">
      <c r="C1528" s="205" t="s">
        <v>2417</v>
      </c>
      <c r="D1528" s="197" t="s">
        <v>1918</v>
      </c>
      <c r="E1528" s="198" t="s">
        <v>1157</v>
      </c>
      <c r="F1528" s="141">
        <f t="shared" si="232"/>
        <v>82534</v>
      </c>
      <c r="G1528" s="142">
        <f t="shared" si="233"/>
        <v>77039</v>
      </c>
      <c r="H1528" s="142">
        <f t="shared" si="234"/>
        <v>86133</v>
      </c>
      <c r="I1528" s="142">
        <f t="shared" si="235"/>
        <v>85482</v>
      </c>
      <c r="K1528" s="179">
        <v>81411</v>
      </c>
      <c r="M1528" s="98"/>
      <c r="N1528" s="98"/>
    </row>
    <row r="1529" spans="2:14" ht="63.75" hidden="1">
      <c r="C1529" s="205" t="s">
        <v>3819</v>
      </c>
      <c r="D1529" s="197" t="s">
        <v>3820</v>
      </c>
      <c r="E1529" s="198" t="s">
        <v>9</v>
      </c>
      <c r="F1529" s="141">
        <f t="shared" si="232"/>
        <v>296110</v>
      </c>
      <c r="G1529" s="142">
        <f t="shared" si="233"/>
        <v>276394</v>
      </c>
      <c r="H1529" s="142">
        <f t="shared" si="234"/>
        <v>309020</v>
      </c>
      <c r="I1529" s="142">
        <f t="shared" si="235"/>
        <v>306683</v>
      </c>
      <c r="K1529" s="178">
        <v>292079</v>
      </c>
      <c r="M1529" s="98"/>
      <c r="N1529" s="98"/>
    </row>
    <row r="1530" spans="2:14" ht="63.75" hidden="1">
      <c r="C1530" s="205" t="s">
        <v>2418</v>
      </c>
      <c r="D1530" s="197" t="s">
        <v>2419</v>
      </c>
      <c r="E1530" s="198" t="s">
        <v>9</v>
      </c>
      <c r="F1530" s="141">
        <f t="shared" si="232"/>
        <v>85182</v>
      </c>
      <c r="G1530" s="142">
        <f t="shared" si="233"/>
        <v>79510</v>
      </c>
      <c r="H1530" s="142">
        <f t="shared" si="234"/>
        <v>88895</v>
      </c>
      <c r="I1530" s="142">
        <f t="shared" si="235"/>
        <v>88223</v>
      </c>
      <c r="K1530" s="178">
        <v>84022</v>
      </c>
      <c r="M1530" s="98"/>
      <c r="N1530" s="98"/>
    </row>
    <row r="1531" spans="2:14" ht="16.5" hidden="1">
      <c r="C1531" s="63"/>
      <c r="D1531" s="121"/>
      <c r="E1531" s="163"/>
      <c r="F1531" s="149"/>
      <c r="G1531" s="150"/>
      <c r="H1531" s="150"/>
      <c r="I1531" s="150"/>
      <c r="K1531" s="98"/>
      <c r="M1531" s="98"/>
      <c r="N1531" s="98"/>
    </row>
    <row r="1532" spans="2:14" ht="16.5" hidden="1">
      <c r="C1532" s="63"/>
      <c r="D1532" s="121"/>
      <c r="E1532" s="163"/>
      <c r="F1532" s="149"/>
      <c r="G1532" s="150"/>
      <c r="H1532" s="150"/>
      <c r="I1532" s="150"/>
      <c r="K1532" s="98"/>
      <c r="M1532" s="98"/>
      <c r="N1532" s="98"/>
    </row>
    <row r="1533" spans="2:14" ht="16.5" hidden="1">
      <c r="C1533" s="63"/>
      <c r="D1533" s="121"/>
      <c r="E1533" s="163"/>
      <c r="F1533" s="149"/>
      <c r="G1533" s="150"/>
      <c r="H1533" s="150"/>
      <c r="I1533" s="150"/>
      <c r="K1533" s="98"/>
      <c r="M1533" s="98"/>
      <c r="N1533" s="98"/>
    </row>
    <row r="1534" spans="2:14" ht="16.5" hidden="1">
      <c r="C1534" s="63"/>
      <c r="D1534" s="121"/>
      <c r="E1534" s="163"/>
      <c r="F1534" s="149"/>
      <c r="G1534" s="150"/>
      <c r="H1534" s="150"/>
      <c r="I1534" s="150"/>
      <c r="K1534" s="98"/>
      <c r="M1534" s="98"/>
      <c r="N1534" s="98"/>
    </row>
    <row r="1535" spans="2:14" ht="16.5" hidden="1" customHeight="1">
      <c r="B1535" s="39">
        <v>962</v>
      </c>
      <c r="C1535" s="50">
        <v>16</v>
      </c>
      <c r="D1535" s="122" t="s">
        <v>2422</v>
      </c>
      <c r="E1535" s="92"/>
      <c r="F1535" s="148"/>
      <c r="G1535" s="148"/>
      <c r="H1535" s="148"/>
      <c r="I1535" s="148"/>
      <c r="K1535" s="98">
        <v>0</v>
      </c>
      <c r="M1535" s="98">
        <v>0</v>
      </c>
      <c r="N1535" s="98">
        <v>0</v>
      </c>
    </row>
    <row r="1536" spans="2:14" ht="16.5" hidden="1">
      <c r="B1536" s="39">
        <v>963</v>
      </c>
      <c r="C1536" s="86" t="s">
        <v>2423</v>
      </c>
      <c r="D1536" s="128" t="s">
        <v>2424</v>
      </c>
      <c r="E1536" s="87"/>
      <c r="F1536" s="141"/>
      <c r="G1536" s="142"/>
      <c r="H1536" s="142"/>
      <c r="I1536" s="142"/>
      <c r="K1536" s="98">
        <v>0</v>
      </c>
      <c r="M1536" s="98">
        <v>0</v>
      </c>
      <c r="N1536" s="98">
        <v>0</v>
      </c>
    </row>
    <row r="1537" spans="2:14" ht="16.5" hidden="1">
      <c r="B1537" s="39">
        <v>964</v>
      </c>
      <c r="C1537" s="67" t="s">
        <v>3821</v>
      </c>
      <c r="D1537" s="55" t="s">
        <v>3822</v>
      </c>
      <c r="E1537" s="68" t="s">
        <v>9</v>
      </c>
      <c r="F1537" s="141">
        <f t="shared" ref="F1537:F1582" si="236">+ROUND($F$7*K1537,0)</f>
        <v>35230</v>
      </c>
      <c r="G1537" s="142">
        <f t="shared" ref="G1537:G1582" si="237">+ROUND(K1537*$G$7,0)</f>
        <v>32885</v>
      </c>
      <c r="H1537" s="142">
        <f t="shared" ref="H1537:H1582" si="238">+ROUND(K1537*$H$7,0)</f>
        <v>36766</v>
      </c>
      <c r="I1537" s="142">
        <f t="shared" ref="I1537:I1582" si="239">+ROUND(K1537*$I$7,0)</f>
        <v>36488</v>
      </c>
      <c r="K1537" s="98">
        <v>34750.77276</v>
      </c>
      <c r="M1537" s="98">
        <v>33402</v>
      </c>
      <c r="N1537" s="98">
        <v>34750.77276</v>
      </c>
    </row>
    <row r="1538" spans="2:14" ht="16.5" hidden="1">
      <c r="B1538" s="39">
        <v>965</v>
      </c>
      <c r="C1538" s="67" t="s">
        <v>2425</v>
      </c>
      <c r="D1538" s="55" t="s">
        <v>3823</v>
      </c>
      <c r="E1538" s="68" t="s">
        <v>9</v>
      </c>
      <c r="F1538" s="141">
        <f t="shared" si="236"/>
        <v>91843</v>
      </c>
      <c r="G1538" s="142">
        <f t="shared" si="237"/>
        <v>85728</v>
      </c>
      <c r="H1538" s="142">
        <f t="shared" si="238"/>
        <v>95848</v>
      </c>
      <c r="I1538" s="142">
        <f t="shared" si="239"/>
        <v>95123</v>
      </c>
      <c r="K1538" s="98">
        <v>90593.16926000001</v>
      </c>
      <c r="M1538" s="98">
        <v>87077</v>
      </c>
      <c r="N1538" s="98">
        <v>90593.16926000001</v>
      </c>
    </row>
    <row r="1539" spans="2:14" ht="22.5" hidden="1">
      <c r="B1539" s="39">
        <v>966</v>
      </c>
      <c r="C1539" s="67" t="s">
        <v>2427</v>
      </c>
      <c r="D1539" s="55" t="s">
        <v>3824</v>
      </c>
      <c r="E1539" s="68" t="s">
        <v>9</v>
      </c>
      <c r="F1539" s="141">
        <f t="shared" si="236"/>
        <v>306556</v>
      </c>
      <c r="G1539" s="142">
        <f t="shared" si="237"/>
        <v>286145</v>
      </c>
      <c r="H1539" s="142">
        <f t="shared" si="238"/>
        <v>319922</v>
      </c>
      <c r="I1539" s="142">
        <f t="shared" si="239"/>
        <v>317502</v>
      </c>
      <c r="K1539" s="98">
        <v>302383.32586000004</v>
      </c>
      <c r="M1539" s="98">
        <v>290647</v>
      </c>
      <c r="N1539" s="98">
        <v>302383.32586000004</v>
      </c>
    </row>
    <row r="1540" spans="2:14" ht="22.5" hidden="1">
      <c r="B1540" s="39">
        <v>967</v>
      </c>
      <c r="C1540" s="67" t="s">
        <v>3825</v>
      </c>
      <c r="D1540" s="55" t="s">
        <v>3826</v>
      </c>
      <c r="E1540" s="68" t="s">
        <v>9</v>
      </c>
      <c r="F1540" s="141">
        <f t="shared" si="236"/>
        <v>179389</v>
      </c>
      <c r="G1540" s="142">
        <f t="shared" si="237"/>
        <v>167445</v>
      </c>
      <c r="H1540" s="142">
        <f t="shared" si="238"/>
        <v>187210</v>
      </c>
      <c r="I1540" s="142">
        <f t="shared" si="239"/>
        <v>185794</v>
      </c>
      <c r="K1540" s="98">
        <v>176946.79002000001</v>
      </c>
      <c r="M1540" s="98">
        <v>170079</v>
      </c>
      <c r="N1540" s="98">
        <v>176946.79002000001</v>
      </c>
    </row>
    <row r="1541" spans="2:14" ht="16.5" hidden="1">
      <c r="B1541" s="39">
        <v>968</v>
      </c>
      <c r="C1541" s="67" t="s">
        <v>3827</v>
      </c>
      <c r="D1541" s="55" t="s">
        <v>3828</v>
      </c>
      <c r="E1541" s="68" t="s">
        <v>9</v>
      </c>
      <c r="F1541" s="141">
        <f t="shared" si="236"/>
        <v>119216</v>
      </c>
      <c r="G1541" s="142">
        <f t="shared" si="237"/>
        <v>111278</v>
      </c>
      <c r="H1541" s="142">
        <f t="shared" si="238"/>
        <v>124414</v>
      </c>
      <c r="I1541" s="142">
        <f t="shared" si="239"/>
        <v>123473</v>
      </c>
      <c r="K1541" s="98">
        <v>117593.11102000001</v>
      </c>
      <c r="M1541" s="98">
        <v>113029</v>
      </c>
      <c r="N1541" s="98">
        <v>117593.11102000001</v>
      </c>
    </row>
    <row r="1542" spans="2:14" ht="16.5" hidden="1">
      <c r="B1542" s="39">
        <v>969</v>
      </c>
      <c r="C1542" s="67" t="s">
        <v>3829</v>
      </c>
      <c r="D1542" s="55" t="s">
        <v>3830</v>
      </c>
      <c r="E1542" s="68" t="s">
        <v>9</v>
      </c>
      <c r="F1542" s="141">
        <f t="shared" si="236"/>
        <v>132711</v>
      </c>
      <c r="G1542" s="142">
        <f t="shared" si="237"/>
        <v>123875</v>
      </c>
      <c r="H1542" s="142">
        <f t="shared" si="238"/>
        <v>138497</v>
      </c>
      <c r="I1542" s="142">
        <f t="shared" si="239"/>
        <v>137450</v>
      </c>
      <c r="K1542" s="98">
        <v>130904.77312000001</v>
      </c>
      <c r="M1542" s="98">
        <v>125824</v>
      </c>
      <c r="N1542" s="98">
        <v>130904.77312000001</v>
      </c>
    </row>
    <row r="1543" spans="2:14" ht="16.5" hidden="1">
      <c r="B1543" s="39">
        <v>970</v>
      </c>
      <c r="C1543" s="67" t="s">
        <v>3831</v>
      </c>
      <c r="D1543" s="55" t="s">
        <v>3832</v>
      </c>
      <c r="E1543" s="68" t="s">
        <v>9</v>
      </c>
      <c r="F1543" s="141">
        <f t="shared" si="236"/>
        <v>129182</v>
      </c>
      <c r="G1543" s="142">
        <f t="shared" si="237"/>
        <v>120581</v>
      </c>
      <c r="H1543" s="142">
        <f t="shared" si="238"/>
        <v>134814</v>
      </c>
      <c r="I1543" s="142">
        <f t="shared" si="239"/>
        <v>133795</v>
      </c>
      <c r="K1543" s="98">
        <v>127423.66164000001</v>
      </c>
      <c r="M1543" s="98">
        <v>122478</v>
      </c>
      <c r="N1543" s="98">
        <v>127423.66164000001</v>
      </c>
    </row>
    <row r="1544" spans="2:14" ht="16.5" hidden="1">
      <c r="B1544" s="39">
        <v>971</v>
      </c>
      <c r="C1544" s="67" t="s">
        <v>3833</v>
      </c>
      <c r="D1544" s="55" t="s">
        <v>3834</v>
      </c>
      <c r="E1544" s="68" t="s">
        <v>9</v>
      </c>
      <c r="F1544" s="141">
        <f t="shared" si="236"/>
        <v>121104</v>
      </c>
      <c r="G1544" s="142">
        <f t="shared" si="237"/>
        <v>113041</v>
      </c>
      <c r="H1544" s="142">
        <f t="shared" si="238"/>
        <v>126384</v>
      </c>
      <c r="I1544" s="142">
        <f t="shared" si="239"/>
        <v>125428</v>
      </c>
      <c r="K1544" s="98">
        <v>119455.39122</v>
      </c>
      <c r="M1544" s="98">
        <v>114819</v>
      </c>
      <c r="N1544" s="98">
        <v>119455.39122</v>
      </c>
    </row>
    <row r="1545" spans="2:14" ht="16.5" hidden="1">
      <c r="B1545" s="39">
        <v>972</v>
      </c>
      <c r="C1545" s="67" t="s">
        <v>3835</v>
      </c>
      <c r="D1545" s="55" t="s">
        <v>3836</v>
      </c>
      <c r="E1545" s="68" t="s">
        <v>9</v>
      </c>
      <c r="F1545" s="141">
        <f t="shared" si="236"/>
        <v>158837</v>
      </c>
      <c r="G1545" s="142">
        <f t="shared" si="237"/>
        <v>148262</v>
      </c>
      <c r="H1545" s="142">
        <f t="shared" si="238"/>
        <v>165762</v>
      </c>
      <c r="I1545" s="142">
        <f t="shared" si="239"/>
        <v>164509</v>
      </c>
      <c r="K1545" s="98">
        <v>156674.98572000003</v>
      </c>
      <c r="M1545" s="98">
        <v>150594</v>
      </c>
      <c r="N1545" s="98">
        <v>156674.98572000003</v>
      </c>
    </row>
    <row r="1546" spans="2:14" ht="16.5" hidden="1">
      <c r="B1546" s="39">
        <v>973</v>
      </c>
      <c r="C1546" s="67" t="s">
        <v>2453</v>
      </c>
      <c r="D1546" s="55" t="s">
        <v>3837</v>
      </c>
      <c r="E1546" s="68" t="s">
        <v>9</v>
      </c>
      <c r="F1546" s="141">
        <f t="shared" si="236"/>
        <v>66327</v>
      </c>
      <c r="G1546" s="142">
        <f t="shared" si="237"/>
        <v>61911</v>
      </c>
      <c r="H1546" s="142">
        <f t="shared" si="238"/>
        <v>69219</v>
      </c>
      <c r="I1546" s="142">
        <f t="shared" si="239"/>
        <v>68696</v>
      </c>
      <c r="K1546" s="98">
        <v>65424.296300000002</v>
      </c>
      <c r="M1546" s="98">
        <v>62885</v>
      </c>
      <c r="N1546" s="98">
        <v>65424.296300000002</v>
      </c>
    </row>
    <row r="1547" spans="2:14" ht="16.5" hidden="1">
      <c r="B1547" s="39">
        <v>974</v>
      </c>
      <c r="C1547" s="67" t="s">
        <v>3838</v>
      </c>
      <c r="D1547" s="55" t="s">
        <v>3839</v>
      </c>
      <c r="E1547" s="68" t="s">
        <v>9</v>
      </c>
      <c r="F1547" s="141">
        <f t="shared" si="236"/>
        <v>17208</v>
      </c>
      <c r="G1547" s="142">
        <f t="shared" si="237"/>
        <v>16062</v>
      </c>
      <c r="H1547" s="142">
        <f t="shared" si="238"/>
        <v>17958</v>
      </c>
      <c r="I1547" s="142">
        <f t="shared" si="239"/>
        <v>17822</v>
      </c>
      <c r="K1547" s="98">
        <v>16973.7997</v>
      </c>
      <c r="M1547" s="98">
        <v>16315</v>
      </c>
      <c r="N1547" s="98">
        <v>16973.7997</v>
      </c>
    </row>
    <row r="1548" spans="2:14" ht="16.5" hidden="1">
      <c r="B1548" s="39">
        <v>975</v>
      </c>
      <c r="C1548" s="67" t="s">
        <v>3840</v>
      </c>
      <c r="D1548" s="55" t="s">
        <v>3841</v>
      </c>
      <c r="E1548" s="68" t="s">
        <v>9</v>
      </c>
      <c r="F1548" s="141">
        <f t="shared" si="236"/>
        <v>25485</v>
      </c>
      <c r="G1548" s="142">
        <f t="shared" si="237"/>
        <v>23788</v>
      </c>
      <c r="H1548" s="142">
        <f t="shared" si="238"/>
        <v>26596</v>
      </c>
      <c r="I1548" s="142">
        <f t="shared" si="239"/>
        <v>26395</v>
      </c>
      <c r="K1548" s="98">
        <v>25137.66156</v>
      </c>
      <c r="M1548" s="98">
        <v>24162</v>
      </c>
      <c r="N1548" s="98">
        <v>25137.66156</v>
      </c>
    </row>
    <row r="1549" spans="2:14" ht="16.5" hidden="1">
      <c r="B1549" s="39">
        <v>976</v>
      </c>
      <c r="C1549" s="67" t="s">
        <v>3842</v>
      </c>
      <c r="D1549" s="55" t="s">
        <v>3843</v>
      </c>
      <c r="E1549" s="68" t="s">
        <v>9</v>
      </c>
      <c r="F1549" s="141">
        <f t="shared" si="236"/>
        <v>25485</v>
      </c>
      <c r="G1549" s="142">
        <f t="shared" si="237"/>
        <v>23788</v>
      </c>
      <c r="H1549" s="142">
        <f t="shared" si="238"/>
        <v>26596</v>
      </c>
      <c r="I1549" s="142">
        <f t="shared" si="239"/>
        <v>26395</v>
      </c>
      <c r="K1549" s="98">
        <v>25137.66156</v>
      </c>
      <c r="M1549" s="98">
        <v>24162</v>
      </c>
      <c r="N1549" s="98">
        <v>25137.66156</v>
      </c>
    </row>
    <row r="1550" spans="2:14" ht="16.5" hidden="1">
      <c r="B1550" s="39">
        <v>977</v>
      </c>
      <c r="C1550" s="67" t="s">
        <v>3844</v>
      </c>
      <c r="D1550" s="55" t="s">
        <v>3845</v>
      </c>
      <c r="E1550" s="68" t="s">
        <v>9</v>
      </c>
      <c r="F1550" s="141">
        <f t="shared" si="236"/>
        <v>25485</v>
      </c>
      <c r="G1550" s="142">
        <f t="shared" si="237"/>
        <v>23788</v>
      </c>
      <c r="H1550" s="142">
        <f t="shared" si="238"/>
        <v>26596</v>
      </c>
      <c r="I1550" s="142">
        <f t="shared" si="239"/>
        <v>26395</v>
      </c>
      <c r="K1550" s="98">
        <v>25137.66156</v>
      </c>
      <c r="M1550" s="98">
        <v>24162</v>
      </c>
      <c r="N1550" s="98">
        <v>25137.66156</v>
      </c>
    </row>
    <row r="1551" spans="2:14" ht="16.5" hidden="1">
      <c r="B1551" s="39">
        <v>978</v>
      </c>
      <c r="C1551" s="67" t="s">
        <v>3846</v>
      </c>
      <c r="D1551" s="55" t="s">
        <v>3847</v>
      </c>
      <c r="E1551" s="68" t="s">
        <v>9</v>
      </c>
      <c r="F1551" s="141">
        <f t="shared" si="236"/>
        <v>25485</v>
      </c>
      <c r="G1551" s="142">
        <f t="shared" si="237"/>
        <v>23788</v>
      </c>
      <c r="H1551" s="142">
        <f t="shared" si="238"/>
        <v>26596</v>
      </c>
      <c r="I1551" s="142">
        <f t="shared" si="239"/>
        <v>26395</v>
      </c>
      <c r="K1551" s="98">
        <v>25137.66156</v>
      </c>
      <c r="M1551" s="98">
        <v>24162</v>
      </c>
      <c r="N1551" s="98">
        <v>25137.66156</v>
      </c>
    </row>
    <row r="1552" spans="2:14" ht="16.5" hidden="1">
      <c r="B1552" s="39">
        <v>979</v>
      </c>
      <c r="C1552" s="67" t="s">
        <v>3848</v>
      </c>
      <c r="D1552" s="55" t="s">
        <v>3849</v>
      </c>
      <c r="E1552" s="68" t="s">
        <v>9</v>
      </c>
      <c r="F1552" s="141">
        <f t="shared" si="236"/>
        <v>6806</v>
      </c>
      <c r="G1552" s="142">
        <f t="shared" si="237"/>
        <v>6353</v>
      </c>
      <c r="H1552" s="142">
        <f t="shared" si="238"/>
        <v>7103</v>
      </c>
      <c r="I1552" s="142">
        <f t="shared" si="239"/>
        <v>7049</v>
      </c>
      <c r="K1552" s="98">
        <v>6713.5721400000002</v>
      </c>
      <c r="M1552" s="98">
        <v>6453</v>
      </c>
      <c r="N1552" s="98">
        <v>6713.5721400000002</v>
      </c>
    </row>
    <row r="1553" spans="2:14" ht="22.5" hidden="1">
      <c r="B1553" s="39">
        <v>980</v>
      </c>
      <c r="C1553" s="67" t="s">
        <v>3850</v>
      </c>
      <c r="D1553" s="55" t="s">
        <v>3851</v>
      </c>
      <c r="E1553" s="68" t="s">
        <v>9</v>
      </c>
      <c r="F1553" s="141">
        <f t="shared" si="236"/>
        <v>41745</v>
      </c>
      <c r="G1553" s="142">
        <f t="shared" si="237"/>
        <v>38966</v>
      </c>
      <c r="H1553" s="142">
        <f t="shared" si="238"/>
        <v>43565</v>
      </c>
      <c r="I1553" s="142">
        <f t="shared" si="239"/>
        <v>43236</v>
      </c>
      <c r="K1553" s="98">
        <v>41177.200020000004</v>
      </c>
      <c r="M1553" s="98">
        <v>39579</v>
      </c>
      <c r="N1553" s="98">
        <v>41177.200020000004</v>
      </c>
    </row>
    <row r="1554" spans="2:14" ht="16.5" hidden="1">
      <c r="B1554" s="39">
        <v>981</v>
      </c>
      <c r="C1554" s="67" t="s">
        <v>2451</v>
      </c>
      <c r="D1554" s="55" t="s">
        <v>3852</v>
      </c>
      <c r="E1554" s="68" t="s">
        <v>9</v>
      </c>
      <c r="F1554" s="141">
        <f t="shared" si="236"/>
        <v>199001</v>
      </c>
      <c r="G1554" s="142">
        <f t="shared" si="237"/>
        <v>185752</v>
      </c>
      <c r="H1554" s="142">
        <f t="shared" si="238"/>
        <v>207678</v>
      </c>
      <c r="I1554" s="142">
        <f t="shared" si="239"/>
        <v>206107</v>
      </c>
      <c r="K1554" s="98">
        <v>196292.65612000003</v>
      </c>
      <c r="M1554" s="98">
        <v>188674</v>
      </c>
      <c r="N1554" s="98">
        <v>196292.65612000003</v>
      </c>
    </row>
    <row r="1555" spans="2:14" ht="16.5" hidden="1">
      <c r="B1555" s="39">
        <v>982</v>
      </c>
      <c r="C1555" s="67" t="s">
        <v>3853</v>
      </c>
      <c r="D1555" s="55" t="s">
        <v>3854</v>
      </c>
      <c r="E1555" s="68" t="s">
        <v>9</v>
      </c>
      <c r="F1555" s="141">
        <f t="shared" si="236"/>
        <v>99302</v>
      </c>
      <c r="G1555" s="142">
        <f t="shared" si="237"/>
        <v>92691</v>
      </c>
      <c r="H1555" s="142">
        <f t="shared" si="238"/>
        <v>103632</v>
      </c>
      <c r="I1555" s="142">
        <f t="shared" si="239"/>
        <v>102848</v>
      </c>
      <c r="K1555" s="98">
        <v>97950.736620000011</v>
      </c>
      <c r="M1555" s="98">
        <v>94149</v>
      </c>
      <c r="N1555" s="98">
        <v>97950.736620000011</v>
      </c>
    </row>
    <row r="1556" spans="2:14" ht="16.5" hidden="1">
      <c r="B1556" s="39">
        <v>983</v>
      </c>
      <c r="C1556" s="67" t="s">
        <v>3855</v>
      </c>
      <c r="D1556" s="55" t="s">
        <v>3856</v>
      </c>
      <c r="E1556" s="68" t="s">
        <v>9</v>
      </c>
      <c r="F1556" s="141">
        <f t="shared" si="236"/>
        <v>270378</v>
      </c>
      <c r="G1556" s="142">
        <f t="shared" si="237"/>
        <v>252376</v>
      </c>
      <c r="H1556" s="142">
        <f t="shared" si="238"/>
        <v>282166</v>
      </c>
      <c r="I1556" s="142">
        <f t="shared" si="239"/>
        <v>280032</v>
      </c>
      <c r="K1556" s="98">
        <v>266697.25148000004</v>
      </c>
      <c r="M1556" s="98">
        <v>256346</v>
      </c>
      <c r="N1556" s="98">
        <v>266697.25148000004</v>
      </c>
    </row>
    <row r="1557" spans="2:14" ht="16.5" hidden="1">
      <c r="B1557" s="39">
        <v>984</v>
      </c>
      <c r="C1557" s="67" t="s">
        <v>3857</v>
      </c>
      <c r="D1557" s="55" t="s">
        <v>3858</v>
      </c>
      <c r="E1557" s="68" t="s">
        <v>9</v>
      </c>
      <c r="F1557" s="141">
        <f t="shared" si="236"/>
        <v>139232</v>
      </c>
      <c r="G1557" s="142">
        <f t="shared" si="237"/>
        <v>129961</v>
      </c>
      <c r="H1557" s="142">
        <f t="shared" si="238"/>
        <v>145302</v>
      </c>
      <c r="I1557" s="142">
        <f t="shared" si="239"/>
        <v>144203</v>
      </c>
      <c r="K1557" s="98">
        <v>137336.40228000001</v>
      </c>
      <c r="M1557" s="98">
        <v>132006</v>
      </c>
      <c r="N1557" s="98">
        <v>137336.40228000001</v>
      </c>
    </row>
    <row r="1558" spans="2:14" ht="16.5" hidden="1">
      <c r="B1558" s="39">
        <v>985</v>
      </c>
      <c r="C1558" s="67" t="s">
        <v>3859</v>
      </c>
      <c r="D1558" s="55" t="s">
        <v>3860</v>
      </c>
      <c r="E1558" s="68" t="s">
        <v>9</v>
      </c>
      <c r="F1558" s="141">
        <f t="shared" si="236"/>
        <v>146102</v>
      </c>
      <c r="G1558" s="142">
        <f t="shared" si="237"/>
        <v>136375</v>
      </c>
      <c r="H1558" s="142">
        <f t="shared" si="238"/>
        <v>152472</v>
      </c>
      <c r="I1558" s="142">
        <f t="shared" si="239"/>
        <v>151319</v>
      </c>
      <c r="K1558" s="98">
        <v>144113.4376</v>
      </c>
      <c r="M1558" s="98">
        <v>138520</v>
      </c>
      <c r="N1558" s="98">
        <v>144113.4376</v>
      </c>
    </row>
    <row r="1559" spans="2:14" ht="16.5" hidden="1">
      <c r="B1559" s="39">
        <v>986</v>
      </c>
      <c r="C1559" s="67" t="s">
        <v>3861</v>
      </c>
      <c r="D1559" s="55" t="s">
        <v>3862</v>
      </c>
      <c r="E1559" s="68" t="s">
        <v>9</v>
      </c>
      <c r="F1559" s="141">
        <f t="shared" si="236"/>
        <v>114981</v>
      </c>
      <c r="G1559" s="142">
        <f t="shared" si="237"/>
        <v>107326</v>
      </c>
      <c r="H1559" s="142">
        <f t="shared" si="238"/>
        <v>119994</v>
      </c>
      <c r="I1559" s="142">
        <f t="shared" si="239"/>
        <v>119087</v>
      </c>
      <c r="K1559" s="98">
        <v>113415.98532000001</v>
      </c>
      <c r="M1559" s="98">
        <v>109014</v>
      </c>
      <c r="N1559" s="98">
        <v>113415.98532000001</v>
      </c>
    </row>
    <row r="1560" spans="2:14" ht="16.5" hidden="1">
      <c r="B1560" s="39">
        <v>987</v>
      </c>
      <c r="C1560" s="67" t="s">
        <v>3863</v>
      </c>
      <c r="D1560" s="60" t="s">
        <v>3864</v>
      </c>
      <c r="E1560" s="68" t="s">
        <v>9</v>
      </c>
      <c r="F1560" s="141">
        <f t="shared" si="236"/>
        <v>177333</v>
      </c>
      <c r="G1560" s="142">
        <f t="shared" si="237"/>
        <v>165526</v>
      </c>
      <c r="H1560" s="142">
        <f t="shared" si="238"/>
        <v>185064</v>
      </c>
      <c r="I1560" s="142">
        <f t="shared" si="239"/>
        <v>183665</v>
      </c>
      <c r="K1560" s="98">
        <v>174919.08940000003</v>
      </c>
      <c r="M1560" s="98">
        <v>168130</v>
      </c>
      <c r="N1560" s="98">
        <v>174919.08940000003</v>
      </c>
    </row>
    <row r="1561" spans="2:14" ht="22.5" hidden="1">
      <c r="B1561" s="39">
        <v>988</v>
      </c>
      <c r="C1561" s="67" t="s">
        <v>2431</v>
      </c>
      <c r="D1561" s="55" t="s">
        <v>3865</v>
      </c>
      <c r="E1561" s="68" t="s">
        <v>9</v>
      </c>
      <c r="F1561" s="141">
        <f t="shared" si="236"/>
        <v>310408</v>
      </c>
      <c r="G1561" s="142">
        <f t="shared" si="237"/>
        <v>289741</v>
      </c>
      <c r="H1561" s="142">
        <f t="shared" si="238"/>
        <v>323941</v>
      </c>
      <c r="I1561" s="142">
        <f t="shared" si="239"/>
        <v>321492</v>
      </c>
      <c r="K1561" s="98">
        <v>306182.79362000001</v>
      </c>
      <c r="M1561" s="98">
        <v>294299</v>
      </c>
      <c r="N1561" s="98">
        <v>306182.79362000001</v>
      </c>
    </row>
    <row r="1562" spans="2:14" ht="22.5" hidden="1">
      <c r="B1562" s="39">
        <v>989</v>
      </c>
      <c r="C1562" s="67" t="s">
        <v>3866</v>
      </c>
      <c r="D1562" s="55" t="s">
        <v>3826</v>
      </c>
      <c r="E1562" s="68" t="s">
        <v>9</v>
      </c>
      <c r="F1562" s="141">
        <f t="shared" si="236"/>
        <v>195444</v>
      </c>
      <c r="G1562" s="142">
        <f t="shared" si="237"/>
        <v>182431</v>
      </c>
      <c r="H1562" s="142">
        <f t="shared" si="238"/>
        <v>203965</v>
      </c>
      <c r="I1562" s="142">
        <f t="shared" si="239"/>
        <v>202423</v>
      </c>
      <c r="K1562" s="98">
        <v>192783.45438000001</v>
      </c>
      <c r="M1562" s="98">
        <v>185301</v>
      </c>
      <c r="N1562" s="98">
        <v>192783.45438000001</v>
      </c>
    </row>
    <row r="1563" spans="2:14" ht="33.75" hidden="1">
      <c r="B1563" s="39">
        <v>990</v>
      </c>
      <c r="C1563" s="67" t="s">
        <v>3867</v>
      </c>
      <c r="D1563" s="55" t="s">
        <v>3868</v>
      </c>
      <c r="E1563" s="68" t="s">
        <v>9</v>
      </c>
      <c r="F1563" s="141">
        <f t="shared" si="236"/>
        <v>522750</v>
      </c>
      <c r="G1563" s="142">
        <f t="shared" si="237"/>
        <v>487945</v>
      </c>
      <c r="H1563" s="142">
        <f t="shared" si="238"/>
        <v>545541</v>
      </c>
      <c r="I1563" s="142">
        <f t="shared" si="239"/>
        <v>541416</v>
      </c>
      <c r="K1563" s="98">
        <v>515634.17598000006</v>
      </c>
      <c r="M1563" s="98">
        <v>495621</v>
      </c>
      <c r="N1563" s="98">
        <v>515634.17598000006</v>
      </c>
    </row>
    <row r="1564" spans="2:14" ht="33.75" hidden="1">
      <c r="B1564" s="39">
        <v>991</v>
      </c>
      <c r="C1564" s="67" t="s">
        <v>2435</v>
      </c>
      <c r="D1564" s="55" t="s">
        <v>3869</v>
      </c>
      <c r="E1564" s="68" t="s">
        <v>9</v>
      </c>
      <c r="F1564" s="141">
        <f t="shared" si="236"/>
        <v>513887</v>
      </c>
      <c r="G1564" s="142">
        <f t="shared" si="237"/>
        <v>479672</v>
      </c>
      <c r="H1564" s="142">
        <f t="shared" si="238"/>
        <v>536292</v>
      </c>
      <c r="I1564" s="142">
        <f t="shared" si="239"/>
        <v>532236</v>
      </c>
      <c r="K1564" s="98">
        <v>506891.86284000002</v>
      </c>
      <c r="M1564" s="98">
        <v>487218</v>
      </c>
      <c r="N1564" s="98">
        <v>506891.86284000002</v>
      </c>
    </row>
    <row r="1565" spans="2:14" ht="16.5" hidden="1">
      <c r="B1565" s="39">
        <v>992</v>
      </c>
      <c r="C1565" s="67" t="s">
        <v>3870</v>
      </c>
      <c r="D1565" s="55" t="s">
        <v>3871</v>
      </c>
      <c r="E1565" s="68" t="s">
        <v>9</v>
      </c>
      <c r="F1565" s="141">
        <f t="shared" si="236"/>
        <v>273325</v>
      </c>
      <c r="G1565" s="142">
        <f t="shared" si="237"/>
        <v>255126</v>
      </c>
      <c r="H1565" s="142">
        <f t="shared" si="238"/>
        <v>285241</v>
      </c>
      <c r="I1565" s="142">
        <f t="shared" si="239"/>
        <v>283084</v>
      </c>
      <c r="K1565" s="98">
        <v>269604.07320000004</v>
      </c>
      <c r="M1565" s="98">
        <v>259140</v>
      </c>
      <c r="N1565" s="98">
        <v>269604.07320000004</v>
      </c>
    </row>
    <row r="1566" spans="2:14" ht="16.5" hidden="1">
      <c r="B1566" s="39">
        <v>993</v>
      </c>
      <c r="C1566" s="67" t="s">
        <v>3872</v>
      </c>
      <c r="D1566" s="55" t="s">
        <v>3873</v>
      </c>
      <c r="E1566" s="68" t="s">
        <v>9</v>
      </c>
      <c r="F1566" s="141">
        <f t="shared" si="236"/>
        <v>336708</v>
      </c>
      <c r="G1566" s="142">
        <f t="shared" si="237"/>
        <v>314290</v>
      </c>
      <c r="H1566" s="142">
        <f t="shared" si="238"/>
        <v>351388</v>
      </c>
      <c r="I1566" s="142">
        <f t="shared" si="239"/>
        <v>348731</v>
      </c>
      <c r="K1566" s="98">
        <v>332124.66892000003</v>
      </c>
      <c r="M1566" s="98">
        <v>319234</v>
      </c>
      <c r="N1566" s="98">
        <v>332124.66892000003</v>
      </c>
    </row>
    <row r="1567" spans="2:14" ht="16.5" hidden="1">
      <c r="B1567" s="39">
        <v>994</v>
      </c>
      <c r="C1567" s="67" t="s">
        <v>3874</v>
      </c>
      <c r="D1567" s="60" t="s">
        <v>3875</v>
      </c>
      <c r="E1567" s="68" t="s">
        <v>9</v>
      </c>
      <c r="F1567" s="141">
        <f t="shared" si="236"/>
        <v>385332</v>
      </c>
      <c r="G1567" s="142">
        <f t="shared" si="237"/>
        <v>359677</v>
      </c>
      <c r="H1567" s="142">
        <f t="shared" si="238"/>
        <v>402132</v>
      </c>
      <c r="I1567" s="142">
        <f t="shared" si="239"/>
        <v>399092</v>
      </c>
      <c r="K1567" s="98">
        <v>380087.22730000003</v>
      </c>
      <c r="M1567" s="98">
        <v>365335</v>
      </c>
      <c r="N1567" s="98">
        <v>380087.22730000003</v>
      </c>
    </row>
    <row r="1568" spans="2:14" ht="16.5" hidden="1">
      <c r="B1568" s="39">
        <v>995</v>
      </c>
      <c r="C1568" s="67" t="s">
        <v>2438</v>
      </c>
      <c r="D1568" s="55" t="s">
        <v>3876</v>
      </c>
      <c r="E1568" s="68" t="s">
        <v>9</v>
      </c>
      <c r="F1568" s="141">
        <f t="shared" si="236"/>
        <v>523915</v>
      </c>
      <c r="G1568" s="142">
        <f t="shared" si="237"/>
        <v>489033</v>
      </c>
      <c r="H1568" s="142">
        <f t="shared" si="238"/>
        <v>546757</v>
      </c>
      <c r="I1568" s="142">
        <f t="shared" si="239"/>
        <v>542623</v>
      </c>
      <c r="K1568" s="98">
        <v>516783.79588000005</v>
      </c>
      <c r="M1568" s="98">
        <v>496726</v>
      </c>
      <c r="N1568" s="98">
        <v>516783.79588000005</v>
      </c>
    </row>
    <row r="1569" spans="2:14" ht="16.5" hidden="1">
      <c r="B1569" s="39">
        <v>996</v>
      </c>
      <c r="C1569" s="67" t="s">
        <v>3877</v>
      </c>
      <c r="D1569" s="55" t="s">
        <v>3878</v>
      </c>
      <c r="E1569" s="68" t="s">
        <v>9</v>
      </c>
      <c r="F1569" s="141">
        <f t="shared" si="236"/>
        <v>149536</v>
      </c>
      <c r="G1569" s="142">
        <f t="shared" si="237"/>
        <v>139580</v>
      </c>
      <c r="H1569" s="142">
        <f t="shared" si="238"/>
        <v>156056</v>
      </c>
      <c r="I1569" s="142">
        <f t="shared" si="239"/>
        <v>154876</v>
      </c>
      <c r="K1569" s="98">
        <v>147500.91488000003</v>
      </c>
      <c r="M1569" s="98">
        <v>141776</v>
      </c>
      <c r="N1569" s="98">
        <v>147500.91488000003</v>
      </c>
    </row>
    <row r="1570" spans="2:14" ht="22.5" hidden="1">
      <c r="B1570" s="39">
        <v>997</v>
      </c>
      <c r="C1570" s="67" t="s">
        <v>2429</v>
      </c>
      <c r="D1570" s="108" t="s">
        <v>2430</v>
      </c>
      <c r="E1570" s="68" t="s">
        <v>9</v>
      </c>
      <c r="F1570" s="141">
        <f t="shared" si="236"/>
        <v>477928</v>
      </c>
      <c r="G1570" s="142">
        <f t="shared" si="237"/>
        <v>446107</v>
      </c>
      <c r="H1570" s="142">
        <f t="shared" si="238"/>
        <v>498765</v>
      </c>
      <c r="I1570" s="142">
        <f t="shared" si="239"/>
        <v>494993</v>
      </c>
      <c r="K1570" s="98">
        <v>471422.18750000006</v>
      </c>
      <c r="M1570" s="98">
        <v>453125</v>
      </c>
      <c r="N1570" s="98">
        <v>471422.18750000006</v>
      </c>
    </row>
    <row r="1571" spans="2:14" ht="16.5" hidden="1">
      <c r="B1571" s="39">
        <v>998</v>
      </c>
      <c r="C1571" s="67" t="s">
        <v>2455</v>
      </c>
      <c r="D1571" s="55" t="s">
        <v>3879</v>
      </c>
      <c r="E1571" s="68" t="s">
        <v>9</v>
      </c>
      <c r="F1571" s="141">
        <f t="shared" si="236"/>
        <v>317045</v>
      </c>
      <c r="G1571" s="142">
        <f t="shared" si="237"/>
        <v>295935</v>
      </c>
      <c r="H1571" s="142">
        <f t="shared" si="238"/>
        <v>330867</v>
      </c>
      <c r="I1571" s="142">
        <f t="shared" si="239"/>
        <v>328365</v>
      </c>
      <c r="K1571" s="98">
        <v>312728.86458000005</v>
      </c>
      <c r="M1571" s="98">
        <v>300591</v>
      </c>
      <c r="N1571" s="98">
        <v>312728.86458000005</v>
      </c>
    </row>
    <row r="1572" spans="2:14" ht="16.5" hidden="1">
      <c r="B1572" s="39">
        <v>999</v>
      </c>
      <c r="C1572" s="67" t="s">
        <v>3880</v>
      </c>
      <c r="D1572" s="55" t="s">
        <v>3881</v>
      </c>
      <c r="E1572" s="68" t="s">
        <v>9</v>
      </c>
      <c r="F1572" s="141">
        <f t="shared" si="236"/>
        <v>103859</v>
      </c>
      <c r="G1572" s="142">
        <f t="shared" si="237"/>
        <v>96944</v>
      </c>
      <c r="H1572" s="142">
        <f t="shared" si="238"/>
        <v>108387</v>
      </c>
      <c r="I1572" s="142">
        <f t="shared" si="239"/>
        <v>107567</v>
      </c>
      <c r="K1572" s="98">
        <v>102445.17822</v>
      </c>
      <c r="M1572" s="98">
        <v>98469</v>
      </c>
      <c r="N1572" s="98">
        <v>102445.17822</v>
      </c>
    </row>
    <row r="1573" spans="2:14" ht="16.5" hidden="1">
      <c r="B1573" s="39">
        <v>1000</v>
      </c>
      <c r="C1573" s="67" t="s">
        <v>3882</v>
      </c>
      <c r="D1573" s="55" t="s">
        <v>3883</v>
      </c>
      <c r="E1573" s="68" t="s">
        <v>9</v>
      </c>
      <c r="F1573" s="141">
        <f t="shared" si="236"/>
        <v>528665</v>
      </c>
      <c r="G1573" s="142">
        <f t="shared" si="237"/>
        <v>493466</v>
      </c>
      <c r="H1573" s="142">
        <f t="shared" si="238"/>
        <v>551714</v>
      </c>
      <c r="I1573" s="142">
        <f t="shared" si="239"/>
        <v>547542</v>
      </c>
      <c r="K1573" s="98">
        <v>521468.62702000001</v>
      </c>
      <c r="M1573" s="98">
        <v>501229</v>
      </c>
      <c r="N1573" s="98">
        <v>521468.62702000001</v>
      </c>
    </row>
    <row r="1574" spans="2:14" ht="16.5" hidden="1">
      <c r="B1574" s="39">
        <v>1001</v>
      </c>
      <c r="C1574" s="67" t="s">
        <v>3884</v>
      </c>
      <c r="D1574" s="55" t="s">
        <v>3885</v>
      </c>
      <c r="E1574" s="68" t="s">
        <v>9</v>
      </c>
      <c r="F1574" s="141">
        <f t="shared" si="236"/>
        <v>302041</v>
      </c>
      <c r="G1574" s="142">
        <f t="shared" si="237"/>
        <v>281931</v>
      </c>
      <c r="H1574" s="142">
        <f t="shared" si="238"/>
        <v>315209</v>
      </c>
      <c r="I1574" s="142">
        <f t="shared" si="239"/>
        <v>312826</v>
      </c>
      <c r="K1574" s="98">
        <v>297929.45908</v>
      </c>
      <c r="M1574" s="98">
        <v>286366</v>
      </c>
      <c r="N1574" s="98">
        <v>297929.45908</v>
      </c>
    </row>
    <row r="1575" spans="2:14" ht="16.5" hidden="1">
      <c r="B1575" s="39">
        <v>1002</v>
      </c>
      <c r="C1575" s="67" t="s">
        <v>3886</v>
      </c>
      <c r="D1575" s="55" t="s">
        <v>3887</v>
      </c>
      <c r="E1575" s="68" t="s">
        <v>9</v>
      </c>
      <c r="F1575" s="141">
        <f t="shared" si="236"/>
        <v>637525</v>
      </c>
      <c r="G1575" s="142">
        <f t="shared" si="237"/>
        <v>595078</v>
      </c>
      <c r="H1575" s="142">
        <f t="shared" si="238"/>
        <v>665320</v>
      </c>
      <c r="I1575" s="142">
        <f t="shared" si="239"/>
        <v>660290</v>
      </c>
      <c r="K1575" s="98">
        <v>628847.28720000002</v>
      </c>
      <c r="M1575" s="98">
        <v>604440</v>
      </c>
      <c r="N1575" s="98">
        <v>628847.28720000002</v>
      </c>
    </row>
    <row r="1576" spans="2:14" ht="16.5" hidden="1">
      <c r="B1576" s="39">
        <v>1003</v>
      </c>
      <c r="C1576" s="67" t="s">
        <v>3888</v>
      </c>
      <c r="D1576" s="55" t="s">
        <v>3889</v>
      </c>
      <c r="E1576" s="68" t="s">
        <v>9</v>
      </c>
      <c r="F1576" s="141">
        <f t="shared" si="236"/>
        <v>785306</v>
      </c>
      <c r="G1576" s="142">
        <f t="shared" si="237"/>
        <v>733019</v>
      </c>
      <c r="H1576" s="142">
        <f t="shared" si="238"/>
        <v>819544</v>
      </c>
      <c r="I1576" s="142">
        <f t="shared" si="239"/>
        <v>813347</v>
      </c>
      <c r="K1576" s="98">
        <v>774615.96938000002</v>
      </c>
      <c r="M1576" s="98">
        <v>744551</v>
      </c>
      <c r="N1576" s="98">
        <v>774615.96938000002</v>
      </c>
    </row>
    <row r="1577" spans="2:14" ht="16.5" hidden="1">
      <c r="B1577" s="39">
        <v>1004</v>
      </c>
      <c r="C1577" s="67" t="s">
        <v>3890</v>
      </c>
      <c r="D1577" s="55" t="s">
        <v>3891</v>
      </c>
      <c r="E1577" s="68" t="s">
        <v>9</v>
      </c>
      <c r="F1577" s="141">
        <f t="shared" si="236"/>
        <v>240656</v>
      </c>
      <c r="G1577" s="142">
        <f t="shared" si="237"/>
        <v>224633</v>
      </c>
      <c r="H1577" s="142">
        <f t="shared" si="238"/>
        <v>251148</v>
      </c>
      <c r="I1577" s="142">
        <f t="shared" si="239"/>
        <v>249249</v>
      </c>
      <c r="K1577" s="98">
        <v>237380.38346000001</v>
      </c>
      <c r="M1577" s="98">
        <v>228167</v>
      </c>
      <c r="N1577" s="98">
        <v>237380.38346000001</v>
      </c>
    </row>
    <row r="1578" spans="2:14" ht="16.5" hidden="1">
      <c r="B1578" s="39">
        <v>1005</v>
      </c>
      <c r="C1578" s="67" t="s">
        <v>3892</v>
      </c>
      <c r="D1578" s="55" t="s">
        <v>3873</v>
      </c>
      <c r="E1578" s="68" t="s">
        <v>9</v>
      </c>
      <c r="F1578" s="141">
        <f t="shared" si="236"/>
        <v>347520</v>
      </c>
      <c r="G1578" s="142">
        <f t="shared" si="237"/>
        <v>324382</v>
      </c>
      <c r="H1578" s="142">
        <f t="shared" si="238"/>
        <v>362671</v>
      </c>
      <c r="I1578" s="142">
        <f t="shared" si="239"/>
        <v>359929</v>
      </c>
      <c r="K1578" s="98">
        <v>342789.60430000001</v>
      </c>
      <c r="M1578" s="98">
        <v>329485</v>
      </c>
      <c r="N1578" s="98">
        <v>342789.60430000001</v>
      </c>
    </row>
    <row r="1579" spans="2:14" ht="22.5" hidden="1">
      <c r="B1579" s="39">
        <v>1006</v>
      </c>
      <c r="C1579" s="67" t="s">
        <v>2440</v>
      </c>
      <c r="D1579" s="108" t="s">
        <v>3893</v>
      </c>
      <c r="E1579" s="68" t="s">
        <v>9</v>
      </c>
      <c r="F1579" s="141">
        <f t="shared" si="236"/>
        <v>479977</v>
      </c>
      <c r="G1579" s="142">
        <f t="shared" si="237"/>
        <v>448020</v>
      </c>
      <c r="H1579" s="142">
        <f t="shared" si="238"/>
        <v>500903</v>
      </c>
      <c r="I1579" s="142">
        <f t="shared" si="239"/>
        <v>497116</v>
      </c>
      <c r="K1579" s="98">
        <v>473443.64584000001</v>
      </c>
      <c r="M1579" s="98">
        <v>455068</v>
      </c>
      <c r="N1579" s="98">
        <v>473443.64584000001</v>
      </c>
    </row>
    <row r="1580" spans="2:14" ht="16.5" hidden="1">
      <c r="B1580" s="39">
        <v>1007</v>
      </c>
      <c r="C1580" s="67" t="s">
        <v>2442</v>
      </c>
      <c r="D1580" s="108" t="s">
        <v>3875</v>
      </c>
      <c r="E1580" s="68" t="s">
        <v>9</v>
      </c>
      <c r="F1580" s="141">
        <f t="shared" si="236"/>
        <v>372107</v>
      </c>
      <c r="G1580" s="142">
        <f t="shared" si="237"/>
        <v>347332</v>
      </c>
      <c r="H1580" s="142">
        <f t="shared" si="238"/>
        <v>388330</v>
      </c>
      <c r="I1580" s="142">
        <f t="shared" si="239"/>
        <v>385394</v>
      </c>
      <c r="K1580" s="98">
        <v>367041.90248000005</v>
      </c>
      <c r="M1580" s="98">
        <v>352796</v>
      </c>
      <c r="N1580" s="98">
        <v>367041.90248000005</v>
      </c>
    </row>
    <row r="1581" spans="2:14" ht="16.5" hidden="1">
      <c r="B1581" s="39">
        <v>1008</v>
      </c>
      <c r="C1581" s="67" t="s">
        <v>3894</v>
      </c>
      <c r="D1581" s="108" t="s">
        <v>3895</v>
      </c>
      <c r="E1581" s="68" t="s">
        <v>9</v>
      </c>
      <c r="F1581" s="141">
        <f t="shared" si="236"/>
        <v>505075</v>
      </c>
      <c r="G1581" s="142">
        <f t="shared" si="237"/>
        <v>471446</v>
      </c>
      <c r="H1581" s="142">
        <f t="shared" si="238"/>
        <v>527095</v>
      </c>
      <c r="I1581" s="142">
        <f t="shared" si="239"/>
        <v>523109</v>
      </c>
      <c r="K1581" s="98">
        <v>498199.48794000002</v>
      </c>
      <c r="M1581" s="98">
        <v>478863</v>
      </c>
      <c r="N1581" s="98">
        <v>498199.48794000002</v>
      </c>
    </row>
    <row r="1582" spans="2:14" ht="56.25" hidden="1">
      <c r="B1582" s="39">
        <v>1009</v>
      </c>
      <c r="C1582" s="67" t="s">
        <v>3896</v>
      </c>
      <c r="D1582" s="108" t="s">
        <v>3897</v>
      </c>
      <c r="E1582" s="68" t="s">
        <v>9</v>
      </c>
      <c r="F1582" s="141">
        <f t="shared" si="236"/>
        <v>564272</v>
      </c>
      <c r="G1582" s="142">
        <f t="shared" si="237"/>
        <v>526702</v>
      </c>
      <c r="H1582" s="142">
        <f t="shared" si="238"/>
        <v>588873</v>
      </c>
      <c r="I1582" s="142">
        <f t="shared" si="239"/>
        <v>584420</v>
      </c>
      <c r="K1582" s="98">
        <v>556590.81544000003</v>
      </c>
      <c r="M1582" s="98">
        <v>534988</v>
      </c>
      <c r="N1582" s="98">
        <v>556590.81544000003</v>
      </c>
    </row>
    <row r="1583" spans="2:14" ht="16.5" hidden="1">
      <c r="B1583" s="39">
        <v>1010</v>
      </c>
      <c r="C1583" s="70" t="s">
        <v>2461</v>
      </c>
      <c r="D1583" s="58" t="s">
        <v>2462</v>
      </c>
      <c r="E1583" s="71"/>
      <c r="F1583" s="141"/>
      <c r="G1583" s="142"/>
      <c r="H1583" s="142"/>
      <c r="I1583" s="142"/>
      <c r="K1583" s="98">
        <v>0</v>
      </c>
      <c r="M1583" s="98">
        <v>0</v>
      </c>
      <c r="N1583" s="98">
        <v>0</v>
      </c>
    </row>
    <row r="1584" spans="2:14" ht="16.5" hidden="1">
      <c r="B1584" s="39">
        <v>1011</v>
      </c>
      <c r="C1584" s="67" t="s">
        <v>2466</v>
      </c>
      <c r="D1584" s="55" t="s">
        <v>3898</v>
      </c>
      <c r="E1584" s="68" t="s">
        <v>9</v>
      </c>
      <c r="F1584" s="141">
        <f t="shared" ref="F1584:F1601" si="240">+ROUND($F$7*K1584,0)</f>
        <v>463926</v>
      </c>
      <c r="G1584" s="142">
        <f t="shared" ref="G1584:G1601" si="241">+ROUND(K1584*$G$7,0)</f>
        <v>433037</v>
      </c>
      <c r="H1584" s="142">
        <f t="shared" ref="H1584:H1601" si="242">+ROUND(K1584*$H$7,0)</f>
        <v>484153</v>
      </c>
      <c r="I1584" s="142">
        <f t="shared" ref="I1584:I1601" si="243">+ROUND(K1584*$I$7,0)</f>
        <v>480492</v>
      </c>
      <c r="K1584" s="98">
        <v>457611.14300000004</v>
      </c>
      <c r="M1584" s="98">
        <v>439850</v>
      </c>
      <c r="N1584" s="98">
        <v>457611.14300000004</v>
      </c>
    </row>
    <row r="1585" spans="2:14" ht="16.5" hidden="1">
      <c r="B1585" s="39">
        <v>1012</v>
      </c>
      <c r="C1585" s="67" t="s">
        <v>3899</v>
      </c>
      <c r="D1585" s="55" t="s">
        <v>3900</v>
      </c>
      <c r="E1585" s="68" t="s">
        <v>9</v>
      </c>
      <c r="F1585" s="141">
        <f t="shared" si="240"/>
        <v>117497</v>
      </c>
      <c r="G1585" s="142">
        <f t="shared" si="241"/>
        <v>109674</v>
      </c>
      <c r="H1585" s="142">
        <f t="shared" si="242"/>
        <v>122619</v>
      </c>
      <c r="I1585" s="142">
        <f t="shared" si="243"/>
        <v>121692</v>
      </c>
      <c r="K1585" s="98">
        <v>115897.29162</v>
      </c>
      <c r="M1585" s="98">
        <v>111399</v>
      </c>
      <c r="N1585" s="98">
        <v>115897.29162</v>
      </c>
    </row>
    <row r="1586" spans="2:14" ht="16.5" hidden="1">
      <c r="B1586" s="39">
        <v>1013</v>
      </c>
      <c r="C1586" s="67" t="s">
        <v>3901</v>
      </c>
      <c r="D1586" s="55" t="s">
        <v>3902</v>
      </c>
      <c r="E1586" s="68" t="s">
        <v>9</v>
      </c>
      <c r="F1586" s="141">
        <f t="shared" si="240"/>
        <v>134700</v>
      </c>
      <c r="G1586" s="142">
        <f t="shared" si="241"/>
        <v>125732</v>
      </c>
      <c r="H1586" s="142">
        <f t="shared" si="242"/>
        <v>140573</v>
      </c>
      <c r="I1586" s="142">
        <f t="shared" si="243"/>
        <v>139510</v>
      </c>
      <c r="K1586" s="98">
        <v>132866.92980000001</v>
      </c>
      <c r="M1586" s="98">
        <v>127710</v>
      </c>
      <c r="N1586" s="98">
        <v>132866.92980000001</v>
      </c>
    </row>
    <row r="1587" spans="2:14" ht="16.5" hidden="1">
      <c r="B1587" s="39">
        <v>1014</v>
      </c>
      <c r="C1587" s="67" t="s">
        <v>3903</v>
      </c>
      <c r="D1587" s="55" t="s">
        <v>3904</v>
      </c>
      <c r="E1587" s="68" t="s">
        <v>9</v>
      </c>
      <c r="F1587" s="141">
        <f t="shared" si="240"/>
        <v>117497</v>
      </c>
      <c r="G1587" s="142">
        <f t="shared" si="241"/>
        <v>109674</v>
      </c>
      <c r="H1587" s="142">
        <f t="shared" si="242"/>
        <v>122619</v>
      </c>
      <c r="I1587" s="142">
        <f t="shared" si="243"/>
        <v>121692</v>
      </c>
      <c r="K1587" s="98">
        <v>115897.29162</v>
      </c>
      <c r="M1587" s="98">
        <v>111399</v>
      </c>
      <c r="N1587" s="98">
        <v>115897.29162</v>
      </c>
    </row>
    <row r="1588" spans="2:14" ht="16.5" hidden="1">
      <c r="B1588" s="39">
        <v>1015</v>
      </c>
      <c r="C1588" s="67" t="s">
        <v>3905</v>
      </c>
      <c r="D1588" s="55" t="s">
        <v>3906</v>
      </c>
      <c r="E1588" s="68" t="s">
        <v>9</v>
      </c>
      <c r="F1588" s="141">
        <f t="shared" si="240"/>
        <v>99770</v>
      </c>
      <c r="G1588" s="142">
        <f t="shared" si="241"/>
        <v>93127</v>
      </c>
      <c r="H1588" s="142">
        <f t="shared" si="242"/>
        <v>104119</v>
      </c>
      <c r="I1588" s="142">
        <f t="shared" si="243"/>
        <v>103332</v>
      </c>
      <c r="K1588" s="98">
        <v>98411.624960000001</v>
      </c>
      <c r="M1588" s="98">
        <v>94592</v>
      </c>
      <c r="N1588" s="98">
        <v>98411.624960000001</v>
      </c>
    </row>
    <row r="1589" spans="2:14" ht="16.5" hidden="1">
      <c r="B1589" s="39">
        <v>1016</v>
      </c>
      <c r="C1589" s="67" t="s">
        <v>3907</v>
      </c>
      <c r="D1589" s="55" t="s">
        <v>3908</v>
      </c>
      <c r="E1589" s="68" t="s">
        <v>9</v>
      </c>
      <c r="F1589" s="141">
        <f t="shared" si="240"/>
        <v>135132</v>
      </c>
      <c r="G1589" s="142">
        <f t="shared" si="241"/>
        <v>126135</v>
      </c>
      <c r="H1589" s="142">
        <f t="shared" si="242"/>
        <v>141023</v>
      </c>
      <c r="I1589" s="142">
        <f t="shared" si="243"/>
        <v>139957</v>
      </c>
      <c r="K1589" s="98">
        <v>133292.44522000002</v>
      </c>
      <c r="M1589" s="98">
        <v>128119</v>
      </c>
      <c r="N1589" s="98">
        <v>133292.44522000002</v>
      </c>
    </row>
    <row r="1590" spans="2:14" ht="16.5" hidden="1">
      <c r="B1590" s="39">
        <v>1017</v>
      </c>
      <c r="C1590" s="67" t="s">
        <v>3909</v>
      </c>
      <c r="D1590" s="55" t="s">
        <v>3910</v>
      </c>
      <c r="E1590" s="68" t="s">
        <v>9</v>
      </c>
      <c r="F1590" s="141">
        <f t="shared" si="240"/>
        <v>139679</v>
      </c>
      <c r="G1590" s="142">
        <f t="shared" si="241"/>
        <v>130379</v>
      </c>
      <c r="H1590" s="142">
        <f t="shared" si="242"/>
        <v>145769</v>
      </c>
      <c r="I1590" s="142">
        <f t="shared" si="243"/>
        <v>144666</v>
      </c>
      <c r="K1590" s="98">
        <v>137777.52340000001</v>
      </c>
      <c r="M1590" s="98">
        <v>132430</v>
      </c>
      <c r="N1590" s="98">
        <v>137777.52340000001</v>
      </c>
    </row>
    <row r="1591" spans="2:14" ht="16.5" hidden="1">
      <c r="B1591" s="39">
        <v>1018</v>
      </c>
      <c r="C1591" s="67" t="s">
        <v>2468</v>
      </c>
      <c r="D1591" s="55" t="s">
        <v>3911</v>
      </c>
      <c r="E1591" s="68" t="s">
        <v>9</v>
      </c>
      <c r="F1591" s="141">
        <f t="shared" si="240"/>
        <v>138119</v>
      </c>
      <c r="G1591" s="142">
        <f t="shared" si="241"/>
        <v>128923</v>
      </c>
      <c r="H1591" s="142">
        <f t="shared" si="242"/>
        <v>144141</v>
      </c>
      <c r="I1591" s="142">
        <f t="shared" si="243"/>
        <v>143051</v>
      </c>
      <c r="K1591" s="98">
        <v>136238.80138000002</v>
      </c>
      <c r="M1591" s="98">
        <v>130951</v>
      </c>
      <c r="N1591" s="98">
        <v>136238.80138000002</v>
      </c>
    </row>
    <row r="1592" spans="2:14" ht="16.5" hidden="1">
      <c r="B1592" s="39">
        <v>1019</v>
      </c>
      <c r="C1592" s="67" t="s">
        <v>2470</v>
      </c>
      <c r="D1592" s="55" t="s">
        <v>2471</v>
      </c>
      <c r="E1592" s="68" t="s">
        <v>9</v>
      </c>
      <c r="F1592" s="141">
        <f t="shared" si="240"/>
        <v>18329</v>
      </c>
      <c r="G1592" s="142">
        <f t="shared" si="241"/>
        <v>17109</v>
      </c>
      <c r="H1592" s="142">
        <f t="shared" si="242"/>
        <v>19128</v>
      </c>
      <c r="I1592" s="142">
        <f t="shared" si="243"/>
        <v>18984</v>
      </c>
      <c r="K1592" s="98">
        <v>18079.72364</v>
      </c>
      <c r="M1592" s="98">
        <v>17378</v>
      </c>
      <c r="N1592" s="98">
        <v>18079.72364</v>
      </c>
    </row>
    <row r="1593" spans="2:14" ht="16.5" hidden="1">
      <c r="B1593" s="39">
        <v>1020</v>
      </c>
      <c r="C1593" s="67" t="s">
        <v>2472</v>
      </c>
      <c r="D1593" s="55" t="s">
        <v>2473</v>
      </c>
      <c r="E1593" s="68" t="s">
        <v>9</v>
      </c>
      <c r="F1593" s="141">
        <f t="shared" si="240"/>
        <v>7854</v>
      </c>
      <c r="G1593" s="142">
        <f t="shared" si="241"/>
        <v>7331</v>
      </c>
      <c r="H1593" s="142">
        <f t="shared" si="242"/>
        <v>8196</v>
      </c>
      <c r="I1593" s="142">
        <f t="shared" si="243"/>
        <v>8134</v>
      </c>
      <c r="K1593" s="98">
        <v>7746.6694800000005</v>
      </c>
      <c r="M1593" s="98">
        <v>7446</v>
      </c>
      <c r="N1593" s="98">
        <v>7746.6694800000005</v>
      </c>
    </row>
    <row r="1594" spans="2:14" ht="16.5" hidden="1">
      <c r="B1594" s="39">
        <v>1021</v>
      </c>
      <c r="C1594" s="67" t="s">
        <v>2474</v>
      </c>
      <c r="D1594" s="55" t="s">
        <v>2475</v>
      </c>
      <c r="E1594" s="68" t="s">
        <v>9</v>
      </c>
      <c r="F1594" s="141">
        <f t="shared" si="240"/>
        <v>7704</v>
      </c>
      <c r="G1594" s="142">
        <f t="shared" si="241"/>
        <v>7191</v>
      </c>
      <c r="H1594" s="142">
        <f t="shared" si="242"/>
        <v>8040</v>
      </c>
      <c r="I1594" s="142">
        <f t="shared" si="243"/>
        <v>7979</v>
      </c>
      <c r="K1594" s="98">
        <v>7598.9355200000009</v>
      </c>
      <c r="M1594" s="98">
        <v>7304</v>
      </c>
      <c r="N1594" s="98">
        <v>7598.9355200000009</v>
      </c>
    </row>
    <row r="1595" spans="2:14" ht="16.5" hidden="1">
      <c r="B1595" s="39">
        <v>1022</v>
      </c>
      <c r="C1595" s="67" t="s">
        <v>2476</v>
      </c>
      <c r="D1595" s="55" t="s">
        <v>2477</v>
      </c>
      <c r="E1595" s="68" t="s">
        <v>9</v>
      </c>
      <c r="F1595" s="141">
        <f t="shared" si="240"/>
        <v>33935</v>
      </c>
      <c r="G1595" s="142">
        <f t="shared" si="241"/>
        <v>31676</v>
      </c>
      <c r="H1595" s="142">
        <f t="shared" si="242"/>
        <v>35415</v>
      </c>
      <c r="I1595" s="142">
        <f t="shared" si="243"/>
        <v>35147</v>
      </c>
      <c r="K1595" s="98">
        <v>33473.186120000006</v>
      </c>
      <c r="M1595" s="98">
        <v>32174</v>
      </c>
      <c r="N1595" s="98">
        <v>33473.186120000006</v>
      </c>
    </row>
    <row r="1596" spans="2:14" ht="16.5" hidden="1">
      <c r="B1596" s="39">
        <v>1023</v>
      </c>
      <c r="C1596" s="67" t="s">
        <v>2478</v>
      </c>
      <c r="D1596" s="55" t="s">
        <v>2479</v>
      </c>
      <c r="E1596" s="68" t="s">
        <v>9</v>
      </c>
      <c r="F1596" s="141">
        <f t="shared" si="240"/>
        <v>20477</v>
      </c>
      <c r="G1596" s="142">
        <f t="shared" si="241"/>
        <v>19113</v>
      </c>
      <c r="H1596" s="142">
        <f t="shared" si="242"/>
        <v>21369</v>
      </c>
      <c r="I1596" s="142">
        <f t="shared" si="243"/>
        <v>21208</v>
      </c>
      <c r="K1596" s="98">
        <v>20197.937320000001</v>
      </c>
      <c r="M1596" s="98">
        <v>19414</v>
      </c>
      <c r="N1596" s="98">
        <v>20197.937320000001</v>
      </c>
    </row>
    <row r="1597" spans="2:14" ht="16.5" hidden="1">
      <c r="B1597" s="39">
        <v>1024</v>
      </c>
      <c r="C1597" s="67" t="s">
        <v>2480</v>
      </c>
      <c r="D1597" s="55" t="s">
        <v>2481</v>
      </c>
      <c r="E1597" s="68" t="s">
        <v>9</v>
      </c>
      <c r="F1597" s="141">
        <f t="shared" si="240"/>
        <v>15428</v>
      </c>
      <c r="G1597" s="142">
        <f t="shared" si="241"/>
        <v>14400</v>
      </c>
      <c r="H1597" s="142">
        <f t="shared" si="242"/>
        <v>16100</v>
      </c>
      <c r="I1597" s="142">
        <f t="shared" si="243"/>
        <v>15979</v>
      </c>
      <c r="K1597" s="98">
        <v>15217.638260000002</v>
      </c>
      <c r="M1597" s="98">
        <v>14627</v>
      </c>
      <c r="N1597" s="98">
        <v>15217.638260000002</v>
      </c>
    </row>
    <row r="1598" spans="2:14" ht="16.5" hidden="1">
      <c r="B1598" s="39">
        <v>1025</v>
      </c>
      <c r="C1598" s="67" t="s">
        <v>2482</v>
      </c>
      <c r="D1598" s="55" t="s">
        <v>2483</v>
      </c>
      <c r="E1598" s="68" t="s">
        <v>9</v>
      </c>
      <c r="F1598" s="141">
        <f t="shared" si="240"/>
        <v>26423</v>
      </c>
      <c r="G1598" s="142">
        <f t="shared" si="241"/>
        <v>24664</v>
      </c>
      <c r="H1598" s="142">
        <f t="shared" si="242"/>
        <v>27575</v>
      </c>
      <c r="I1598" s="142">
        <f t="shared" si="243"/>
        <v>27367</v>
      </c>
      <c r="K1598" s="98">
        <v>26063.599760000001</v>
      </c>
      <c r="M1598" s="98">
        <v>25052</v>
      </c>
      <c r="N1598" s="98">
        <v>26063.599760000001</v>
      </c>
    </row>
    <row r="1599" spans="2:14" ht="16.5" hidden="1">
      <c r="B1599" s="39">
        <v>1026</v>
      </c>
      <c r="C1599" s="67" t="s">
        <v>2484</v>
      </c>
      <c r="D1599" s="55" t="s">
        <v>2485</v>
      </c>
      <c r="E1599" s="68" t="s">
        <v>9</v>
      </c>
      <c r="F1599" s="141">
        <f t="shared" si="240"/>
        <v>20437</v>
      </c>
      <c r="G1599" s="142">
        <f t="shared" si="241"/>
        <v>19076</v>
      </c>
      <c r="H1599" s="142">
        <f t="shared" si="242"/>
        <v>21328</v>
      </c>
      <c r="I1599" s="142">
        <f t="shared" si="243"/>
        <v>21166</v>
      </c>
      <c r="K1599" s="98">
        <v>20158.402880000001</v>
      </c>
      <c r="M1599" s="98">
        <v>19376</v>
      </c>
      <c r="N1599" s="98">
        <v>20158.402880000001</v>
      </c>
    </row>
    <row r="1600" spans="2:14" ht="16.5" hidden="1">
      <c r="B1600" s="39">
        <v>1027</v>
      </c>
      <c r="C1600" s="67" t="s">
        <v>2486</v>
      </c>
      <c r="D1600" s="55" t="s">
        <v>2487</v>
      </c>
      <c r="E1600" s="68" t="s">
        <v>9</v>
      </c>
      <c r="F1600" s="141">
        <f t="shared" si="240"/>
        <v>34390</v>
      </c>
      <c r="G1600" s="142">
        <f t="shared" si="241"/>
        <v>32100</v>
      </c>
      <c r="H1600" s="142">
        <f t="shared" si="242"/>
        <v>35889</v>
      </c>
      <c r="I1600" s="142">
        <f t="shared" si="243"/>
        <v>35618</v>
      </c>
      <c r="K1600" s="98">
        <v>33921.589900000006</v>
      </c>
      <c r="M1600" s="98">
        <v>32605</v>
      </c>
      <c r="N1600" s="98">
        <v>33921.589900000006</v>
      </c>
    </row>
    <row r="1601" spans="2:14" ht="16.5" hidden="1">
      <c r="B1601" s="39">
        <v>1028</v>
      </c>
      <c r="C1601" s="67" t="s">
        <v>3912</v>
      </c>
      <c r="D1601" s="55" t="s">
        <v>3913</v>
      </c>
      <c r="E1601" s="68" t="s">
        <v>9</v>
      </c>
      <c r="F1601" s="141">
        <f t="shared" si="240"/>
        <v>874135</v>
      </c>
      <c r="G1601" s="142">
        <f t="shared" si="241"/>
        <v>815934</v>
      </c>
      <c r="H1601" s="142">
        <f t="shared" si="242"/>
        <v>912245</v>
      </c>
      <c r="I1601" s="142">
        <f t="shared" si="243"/>
        <v>905348</v>
      </c>
      <c r="K1601" s="98">
        <v>862235.7326000001</v>
      </c>
      <c r="M1601" s="98">
        <v>828770</v>
      </c>
      <c r="N1601" s="98">
        <v>862235.7326000001</v>
      </c>
    </row>
    <row r="1602" spans="2:14" ht="16.5" hidden="1">
      <c r="B1602" s="39">
        <v>1029</v>
      </c>
      <c r="C1602" s="70" t="s">
        <v>2488</v>
      </c>
      <c r="D1602" s="58" t="s">
        <v>2489</v>
      </c>
      <c r="E1602" s="71"/>
      <c r="F1602" s="141"/>
      <c r="G1602" s="142"/>
      <c r="H1602" s="142"/>
      <c r="I1602" s="142"/>
      <c r="K1602" s="98">
        <v>0</v>
      </c>
      <c r="M1602" s="98">
        <v>0</v>
      </c>
      <c r="N1602" s="98">
        <v>0</v>
      </c>
    </row>
    <row r="1603" spans="2:14" ht="16.5" hidden="1">
      <c r="B1603" s="39">
        <v>1030</v>
      </c>
      <c r="C1603" s="67" t="s">
        <v>2490</v>
      </c>
      <c r="D1603" s="55" t="s">
        <v>2491</v>
      </c>
      <c r="E1603" s="68" t="s">
        <v>9</v>
      </c>
      <c r="F1603" s="141">
        <f t="shared" ref="F1603:F1609" si="244">+ROUND($F$7*K1603,0)</f>
        <v>19362</v>
      </c>
      <c r="G1603" s="142">
        <f t="shared" ref="G1603:G1609" si="245">+ROUND(K1603*$G$7,0)</f>
        <v>18073</v>
      </c>
      <c r="H1603" s="142">
        <f t="shared" ref="H1603:H1609" si="246">+ROUND(K1603*$H$7,0)</f>
        <v>20206</v>
      </c>
      <c r="I1603" s="142">
        <f t="shared" ref="I1603:I1609" si="247">+ROUND(K1603*$I$7,0)</f>
        <v>20053</v>
      </c>
      <c r="K1603" s="98">
        <v>19098.255660000003</v>
      </c>
      <c r="M1603" s="98">
        <v>18357</v>
      </c>
      <c r="N1603" s="98">
        <v>19098.255660000003</v>
      </c>
    </row>
    <row r="1604" spans="2:14" ht="16.5" hidden="1">
      <c r="B1604" s="39">
        <v>1031</v>
      </c>
      <c r="C1604" s="67" t="s">
        <v>3914</v>
      </c>
      <c r="D1604" s="55" t="s">
        <v>3915</v>
      </c>
      <c r="E1604" s="68" t="s">
        <v>9</v>
      </c>
      <c r="F1604" s="141">
        <f t="shared" si="244"/>
        <v>35907</v>
      </c>
      <c r="G1604" s="142">
        <f t="shared" si="245"/>
        <v>33517</v>
      </c>
      <c r="H1604" s="142">
        <f t="shared" si="246"/>
        <v>37473</v>
      </c>
      <c r="I1604" s="142">
        <f t="shared" si="247"/>
        <v>37190</v>
      </c>
      <c r="K1604" s="98">
        <v>35418.69672</v>
      </c>
      <c r="M1604" s="98">
        <v>34044</v>
      </c>
      <c r="N1604" s="98">
        <v>35418.69672</v>
      </c>
    </row>
    <row r="1605" spans="2:14" ht="16.5" hidden="1">
      <c r="B1605" s="39">
        <v>1032</v>
      </c>
      <c r="C1605" s="67" t="s">
        <v>2492</v>
      </c>
      <c r="D1605" s="55" t="s">
        <v>2493</v>
      </c>
      <c r="E1605" s="68" t="s">
        <v>9</v>
      </c>
      <c r="F1605" s="141">
        <f t="shared" si="244"/>
        <v>30524</v>
      </c>
      <c r="G1605" s="142">
        <f t="shared" si="245"/>
        <v>28492</v>
      </c>
      <c r="H1605" s="142">
        <f t="shared" si="246"/>
        <v>31855</v>
      </c>
      <c r="I1605" s="142">
        <f t="shared" si="247"/>
        <v>31614</v>
      </c>
      <c r="K1605" s="98">
        <v>30108.597200000004</v>
      </c>
      <c r="M1605" s="98">
        <v>28940</v>
      </c>
      <c r="N1605" s="98">
        <v>30108.597200000004</v>
      </c>
    </row>
    <row r="1606" spans="2:14" ht="22.5" hidden="1">
      <c r="B1606" s="39">
        <v>1033</v>
      </c>
      <c r="C1606" s="67" t="s">
        <v>2494</v>
      </c>
      <c r="D1606" s="55" t="s">
        <v>2495</v>
      </c>
      <c r="E1606" s="68" t="s">
        <v>9</v>
      </c>
      <c r="F1606" s="141">
        <f t="shared" si="244"/>
        <v>616649</v>
      </c>
      <c r="G1606" s="142">
        <f t="shared" si="245"/>
        <v>575592</v>
      </c>
      <c r="H1606" s="142">
        <f t="shared" si="246"/>
        <v>643534</v>
      </c>
      <c r="I1606" s="142">
        <f t="shared" si="247"/>
        <v>638668</v>
      </c>
      <c r="K1606" s="98">
        <v>608255.04586000007</v>
      </c>
      <c r="M1606" s="98">
        <v>584647</v>
      </c>
      <c r="N1606" s="98">
        <v>608255.04586000007</v>
      </c>
    </row>
    <row r="1607" spans="2:14" ht="22.5" hidden="1">
      <c r="B1607" s="39">
        <v>1034</v>
      </c>
      <c r="C1607" s="67" t="s">
        <v>2496</v>
      </c>
      <c r="D1607" s="55" t="s">
        <v>2497</v>
      </c>
      <c r="E1607" s="68" t="s">
        <v>9</v>
      </c>
      <c r="F1607" s="141">
        <f t="shared" si="244"/>
        <v>1709202</v>
      </c>
      <c r="G1607" s="142">
        <f t="shared" si="245"/>
        <v>1595401</v>
      </c>
      <c r="H1607" s="142">
        <f t="shared" si="246"/>
        <v>1783720</v>
      </c>
      <c r="I1607" s="142">
        <f t="shared" si="247"/>
        <v>1770233</v>
      </c>
      <c r="K1607" s="98">
        <v>1685935.79</v>
      </c>
      <c r="L1607" s="99">
        <f>+F1607</f>
        <v>1709202</v>
      </c>
      <c r="M1607" s="98">
        <v>1642873</v>
      </c>
      <c r="N1607" s="98">
        <v>1685935.79</v>
      </c>
    </row>
    <row r="1608" spans="2:14" ht="22.5" hidden="1">
      <c r="B1608" s="39">
        <v>1035</v>
      </c>
      <c r="C1608" s="67" t="s">
        <v>2498</v>
      </c>
      <c r="D1608" s="55" t="s">
        <v>2499</v>
      </c>
      <c r="E1608" s="68" t="s">
        <v>9</v>
      </c>
      <c r="F1608" s="141">
        <f t="shared" si="244"/>
        <v>3633760</v>
      </c>
      <c r="G1608" s="142">
        <f t="shared" si="245"/>
        <v>3391820</v>
      </c>
      <c r="H1608" s="142">
        <f t="shared" si="246"/>
        <v>3792186</v>
      </c>
      <c r="I1608" s="142">
        <f t="shared" si="247"/>
        <v>3763511</v>
      </c>
      <c r="K1608" s="98">
        <v>3584296.3684000005</v>
      </c>
      <c r="M1608" s="98">
        <v>3445180</v>
      </c>
      <c r="N1608" s="98">
        <v>3584296.3684000005</v>
      </c>
    </row>
    <row r="1609" spans="2:14" ht="16.5" hidden="1">
      <c r="B1609" s="39">
        <v>1036</v>
      </c>
      <c r="C1609" s="67" t="s">
        <v>2500</v>
      </c>
      <c r="D1609" s="55" t="s">
        <v>2501</v>
      </c>
      <c r="E1609" s="68" t="s">
        <v>9</v>
      </c>
      <c r="F1609" s="141">
        <f t="shared" si="244"/>
        <v>12713</v>
      </c>
      <c r="G1609" s="142">
        <f t="shared" si="245"/>
        <v>11866</v>
      </c>
      <c r="H1609" s="142">
        <f t="shared" si="246"/>
        <v>13267</v>
      </c>
      <c r="I1609" s="142">
        <f t="shared" si="247"/>
        <v>13167</v>
      </c>
      <c r="K1609" s="98">
        <v>12539.700140000001</v>
      </c>
      <c r="M1609" s="98">
        <v>12053</v>
      </c>
      <c r="N1609" s="98">
        <v>12539.700140000001</v>
      </c>
    </row>
    <row r="1610" spans="2:14" ht="22.5" hidden="1">
      <c r="B1610" s="39">
        <v>1037</v>
      </c>
      <c r="C1610" s="70" t="s">
        <v>2502</v>
      </c>
      <c r="D1610" s="58" t="s">
        <v>2503</v>
      </c>
      <c r="E1610" s="71"/>
      <c r="F1610" s="141"/>
      <c r="G1610" s="142"/>
      <c r="H1610" s="142"/>
      <c r="I1610" s="142"/>
      <c r="K1610" s="98">
        <v>0</v>
      </c>
      <c r="M1610" s="98">
        <v>0</v>
      </c>
      <c r="N1610" s="98">
        <v>0</v>
      </c>
    </row>
    <row r="1611" spans="2:14" ht="22.5" hidden="1">
      <c r="B1611" s="39">
        <v>1038</v>
      </c>
      <c r="C1611" s="67" t="s">
        <v>3916</v>
      </c>
      <c r="D1611" s="55" t="s">
        <v>3917</v>
      </c>
      <c r="E1611" s="68" t="s">
        <v>9</v>
      </c>
      <c r="F1611" s="141">
        <f t="shared" ref="F1611:F1634" si="248">+ROUND($F$7*K1611,0)</f>
        <v>210179</v>
      </c>
      <c r="G1611" s="142">
        <f t="shared" ref="G1611:G1634" si="249">+ROUND(K1611*$G$7,0)</f>
        <v>196185</v>
      </c>
      <c r="H1611" s="142">
        <f t="shared" ref="H1611:H1634" si="250">+ROUND(K1611*$H$7,0)</f>
        <v>219342</v>
      </c>
      <c r="I1611" s="142">
        <f t="shared" ref="I1611:I1634" si="251">+ROUND(K1611*$I$7,0)</f>
        <v>217683</v>
      </c>
      <c r="K1611" s="98">
        <v>207317.56298000002</v>
      </c>
      <c r="M1611" s="98">
        <v>199271</v>
      </c>
      <c r="N1611" s="98">
        <v>207317.56298000002</v>
      </c>
    </row>
    <row r="1612" spans="2:14" ht="33.75" hidden="1">
      <c r="B1612" s="39">
        <v>1039</v>
      </c>
      <c r="C1612" s="67" t="s">
        <v>3918</v>
      </c>
      <c r="D1612" s="55" t="s">
        <v>3919</v>
      </c>
      <c r="E1612" s="68" t="s">
        <v>9</v>
      </c>
      <c r="F1612" s="141">
        <f t="shared" si="248"/>
        <v>248880</v>
      </c>
      <c r="G1612" s="142">
        <f t="shared" si="249"/>
        <v>232309</v>
      </c>
      <c r="H1612" s="142">
        <f t="shared" si="250"/>
        <v>259731</v>
      </c>
      <c r="I1612" s="142">
        <f t="shared" si="251"/>
        <v>257767</v>
      </c>
      <c r="K1612" s="98">
        <v>245492.22632000002</v>
      </c>
      <c r="M1612" s="98">
        <v>235964</v>
      </c>
      <c r="N1612" s="98">
        <v>245492.22632000002</v>
      </c>
    </row>
    <row r="1613" spans="2:14" ht="22.5" hidden="1">
      <c r="B1613" s="39">
        <v>1040</v>
      </c>
      <c r="C1613" s="67" t="s">
        <v>3920</v>
      </c>
      <c r="D1613" s="55" t="s">
        <v>3921</v>
      </c>
      <c r="E1613" s="68" t="s">
        <v>9</v>
      </c>
      <c r="F1613" s="141">
        <f t="shared" si="248"/>
        <v>562349</v>
      </c>
      <c r="G1613" s="142">
        <f t="shared" si="249"/>
        <v>524907</v>
      </c>
      <c r="H1613" s="142">
        <f t="shared" si="250"/>
        <v>586866</v>
      </c>
      <c r="I1613" s="142">
        <f t="shared" si="251"/>
        <v>582429</v>
      </c>
      <c r="K1613" s="98">
        <v>554694.20270000002</v>
      </c>
      <c r="M1613" s="98">
        <v>533165</v>
      </c>
      <c r="N1613" s="98">
        <v>554694.20270000002</v>
      </c>
    </row>
    <row r="1614" spans="2:14" ht="22.5" hidden="1">
      <c r="B1614" s="39">
        <v>1041</v>
      </c>
      <c r="C1614" s="67" t="s">
        <v>3922</v>
      </c>
      <c r="D1614" s="55" t="s">
        <v>3923</v>
      </c>
      <c r="E1614" s="68" t="s">
        <v>9</v>
      </c>
      <c r="F1614" s="141">
        <f t="shared" si="248"/>
        <v>248880</v>
      </c>
      <c r="G1614" s="142">
        <f t="shared" si="249"/>
        <v>232309</v>
      </c>
      <c r="H1614" s="142">
        <f t="shared" si="250"/>
        <v>259731</v>
      </c>
      <c r="I1614" s="142">
        <f t="shared" si="251"/>
        <v>257767</v>
      </c>
      <c r="K1614" s="98">
        <v>245492.22632000002</v>
      </c>
      <c r="M1614" s="98">
        <v>235964</v>
      </c>
      <c r="N1614" s="98">
        <v>245492.22632000002</v>
      </c>
    </row>
    <row r="1615" spans="2:14" ht="22.5" hidden="1">
      <c r="B1615" s="39">
        <v>1042</v>
      </c>
      <c r="C1615" s="67" t="s">
        <v>3924</v>
      </c>
      <c r="D1615" s="55" t="s">
        <v>3925</v>
      </c>
      <c r="E1615" s="68" t="s">
        <v>9</v>
      </c>
      <c r="F1615" s="141">
        <f t="shared" si="248"/>
        <v>310343</v>
      </c>
      <c r="G1615" s="142">
        <f t="shared" si="249"/>
        <v>289680</v>
      </c>
      <c r="H1615" s="142">
        <f t="shared" si="250"/>
        <v>323873</v>
      </c>
      <c r="I1615" s="142">
        <f t="shared" si="251"/>
        <v>321424</v>
      </c>
      <c r="K1615" s="98">
        <v>306118.29006000003</v>
      </c>
      <c r="M1615" s="98">
        <v>294237</v>
      </c>
      <c r="N1615" s="98">
        <v>306118.29006000003</v>
      </c>
    </row>
    <row r="1616" spans="2:14" ht="33.75" hidden="1">
      <c r="B1616" s="39">
        <v>1043</v>
      </c>
      <c r="C1616" s="67" t="s">
        <v>3926</v>
      </c>
      <c r="D1616" s="55" t="s">
        <v>3927</v>
      </c>
      <c r="E1616" s="68" t="s">
        <v>9</v>
      </c>
      <c r="F1616" s="141">
        <f t="shared" si="248"/>
        <v>277263</v>
      </c>
      <c r="G1616" s="142">
        <f t="shared" si="249"/>
        <v>258803</v>
      </c>
      <c r="H1616" s="142">
        <f t="shared" si="250"/>
        <v>289351</v>
      </c>
      <c r="I1616" s="142">
        <f t="shared" si="251"/>
        <v>287163</v>
      </c>
      <c r="K1616" s="98">
        <v>273488.85212</v>
      </c>
      <c r="M1616" s="98">
        <v>262874</v>
      </c>
      <c r="N1616" s="98">
        <v>273488.85212</v>
      </c>
    </row>
    <row r="1617" spans="2:14" ht="22.5" hidden="1">
      <c r="B1617" s="39">
        <v>1044</v>
      </c>
      <c r="C1617" s="67" t="s">
        <v>3928</v>
      </c>
      <c r="D1617" s="55" t="s">
        <v>3929</v>
      </c>
      <c r="E1617" s="68" t="s">
        <v>9</v>
      </c>
      <c r="F1617" s="141">
        <f t="shared" si="248"/>
        <v>237439</v>
      </c>
      <c r="G1617" s="142">
        <f t="shared" si="249"/>
        <v>221630</v>
      </c>
      <c r="H1617" s="142">
        <f t="shared" si="250"/>
        <v>247791</v>
      </c>
      <c r="I1617" s="142">
        <f t="shared" si="251"/>
        <v>245918</v>
      </c>
      <c r="K1617" s="98">
        <v>234207.22446000003</v>
      </c>
      <c r="M1617" s="98">
        <v>225117</v>
      </c>
      <c r="N1617" s="98">
        <v>234207.22446000003</v>
      </c>
    </row>
    <row r="1618" spans="2:14" ht="22.5" hidden="1">
      <c r="B1618" s="39">
        <v>1045</v>
      </c>
      <c r="C1618" s="67" t="s">
        <v>3930</v>
      </c>
      <c r="D1618" s="55" t="s">
        <v>3931</v>
      </c>
      <c r="E1618" s="68" t="s">
        <v>9</v>
      </c>
      <c r="F1618" s="141">
        <f t="shared" si="248"/>
        <v>306492</v>
      </c>
      <c r="G1618" s="142">
        <f t="shared" si="249"/>
        <v>286085</v>
      </c>
      <c r="H1618" s="142">
        <f t="shared" si="250"/>
        <v>319854</v>
      </c>
      <c r="I1618" s="142">
        <f t="shared" si="251"/>
        <v>317436</v>
      </c>
      <c r="K1618" s="98">
        <v>302319.86268000002</v>
      </c>
      <c r="M1618" s="98">
        <v>290586</v>
      </c>
      <c r="N1618" s="98">
        <v>302319.86268000002</v>
      </c>
    </row>
    <row r="1619" spans="2:14" ht="22.5" hidden="1">
      <c r="B1619" s="39">
        <v>1046</v>
      </c>
      <c r="C1619" s="67" t="s">
        <v>3932</v>
      </c>
      <c r="D1619" s="55" t="s">
        <v>3933</v>
      </c>
      <c r="E1619" s="68" t="s">
        <v>9</v>
      </c>
      <c r="F1619" s="141">
        <f t="shared" si="248"/>
        <v>315623</v>
      </c>
      <c r="G1619" s="142">
        <f t="shared" si="249"/>
        <v>294608</v>
      </c>
      <c r="H1619" s="142">
        <f t="shared" si="250"/>
        <v>329383</v>
      </c>
      <c r="I1619" s="142">
        <f t="shared" si="251"/>
        <v>326893</v>
      </c>
      <c r="K1619" s="98">
        <v>311326.43234</v>
      </c>
      <c r="M1619" s="98">
        <v>299243</v>
      </c>
      <c r="N1619" s="98">
        <v>311326.43234</v>
      </c>
    </row>
    <row r="1620" spans="2:14" ht="22.5" hidden="1">
      <c r="B1620" s="39">
        <v>1047</v>
      </c>
      <c r="C1620" s="67" t="s">
        <v>3934</v>
      </c>
      <c r="D1620" s="55" t="s">
        <v>3935</v>
      </c>
      <c r="E1620" s="68" t="s">
        <v>9</v>
      </c>
      <c r="F1620" s="141">
        <f t="shared" si="248"/>
        <v>248880</v>
      </c>
      <c r="G1620" s="142">
        <f t="shared" si="249"/>
        <v>232309</v>
      </c>
      <c r="H1620" s="142">
        <f t="shared" si="250"/>
        <v>259731</v>
      </c>
      <c r="I1620" s="142">
        <f t="shared" si="251"/>
        <v>257767</v>
      </c>
      <c r="K1620" s="98">
        <v>245492.22632000002</v>
      </c>
      <c r="M1620" s="98">
        <v>235964</v>
      </c>
      <c r="N1620" s="98">
        <v>245492.22632000002</v>
      </c>
    </row>
    <row r="1621" spans="2:14" ht="45" hidden="1">
      <c r="B1621" s="39">
        <v>1048</v>
      </c>
      <c r="C1621" s="67" t="s">
        <v>3936</v>
      </c>
      <c r="D1621" s="55" t="s">
        <v>3937</v>
      </c>
      <c r="E1621" s="68" t="s">
        <v>9</v>
      </c>
      <c r="F1621" s="141">
        <f t="shared" si="248"/>
        <v>562349</v>
      </c>
      <c r="G1621" s="142">
        <f t="shared" si="249"/>
        <v>524907</v>
      </c>
      <c r="H1621" s="142">
        <f t="shared" si="250"/>
        <v>586866</v>
      </c>
      <c r="I1621" s="142">
        <f t="shared" si="251"/>
        <v>582429</v>
      </c>
      <c r="K1621" s="98">
        <v>554694.20270000002</v>
      </c>
      <c r="M1621" s="98">
        <v>533165</v>
      </c>
      <c r="N1621" s="98">
        <v>554694.20270000002</v>
      </c>
    </row>
    <row r="1622" spans="2:14" ht="16.5" hidden="1">
      <c r="B1622" s="39">
        <v>1049</v>
      </c>
      <c r="C1622" s="67" t="s">
        <v>3938</v>
      </c>
      <c r="D1622" s="60" t="s">
        <v>3875</v>
      </c>
      <c r="E1622" s="68" t="s">
        <v>9</v>
      </c>
      <c r="F1622" s="141">
        <f t="shared" si="248"/>
        <v>385332</v>
      </c>
      <c r="G1622" s="142">
        <f t="shared" si="249"/>
        <v>359677</v>
      </c>
      <c r="H1622" s="142">
        <f t="shared" si="250"/>
        <v>402132</v>
      </c>
      <c r="I1622" s="142">
        <f t="shared" si="251"/>
        <v>399092</v>
      </c>
      <c r="K1622" s="98">
        <v>380087.22730000003</v>
      </c>
      <c r="M1622" s="98">
        <v>365335</v>
      </c>
      <c r="N1622" s="98">
        <v>380087.22730000003</v>
      </c>
    </row>
    <row r="1623" spans="2:14" ht="16.5" hidden="1">
      <c r="B1623" s="39">
        <v>1050</v>
      </c>
      <c r="C1623" s="67" t="s">
        <v>2447</v>
      </c>
      <c r="D1623" s="55" t="s">
        <v>3939</v>
      </c>
      <c r="E1623" s="68" t="s">
        <v>9</v>
      </c>
      <c r="F1623" s="141">
        <f t="shared" si="248"/>
        <v>268152</v>
      </c>
      <c r="G1623" s="142">
        <f t="shared" si="249"/>
        <v>250298</v>
      </c>
      <c r="H1623" s="142">
        <f t="shared" si="250"/>
        <v>279843</v>
      </c>
      <c r="I1623" s="142">
        <f t="shared" si="251"/>
        <v>277727</v>
      </c>
      <c r="K1623" s="98">
        <v>264502.04968</v>
      </c>
      <c r="M1623" s="98">
        <v>254236</v>
      </c>
      <c r="N1623" s="98">
        <v>264502.04968</v>
      </c>
    </row>
    <row r="1624" spans="2:14" ht="45" hidden="1">
      <c r="B1624" s="39">
        <v>1051</v>
      </c>
      <c r="C1624" s="67" t="s">
        <v>2504</v>
      </c>
      <c r="D1624" s="55" t="s">
        <v>3940</v>
      </c>
      <c r="E1624" s="68" t="s">
        <v>9</v>
      </c>
      <c r="F1624" s="141">
        <f t="shared" si="248"/>
        <v>2134822</v>
      </c>
      <c r="G1624" s="142">
        <f t="shared" si="249"/>
        <v>1992683</v>
      </c>
      <c r="H1624" s="142">
        <f t="shared" si="250"/>
        <v>2227897</v>
      </c>
      <c r="I1624" s="142">
        <f t="shared" si="251"/>
        <v>2211051</v>
      </c>
      <c r="K1624" s="98">
        <v>2105762.4121600003</v>
      </c>
      <c r="M1624" s="98">
        <v>2024032</v>
      </c>
      <c r="N1624" s="98">
        <v>2105762.4121600003</v>
      </c>
    </row>
    <row r="1625" spans="2:14" ht="16.5" hidden="1">
      <c r="C1625" s="185" t="s">
        <v>3941</v>
      </c>
      <c r="D1625" s="188" t="s">
        <v>3942</v>
      </c>
      <c r="E1625" s="189" t="s">
        <v>9</v>
      </c>
      <c r="F1625" s="141">
        <f t="shared" si="248"/>
        <v>45860</v>
      </c>
      <c r="G1625" s="142">
        <f t="shared" si="249"/>
        <v>42807</v>
      </c>
      <c r="H1625" s="142">
        <f t="shared" si="250"/>
        <v>47860</v>
      </c>
      <c r="I1625" s="142">
        <f t="shared" si="251"/>
        <v>47498</v>
      </c>
      <c r="K1625" s="177">
        <v>45236.216</v>
      </c>
      <c r="M1625" s="98">
        <v>0</v>
      </c>
      <c r="N1625" s="98">
        <v>0</v>
      </c>
    </row>
    <row r="1626" spans="2:14" ht="16.5" hidden="1">
      <c r="C1626" s="185" t="s">
        <v>2506</v>
      </c>
      <c r="D1626" s="188" t="s">
        <v>2507</v>
      </c>
      <c r="E1626" s="189" t="s">
        <v>9</v>
      </c>
      <c r="F1626" s="141">
        <f t="shared" si="248"/>
        <v>49808</v>
      </c>
      <c r="G1626" s="142">
        <f t="shared" si="249"/>
        <v>46492</v>
      </c>
      <c r="H1626" s="142">
        <f t="shared" si="250"/>
        <v>51980</v>
      </c>
      <c r="I1626" s="142">
        <f t="shared" si="251"/>
        <v>51587</v>
      </c>
      <c r="K1626" s="177">
        <v>49130.48</v>
      </c>
      <c r="M1626" s="98"/>
      <c r="N1626" s="98"/>
    </row>
    <row r="1627" spans="2:14" ht="16.5" hidden="1">
      <c r="C1627" s="185" t="s">
        <v>2508</v>
      </c>
      <c r="D1627" s="188" t="s">
        <v>2509</v>
      </c>
      <c r="E1627" s="189" t="s">
        <v>1157</v>
      </c>
      <c r="F1627" s="141">
        <f t="shared" si="248"/>
        <v>151574</v>
      </c>
      <c r="G1627" s="142">
        <f t="shared" si="249"/>
        <v>141482</v>
      </c>
      <c r="H1627" s="142">
        <f t="shared" si="250"/>
        <v>158183</v>
      </c>
      <c r="I1627" s="142">
        <f t="shared" si="251"/>
        <v>156987</v>
      </c>
      <c r="K1627" s="177">
        <v>149511</v>
      </c>
      <c r="M1627" s="98"/>
      <c r="N1627" s="98"/>
    </row>
    <row r="1628" spans="2:14" ht="16.5" hidden="1">
      <c r="C1628" s="185" t="s">
        <v>2433</v>
      </c>
      <c r="D1628" s="188" t="s">
        <v>3943</v>
      </c>
      <c r="E1628" s="189" t="s">
        <v>9</v>
      </c>
      <c r="F1628" s="141">
        <f t="shared" si="248"/>
        <v>167649</v>
      </c>
      <c r="G1628" s="142">
        <f t="shared" si="249"/>
        <v>156486</v>
      </c>
      <c r="H1628" s="142">
        <f t="shared" si="250"/>
        <v>174958</v>
      </c>
      <c r="I1628" s="142">
        <f t="shared" si="251"/>
        <v>173635</v>
      </c>
      <c r="K1628" s="183">
        <v>165366.50000000003</v>
      </c>
      <c r="M1628" s="98"/>
      <c r="N1628" s="98"/>
    </row>
    <row r="1629" spans="2:14" ht="16.5" hidden="1">
      <c r="C1629" s="185" t="s">
        <v>2510</v>
      </c>
      <c r="D1629" s="188" t="s">
        <v>2511</v>
      </c>
      <c r="E1629" s="189" t="s">
        <v>1157</v>
      </c>
      <c r="F1629" s="141">
        <f t="shared" si="248"/>
        <v>174427</v>
      </c>
      <c r="G1629" s="142">
        <f t="shared" si="249"/>
        <v>162814</v>
      </c>
      <c r="H1629" s="142">
        <f t="shared" si="250"/>
        <v>182032</v>
      </c>
      <c r="I1629" s="142">
        <f t="shared" si="251"/>
        <v>180656</v>
      </c>
      <c r="K1629" s="177">
        <v>172053</v>
      </c>
      <c r="M1629" s="98"/>
      <c r="N1629" s="98"/>
    </row>
    <row r="1630" spans="2:14" ht="16.5" hidden="1">
      <c r="C1630" s="185" t="s">
        <v>2449</v>
      </c>
      <c r="D1630" s="188" t="s">
        <v>3944</v>
      </c>
      <c r="E1630" s="189" t="s">
        <v>9</v>
      </c>
      <c r="F1630" s="141">
        <f t="shared" si="248"/>
        <v>184222</v>
      </c>
      <c r="G1630" s="142">
        <f t="shared" si="249"/>
        <v>171956</v>
      </c>
      <c r="H1630" s="142">
        <f t="shared" si="250"/>
        <v>192253</v>
      </c>
      <c r="I1630" s="142">
        <f t="shared" si="251"/>
        <v>190800</v>
      </c>
      <c r="K1630" s="177">
        <v>181713.98</v>
      </c>
      <c r="M1630" s="98"/>
      <c r="N1630" s="98"/>
    </row>
    <row r="1631" spans="2:14" ht="38.25" hidden="1">
      <c r="C1631" s="185" t="s">
        <v>3945</v>
      </c>
      <c r="D1631" s="186" t="s">
        <v>3946</v>
      </c>
      <c r="E1631" s="194" t="s">
        <v>1188</v>
      </c>
      <c r="F1631" s="141">
        <f t="shared" si="248"/>
        <v>183833</v>
      </c>
      <c r="G1631" s="142">
        <f t="shared" si="249"/>
        <v>171594</v>
      </c>
      <c r="H1631" s="142">
        <f t="shared" si="250"/>
        <v>191848</v>
      </c>
      <c r="I1631" s="142">
        <f t="shared" si="251"/>
        <v>190398</v>
      </c>
      <c r="K1631" s="182">
        <v>181331</v>
      </c>
      <c r="M1631" s="98"/>
      <c r="N1631" s="98"/>
    </row>
    <row r="1632" spans="2:14" ht="16.5" hidden="1">
      <c r="C1632" s="185" t="s">
        <v>3947</v>
      </c>
      <c r="D1632" s="188" t="s">
        <v>3948</v>
      </c>
      <c r="E1632" s="189" t="s">
        <v>9</v>
      </c>
      <c r="F1632" s="141">
        <f t="shared" si="248"/>
        <v>223692</v>
      </c>
      <c r="G1632" s="142">
        <f t="shared" si="249"/>
        <v>208798</v>
      </c>
      <c r="H1632" s="142">
        <f t="shared" si="250"/>
        <v>233445</v>
      </c>
      <c r="I1632" s="142">
        <f t="shared" si="251"/>
        <v>231679</v>
      </c>
      <c r="K1632" s="177">
        <v>220647</v>
      </c>
      <c r="M1632" s="98"/>
      <c r="N1632" s="98"/>
    </row>
    <row r="1633" spans="2:14" ht="25.5" hidden="1">
      <c r="C1633" s="185" t="s">
        <v>2445</v>
      </c>
      <c r="D1633" s="188" t="s">
        <v>3949</v>
      </c>
      <c r="E1633" s="189" t="s">
        <v>9</v>
      </c>
      <c r="F1633" s="141">
        <f t="shared" si="248"/>
        <v>349661</v>
      </c>
      <c r="G1633" s="142">
        <f t="shared" si="249"/>
        <v>326380</v>
      </c>
      <c r="H1633" s="142">
        <f t="shared" si="250"/>
        <v>364905</v>
      </c>
      <c r="I1633" s="142">
        <f t="shared" si="251"/>
        <v>362146</v>
      </c>
      <c r="K1633" s="180">
        <v>344901</v>
      </c>
      <c r="M1633" s="98"/>
      <c r="N1633" s="98"/>
    </row>
    <row r="1634" spans="2:14" ht="38.25" hidden="1">
      <c r="C1634" s="185" t="s">
        <v>3950</v>
      </c>
      <c r="D1634" s="188" t="s">
        <v>3951</v>
      </c>
      <c r="E1634" s="189" t="s">
        <v>9</v>
      </c>
      <c r="F1634" s="141">
        <f t="shared" si="248"/>
        <v>497846</v>
      </c>
      <c r="G1634" s="142">
        <f t="shared" si="249"/>
        <v>464699</v>
      </c>
      <c r="H1634" s="142">
        <f t="shared" si="250"/>
        <v>519551</v>
      </c>
      <c r="I1634" s="142">
        <f t="shared" si="251"/>
        <v>515622</v>
      </c>
      <c r="K1634" s="177">
        <v>491069</v>
      </c>
      <c r="M1634" s="98"/>
      <c r="N1634" s="98"/>
    </row>
    <row r="1635" spans="2:14" ht="16.5" hidden="1">
      <c r="C1635" s="63"/>
      <c r="D1635" s="121"/>
      <c r="E1635" s="163"/>
      <c r="F1635" s="149"/>
      <c r="G1635" s="150"/>
      <c r="H1635" s="150"/>
      <c r="I1635" s="150"/>
      <c r="K1635" s="98"/>
      <c r="M1635" s="98"/>
      <c r="N1635" s="98"/>
    </row>
    <row r="1636" spans="2:14" ht="16.5" hidden="1">
      <c r="C1636" s="63"/>
      <c r="D1636" s="121"/>
      <c r="E1636" s="163"/>
      <c r="F1636" s="149"/>
      <c r="G1636" s="150"/>
      <c r="H1636" s="150"/>
      <c r="I1636" s="150"/>
      <c r="K1636" s="98"/>
      <c r="M1636" s="98"/>
      <c r="N1636" s="98"/>
    </row>
    <row r="1637" spans="2:14" ht="16.5" hidden="1">
      <c r="C1637" s="63"/>
      <c r="D1637" s="121"/>
      <c r="E1637" s="163"/>
      <c r="F1637" s="149"/>
      <c r="G1637" s="150"/>
      <c r="H1637" s="150"/>
      <c r="I1637" s="150"/>
      <c r="K1637" s="98"/>
      <c r="M1637" s="98"/>
      <c r="N1637" s="98"/>
    </row>
    <row r="1638" spans="2:14" ht="16.5" hidden="1">
      <c r="C1638" s="63"/>
      <c r="D1638" s="121"/>
      <c r="E1638" s="163"/>
      <c r="F1638" s="149"/>
      <c r="G1638" s="150"/>
      <c r="H1638" s="150"/>
      <c r="I1638" s="150"/>
      <c r="K1638" s="98"/>
      <c r="M1638" s="98"/>
      <c r="N1638" s="98"/>
    </row>
    <row r="1639" spans="2:14" ht="16.5" hidden="1" customHeight="1">
      <c r="B1639" s="39">
        <v>1053</v>
      </c>
      <c r="C1639" s="50">
        <v>17</v>
      </c>
      <c r="D1639" s="122" t="s">
        <v>2512</v>
      </c>
      <c r="E1639" s="92"/>
      <c r="F1639" s="148"/>
      <c r="G1639" s="148"/>
      <c r="H1639" s="148"/>
      <c r="I1639" s="148"/>
      <c r="K1639" s="98">
        <v>0</v>
      </c>
      <c r="M1639" s="98">
        <v>0</v>
      </c>
      <c r="N1639" s="98">
        <v>0</v>
      </c>
    </row>
    <row r="1640" spans="2:14" ht="16.5" hidden="1">
      <c r="B1640" s="39">
        <v>1054</v>
      </c>
      <c r="C1640" s="86" t="s">
        <v>2513</v>
      </c>
      <c r="D1640" s="128" t="s">
        <v>2514</v>
      </c>
      <c r="E1640" s="87"/>
      <c r="F1640" s="141"/>
      <c r="G1640" s="142"/>
      <c r="H1640" s="142"/>
      <c r="I1640" s="142"/>
      <c r="K1640" s="98">
        <v>0</v>
      </c>
      <c r="M1640" s="98">
        <v>0</v>
      </c>
      <c r="N1640" s="98">
        <v>0</v>
      </c>
    </row>
    <row r="1641" spans="2:14" ht="16.5" hidden="1">
      <c r="B1641" s="39">
        <v>1055</v>
      </c>
      <c r="C1641" s="67" t="s">
        <v>2515</v>
      </c>
      <c r="D1641" s="55" t="s">
        <v>2516</v>
      </c>
      <c r="E1641" s="68" t="s">
        <v>38</v>
      </c>
      <c r="F1641" s="141">
        <f t="shared" ref="F1641:F1657" si="252">+ROUND($F$7*K1641,0)</f>
        <v>30607</v>
      </c>
      <c r="G1641" s="142">
        <f t="shared" ref="G1641:G1657" si="253">+ROUND(K1641*$G$7,0)</f>
        <v>28570</v>
      </c>
      <c r="H1641" s="142">
        <f t="shared" ref="H1641:H1657" si="254">+ROUND(K1641*$H$7,0)</f>
        <v>31942</v>
      </c>
      <c r="I1641" s="142">
        <f t="shared" ref="I1641:I1657" si="255">+ROUND(K1641*$I$7,0)</f>
        <v>31700</v>
      </c>
      <c r="K1641" s="98">
        <v>30190.787220000002</v>
      </c>
      <c r="M1641" s="98">
        <v>29019</v>
      </c>
      <c r="N1641" s="98">
        <v>30190.787220000002</v>
      </c>
    </row>
    <row r="1642" spans="2:14" ht="16.5">
      <c r="B1642" s="39">
        <v>1056</v>
      </c>
      <c r="C1642" s="67" t="s">
        <v>3952</v>
      </c>
      <c r="D1642" s="55" t="s">
        <v>3953</v>
      </c>
      <c r="E1642" s="68" t="s">
        <v>38</v>
      </c>
      <c r="F1642" s="141">
        <f t="shared" si="252"/>
        <v>103752</v>
      </c>
      <c r="G1642" s="142">
        <f t="shared" si="253"/>
        <v>96844</v>
      </c>
      <c r="H1642" s="142">
        <f t="shared" si="254"/>
        <v>108276</v>
      </c>
      <c r="I1642" s="142">
        <f t="shared" si="255"/>
        <v>107457</v>
      </c>
      <c r="K1642" s="98">
        <v>102340.09984000001</v>
      </c>
      <c r="M1642" s="98">
        <v>98368</v>
      </c>
      <c r="N1642" s="98">
        <v>102340.09984000001</v>
      </c>
    </row>
    <row r="1643" spans="2:14" ht="16.5">
      <c r="B1643" s="39">
        <v>1057</v>
      </c>
      <c r="C1643" s="67" t="s">
        <v>2517</v>
      </c>
      <c r="D1643" s="55" t="s">
        <v>3954</v>
      </c>
      <c r="E1643" s="68" t="s">
        <v>38</v>
      </c>
      <c r="F1643" s="141">
        <f t="shared" si="252"/>
        <v>57378</v>
      </c>
      <c r="G1643" s="142">
        <f t="shared" si="253"/>
        <v>53557</v>
      </c>
      <c r="H1643" s="142">
        <f t="shared" si="254"/>
        <v>59879</v>
      </c>
      <c r="I1643" s="142">
        <f t="shared" si="255"/>
        <v>59427</v>
      </c>
      <c r="K1643" s="98">
        <v>56596.672000000006</v>
      </c>
      <c r="M1643" s="98">
        <v>54400</v>
      </c>
      <c r="N1643" s="98">
        <v>56596.672000000006</v>
      </c>
    </row>
    <row r="1644" spans="2:14" ht="16.5" hidden="1">
      <c r="B1644" s="39">
        <v>1058</v>
      </c>
      <c r="C1644" s="67" t="s">
        <v>3955</v>
      </c>
      <c r="D1644" s="55" t="s">
        <v>3956</v>
      </c>
      <c r="E1644" s="68" t="s">
        <v>38</v>
      </c>
      <c r="F1644" s="141">
        <f t="shared" si="252"/>
        <v>64495</v>
      </c>
      <c r="G1644" s="142">
        <f t="shared" si="253"/>
        <v>60201</v>
      </c>
      <c r="H1644" s="142">
        <f t="shared" si="254"/>
        <v>67307</v>
      </c>
      <c r="I1644" s="142">
        <f t="shared" si="255"/>
        <v>66798</v>
      </c>
      <c r="K1644" s="98">
        <v>63617.156240000004</v>
      </c>
      <c r="M1644" s="98">
        <v>61148</v>
      </c>
      <c r="N1644" s="98">
        <v>63617.156240000004</v>
      </c>
    </row>
    <row r="1645" spans="2:14" ht="16.5" hidden="1">
      <c r="B1645" s="39">
        <v>1059</v>
      </c>
      <c r="C1645" s="67" t="s">
        <v>2521</v>
      </c>
      <c r="D1645" s="55" t="s">
        <v>2522</v>
      </c>
      <c r="E1645" s="68" t="s">
        <v>38</v>
      </c>
      <c r="F1645" s="141">
        <f t="shared" si="252"/>
        <v>50047</v>
      </c>
      <c r="G1645" s="142">
        <f t="shared" si="253"/>
        <v>46715</v>
      </c>
      <c r="H1645" s="142">
        <f t="shared" si="254"/>
        <v>52229</v>
      </c>
      <c r="I1645" s="142">
        <f t="shared" si="255"/>
        <v>51834</v>
      </c>
      <c r="K1645" s="98">
        <v>49366.031000000003</v>
      </c>
      <c r="M1645" s="98">
        <v>47450</v>
      </c>
      <c r="N1645" s="98">
        <v>49366.031000000003</v>
      </c>
    </row>
    <row r="1646" spans="2:14" ht="16.5" hidden="1">
      <c r="B1646" s="39">
        <v>1060</v>
      </c>
      <c r="C1646" s="67" t="s">
        <v>2523</v>
      </c>
      <c r="D1646" s="55" t="s">
        <v>3957</v>
      </c>
      <c r="E1646" s="68" t="s">
        <v>38</v>
      </c>
      <c r="F1646" s="141">
        <f t="shared" si="252"/>
        <v>60058</v>
      </c>
      <c r="G1646" s="142">
        <f t="shared" si="253"/>
        <v>56059</v>
      </c>
      <c r="H1646" s="142">
        <f t="shared" si="254"/>
        <v>62676</v>
      </c>
      <c r="I1646" s="142">
        <f t="shared" si="255"/>
        <v>62202</v>
      </c>
      <c r="K1646" s="98">
        <v>59240.277580000002</v>
      </c>
      <c r="M1646" s="98">
        <v>56941</v>
      </c>
      <c r="N1646" s="98">
        <v>59240.277580000002</v>
      </c>
    </row>
    <row r="1647" spans="2:14" ht="16.5" hidden="1">
      <c r="B1647" s="39">
        <v>1061</v>
      </c>
      <c r="C1647" s="67" t="s">
        <v>2525</v>
      </c>
      <c r="D1647" s="55" t="s">
        <v>3958</v>
      </c>
      <c r="E1647" s="68" t="s">
        <v>38</v>
      </c>
      <c r="F1647" s="141">
        <f t="shared" si="252"/>
        <v>71104</v>
      </c>
      <c r="G1647" s="142">
        <f t="shared" si="253"/>
        <v>66370</v>
      </c>
      <c r="H1647" s="142">
        <f t="shared" si="254"/>
        <v>74204</v>
      </c>
      <c r="I1647" s="142">
        <f t="shared" si="255"/>
        <v>73643</v>
      </c>
      <c r="K1647" s="98">
        <v>70136.177320000003</v>
      </c>
      <c r="M1647" s="98">
        <v>67414</v>
      </c>
      <c r="N1647" s="98">
        <v>70136.177320000003</v>
      </c>
    </row>
    <row r="1648" spans="2:14" ht="16.5" hidden="1">
      <c r="B1648" s="39">
        <v>1062</v>
      </c>
      <c r="C1648" s="67" t="s">
        <v>3959</v>
      </c>
      <c r="D1648" s="55" t="s">
        <v>3960</v>
      </c>
      <c r="E1648" s="68" t="s">
        <v>38</v>
      </c>
      <c r="F1648" s="141">
        <f t="shared" si="252"/>
        <v>100367</v>
      </c>
      <c r="G1648" s="142">
        <f t="shared" si="253"/>
        <v>93684</v>
      </c>
      <c r="H1648" s="142">
        <f t="shared" si="254"/>
        <v>104743</v>
      </c>
      <c r="I1648" s="142">
        <f t="shared" si="255"/>
        <v>103951</v>
      </c>
      <c r="K1648" s="98">
        <v>99000.480040000009</v>
      </c>
      <c r="M1648" s="98">
        <v>95158</v>
      </c>
      <c r="N1648" s="98">
        <v>99000.480040000009</v>
      </c>
    </row>
    <row r="1649" spans="2:14" ht="16.5" hidden="1">
      <c r="B1649" s="39">
        <v>1063</v>
      </c>
      <c r="C1649" s="67" t="s">
        <v>2527</v>
      </c>
      <c r="D1649" s="55" t="s">
        <v>2528</v>
      </c>
      <c r="E1649" s="68" t="s">
        <v>38</v>
      </c>
      <c r="F1649" s="141">
        <f t="shared" si="252"/>
        <v>51294</v>
      </c>
      <c r="G1649" s="142">
        <f t="shared" si="253"/>
        <v>47879</v>
      </c>
      <c r="H1649" s="142">
        <f t="shared" si="254"/>
        <v>53530</v>
      </c>
      <c r="I1649" s="142">
        <f t="shared" si="255"/>
        <v>53126</v>
      </c>
      <c r="K1649" s="98">
        <v>50595.760160000005</v>
      </c>
      <c r="M1649" s="98">
        <v>48632</v>
      </c>
      <c r="N1649" s="98">
        <v>50595.760160000005</v>
      </c>
    </row>
    <row r="1650" spans="2:14" ht="16.5" hidden="1">
      <c r="B1650" s="39">
        <v>1064</v>
      </c>
      <c r="C1650" s="67" t="s">
        <v>3961</v>
      </c>
      <c r="D1650" s="55" t="s">
        <v>2073</v>
      </c>
      <c r="E1650" s="68" t="s">
        <v>38</v>
      </c>
      <c r="F1650" s="141">
        <f t="shared" si="252"/>
        <v>99101</v>
      </c>
      <c r="G1650" s="142">
        <f t="shared" si="253"/>
        <v>92503</v>
      </c>
      <c r="H1650" s="142">
        <f t="shared" si="254"/>
        <v>103422</v>
      </c>
      <c r="I1650" s="142">
        <f t="shared" si="255"/>
        <v>102640</v>
      </c>
      <c r="K1650" s="98">
        <v>97752.024040000004</v>
      </c>
      <c r="M1650" s="98">
        <v>93958</v>
      </c>
      <c r="N1650" s="98">
        <v>97752.024040000004</v>
      </c>
    </row>
    <row r="1651" spans="2:14" ht="16.5" hidden="1">
      <c r="B1651" s="39">
        <v>1065</v>
      </c>
      <c r="C1651" s="67" t="s">
        <v>3962</v>
      </c>
      <c r="D1651" s="55" t="s">
        <v>3963</v>
      </c>
      <c r="E1651" s="68" t="s">
        <v>38</v>
      </c>
      <c r="F1651" s="141">
        <f t="shared" si="252"/>
        <v>116939</v>
      </c>
      <c r="G1651" s="142">
        <f t="shared" si="253"/>
        <v>109153</v>
      </c>
      <c r="H1651" s="142">
        <f t="shared" si="254"/>
        <v>122037</v>
      </c>
      <c r="I1651" s="142">
        <f t="shared" si="255"/>
        <v>121114</v>
      </c>
      <c r="K1651" s="98">
        <v>115346.93060000001</v>
      </c>
      <c r="M1651" s="98">
        <v>110870</v>
      </c>
      <c r="N1651" s="98">
        <v>115346.93060000001</v>
      </c>
    </row>
    <row r="1652" spans="2:14" ht="16.5" hidden="1">
      <c r="B1652" s="39">
        <v>1066</v>
      </c>
      <c r="C1652" s="67" t="s">
        <v>3964</v>
      </c>
      <c r="D1652" s="55" t="s">
        <v>3965</v>
      </c>
      <c r="E1652" s="68" t="s">
        <v>38</v>
      </c>
      <c r="F1652" s="141">
        <f t="shared" si="252"/>
        <v>93623</v>
      </c>
      <c r="G1652" s="142">
        <f t="shared" si="253"/>
        <v>87389</v>
      </c>
      <c r="H1652" s="142">
        <f t="shared" si="254"/>
        <v>97704</v>
      </c>
      <c r="I1652" s="142">
        <f t="shared" si="255"/>
        <v>96966</v>
      </c>
      <c r="K1652" s="98">
        <v>92348.29032</v>
      </c>
      <c r="M1652" s="98">
        <v>88764</v>
      </c>
      <c r="N1652" s="98">
        <v>92348.29032</v>
      </c>
    </row>
    <row r="1653" spans="2:14" ht="16.5" hidden="1">
      <c r="B1653" s="39">
        <v>1067</v>
      </c>
      <c r="C1653" s="67" t="s">
        <v>3966</v>
      </c>
      <c r="D1653" s="55" t="s">
        <v>3967</v>
      </c>
      <c r="E1653" s="68" t="s">
        <v>38</v>
      </c>
      <c r="F1653" s="141">
        <f t="shared" si="252"/>
        <v>177991</v>
      </c>
      <c r="G1653" s="142">
        <f t="shared" si="253"/>
        <v>166140</v>
      </c>
      <c r="H1653" s="142">
        <f t="shared" si="254"/>
        <v>185751</v>
      </c>
      <c r="I1653" s="142">
        <f t="shared" si="255"/>
        <v>184347</v>
      </c>
      <c r="K1653" s="98">
        <v>175568.28652000002</v>
      </c>
      <c r="M1653" s="98">
        <v>168754</v>
      </c>
      <c r="N1653" s="98">
        <v>175568.28652000002</v>
      </c>
    </row>
    <row r="1654" spans="2:14" ht="16.5" hidden="1">
      <c r="B1654" s="39">
        <v>1068</v>
      </c>
      <c r="C1654" s="67" t="s">
        <v>3968</v>
      </c>
      <c r="D1654" s="55" t="s">
        <v>3969</v>
      </c>
      <c r="E1654" s="68" t="s">
        <v>38</v>
      </c>
      <c r="F1654" s="141">
        <f t="shared" si="252"/>
        <v>211073</v>
      </c>
      <c r="G1654" s="142">
        <f t="shared" si="253"/>
        <v>197019</v>
      </c>
      <c r="H1654" s="142">
        <f t="shared" si="254"/>
        <v>220275</v>
      </c>
      <c r="I1654" s="142">
        <f t="shared" si="255"/>
        <v>218610</v>
      </c>
      <c r="K1654" s="98">
        <v>208199.80522000001</v>
      </c>
      <c r="M1654" s="98">
        <v>200119</v>
      </c>
      <c r="N1654" s="98">
        <v>208199.80522000001</v>
      </c>
    </row>
    <row r="1655" spans="2:14" ht="16.5" hidden="1">
      <c r="B1655" s="39">
        <v>1069</v>
      </c>
      <c r="C1655" s="67" t="s">
        <v>2529</v>
      </c>
      <c r="D1655" s="55" t="s">
        <v>2530</v>
      </c>
      <c r="E1655" s="68" t="s">
        <v>38</v>
      </c>
      <c r="F1655" s="141">
        <f t="shared" si="252"/>
        <v>12289</v>
      </c>
      <c r="G1655" s="142">
        <f t="shared" si="253"/>
        <v>11471</v>
      </c>
      <c r="H1655" s="142">
        <f t="shared" si="254"/>
        <v>12825</v>
      </c>
      <c r="I1655" s="142">
        <f t="shared" si="255"/>
        <v>12728</v>
      </c>
      <c r="K1655" s="98">
        <v>12121.467380000002</v>
      </c>
      <c r="M1655" s="98">
        <v>11651</v>
      </c>
      <c r="N1655" s="98">
        <v>12121.467380000002</v>
      </c>
    </row>
    <row r="1656" spans="2:14" ht="16.5" hidden="1">
      <c r="B1656" s="39">
        <v>1070</v>
      </c>
      <c r="C1656" s="67" t="s">
        <v>3970</v>
      </c>
      <c r="D1656" s="55" t="s">
        <v>3971</v>
      </c>
      <c r="E1656" s="68" t="s">
        <v>38</v>
      </c>
      <c r="F1656" s="141">
        <f t="shared" si="252"/>
        <v>72350</v>
      </c>
      <c r="G1656" s="142">
        <f t="shared" si="253"/>
        <v>67533</v>
      </c>
      <c r="H1656" s="142">
        <f t="shared" si="254"/>
        <v>75504</v>
      </c>
      <c r="I1656" s="142">
        <f t="shared" si="255"/>
        <v>74933</v>
      </c>
      <c r="K1656" s="98">
        <v>71364.866099999999</v>
      </c>
      <c r="M1656" s="98">
        <v>68595</v>
      </c>
      <c r="N1656" s="98">
        <v>71364.866099999999</v>
      </c>
    </row>
    <row r="1657" spans="2:14" ht="16.5" hidden="1">
      <c r="B1657" s="39">
        <v>1071</v>
      </c>
      <c r="C1657" s="67" t="s">
        <v>3972</v>
      </c>
      <c r="D1657" s="55" t="s">
        <v>3973</v>
      </c>
      <c r="E1657" s="68" t="s">
        <v>38</v>
      </c>
      <c r="F1657" s="141">
        <f t="shared" si="252"/>
        <v>60697</v>
      </c>
      <c r="G1657" s="142">
        <f t="shared" si="253"/>
        <v>56656</v>
      </c>
      <c r="H1657" s="142">
        <f t="shared" si="254"/>
        <v>63343</v>
      </c>
      <c r="I1657" s="142">
        <f t="shared" si="255"/>
        <v>62864</v>
      </c>
      <c r="K1657" s="98">
        <v>59870.747860000003</v>
      </c>
      <c r="M1657" s="98">
        <v>57547</v>
      </c>
      <c r="N1657" s="98">
        <v>59870.747860000003</v>
      </c>
    </row>
    <row r="1658" spans="2:14" ht="16.5" hidden="1">
      <c r="B1658" s="39">
        <v>1072</v>
      </c>
      <c r="C1658" s="70" t="s">
        <v>2531</v>
      </c>
      <c r="D1658" s="58" t="s">
        <v>2532</v>
      </c>
      <c r="E1658" s="71"/>
      <c r="F1658" s="141"/>
      <c r="G1658" s="142"/>
      <c r="H1658" s="142"/>
      <c r="I1658" s="142"/>
      <c r="K1658" s="98">
        <v>0</v>
      </c>
      <c r="M1658" s="98">
        <v>0</v>
      </c>
      <c r="N1658" s="98">
        <v>0</v>
      </c>
    </row>
    <row r="1659" spans="2:14" ht="16.5" hidden="1">
      <c r="B1659" s="39">
        <v>1073</v>
      </c>
      <c r="C1659" s="67" t="s">
        <v>2533</v>
      </c>
      <c r="D1659" s="55" t="s">
        <v>3974</v>
      </c>
      <c r="E1659" s="68" t="s">
        <v>38</v>
      </c>
      <c r="F1659" s="141">
        <f t="shared" ref="F1659:F1666" si="256">+ROUND($F$7*K1659,0)</f>
        <v>703323</v>
      </c>
      <c r="G1659" s="142">
        <f t="shared" ref="G1659:G1666" si="257">+ROUND(K1659*$G$7,0)</f>
        <v>656495</v>
      </c>
      <c r="H1659" s="142">
        <f t="shared" ref="H1659:H1666" si="258">+ROUND(K1659*$H$7,0)</f>
        <v>733987</v>
      </c>
      <c r="I1659" s="142">
        <f t="shared" ref="I1659:I1666" si="259">+ROUND(K1659*$I$7,0)</f>
        <v>728437</v>
      </c>
      <c r="K1659" s="98">
        <v>693749.31274000008</v>
      </c>
      <c r="M1659" s="98">
        <v>666823</v>
      </c>
      <c r="N1659" s="98">
        <v>693749.31274000008</v>
      </c>
    </row>
    <row r="1660" spans="2:14" ht="22.5" hidden="1">
      <c r="B1660" s="39">
        <v>1074</v>
      </c>
      <c r="C1660" s="67" t="s">
        <v>2535</v>
      </c>
      <c r="D1660" s="55" t="s">
        <v>2536</v>
      </c>
      <c r="E1660" s="68" t="s">
        <v>38</v>
      </c>
      <c r="F1660" s="141">
        <f t="shared" si="256"/>
        <v>495305</v>
      </c>
      <c r="G1660" s="142">
        <f t="shared" si="257"/>
        <v>462327</v>
      </c>
      <c r="H1660" s="142">
        <f t="shared" si="258"/>
        <v>516899</v>
      </c>
      <c r="I1660" s="142">
        <f t="shared" si="259"/>
        <v>512991</v>
      </c>
      <c r="K1660" s="98">
        <v>488562.44800000003</v>
      </c>
      <c r="M1660" s="98">
        <v>469600</v>
      </c>
      <c r="N1660" s="98">
        <v>488562.44800000003</v>
      </c>
    </row>
    <row r="1661" spans="2:14" ht="25.5" hidden="1">
      <c r="C1661" s="185" t="s">
        <v>2537</v>
      </c>
      <c r="D1661" s="188" t="s">
        <v>2538</v>
      </c>
      <c r="E1661" s="189" t="s">
        <v>38</v>
      </c>
      <c r="F1661" s="141">
        <f t="shared" si="256"/>
        <v>51800</v>
      </c>
      <c r="G1661" s="142">
        <f t="shared" si="257"/>
        <v>48351</v>
      </c>
      <c r="H1661" s="142">
        <f t="shared" si="258"/>
        <v>54059</v>
      </c>
      <c r="I1661" s="142">
        <f t="shared" si="259"/>
        <v>53650</v>
      </c>
      <c r="K1661" s="177">
        <v>51095</v>
      </c>
      <c r="M1661" s="98">
        <v>0</v>
      </c>
      <c r="N1661" s="98">
        <v>0</v>
      </c>
    </row>
    <row r="1662" spans="2:14" ht="16.5" hidden="1">
      <c r="C1662" s="185" t="s">
        <v>2519</v>
      </c>
      <c r="D1662" s="195" t="s">
        <v>2520</v>
      </c>
      <c r="E1662" s="206" t="s">
        <v>9</v>
      </c>
      <c r="F1662" s="141">
        <f t="shared" si="256"/>
        <v>52189</v>
      </c>
      <c r="G1662" s="142">
        <f t="shared" si="257"/>
        <v>48715</v>
      </c>
      <c r="H1662" s="142">
        <f t="shared" si="258"/>
        <v>54465</v>
      </c>
      <c r="I1662" s="142">
        <f t="shared" si="259"/>
        <v>54053</v>
      </c>
      <c r="K1662" s="178">
        <v>51479</v>
      </c>
      <c r="M1662" s="98"/>
      <c r="N1662" s="98"/>
    </row>
    <row r="1663" spans="2:14" ht="25.5" hidden="1">
      <c r="C1663" s="185" t="s">
        <v>2539</v>
      </c>
      <c r="D1663" s="188" t="s">
        <v>2540</v>
      </c>
      <c r="E1663" s="189" t="s">
        <v>678</v>
      </c>
      <c r="F1663" s="141">
        <f t="shared" si="256"/>
        <v>54731</v>
      </c>
      <c r="G1663" s="142">
        <f t="shared" si="257"/>
        <v>51087</v>
      </c>
      <c r="H1663" s="142">
        <f t="shared" si="258"/>
        <v>57117</v>
      </c>
      <c r="I1663" s="142">
        <f t="shared" si="259"/>
        <v>56685</v>
      </c>
      <c r="K1663" s="177">
        <v>53986</v>
      </c>
      <c r="M1663" s="98"/>
      <c r="N1663" s="98"/>
    </row>
    <row r="1664" spans="2:14" ht="16.5" hidden="1">
      <c r="C1664" s="185" t="s">
        <v>2541</v>
      </c>
      <c r="D1664" s="195" t="s">
        <v>2542</v>
      </c>
      <c r="E1664" s="189" t="s">
        <v>38</v>
      </c>
      <c r="F1664" s="141">
        <f t="shared" si="256"/>
        <v>81104</v>
      </c>
      <c r="G1664" s="142">
        <f t="shared" si="257"/>
        <v>75704</v>
      </c>
      <c r="H1664" s="142">
        <f t="shared" si="258"/>
        <v>84640</v>
      </c>
      <c r="I1664" s="142">
        <f t="shared" si="259"/>
        <v>84000</v>
      </c>
      <c r="K1664" s="178">
        <v>80000</v>
      </c>
      <c r="M1664" s="98"/>
      <c r="N1664" s="98"/>
    </row>
    <row r="1665" spans="2:14" ht="25.5" hidden="1">
      <c r="C1665" s="185" t="s">
        <v>2543</v>
      </c>
      <c r="D1665" s="195" t="s">
        <v>2544</v>
      </c>
      <c r="E1665" s="189" t="s">
        <v>574</v>
      </c>
      <c r="F1665" s="141">
        <f t="shared" si="256"/>
        <v>70966</v>
      </c>
      <c r="G1665" s="142">
        <f t="shared" si="257"/>
        <v>66241</v>
      </c>
      <c r="H1665" s="142">
        <f t="shared" si="258"/>
        <v>74060</v>
      </c>
      <c r="I1665" s="142">
        <f t="shared" si="259"/>
        <v>73500</v>
      </c>
      <c r="K1665" s="178">
        <v>70000</v>
      </c>
      <c r="M1665" s="98"/>
      <c r="N1665" s="98"/>
    </row>
    <row r="1666" spans="2:14" ht="38.25" hidden="1">
      <c r="C1666" s="185" t="s">
        <v>2545</v>
      </c>
      <c r="D1666" s="195" t="s">
        <v>2546</v>
      </c>
      <c r="E1666" s="189" t="s">
        <v>1930</v>
      </c>
      <c r="F1666" s="141">
        <f t="shared" si="256"/>
        <v>92964</v>
      </c>
      <c r="G1666" s="142">
        <f t="shared" si="257"/>
        <v>86775</v>
      </c>
      <c r="H1666" s="142">
        <f t="shared" si="258"/>
        <v>97017</v>
      </c>
      <c r="I1666" s="142">
        <f t="shared" si="259"/>
        <v>96284</v>
      </c>
      <c r="K1666" s="179">
        <v>91698.767123552549</v>
      </c>
      <c r="M1666" s="98"/>
      <c r="N1666" s="98"/>
    </row>
    <row r="1667" spans="2:14" ht="16.5" hidden="1">
      <c r="C1667" s="77"/>
      <c r="D1667" s="184"/>
      <c r="E1667" s="159"/>
      <c r="F1667" s="149"/>
      <c r="G1667" s="150"/>
      <c r="H1667" s="150"/>
      <c r="I1667" s="150"/>
      <c r="K1667" s="98"/>
      <c r="M1667" s="98"/>
      <c r="N1667" s="98"/>
    </row>
    <row r="1668" spans="2:14" ht="16.5" hidden="1">
      <c r="C1668" s="77"/>
      <c r="D1668" s="131"/>
      <c r="E1668" s="157"/>
      <c r="F1668" s="149"/>
      <c r="G1668" s="150"/>
      <c r="H1668" s="150"/>
      <c r="I1668" s="150"/>
      <c r="K1668" s="98"/>
      <c r="M1668" s="98"/>
      <c r="N1668" s="98"/>
    </row>
    <row r="1669" spans="2:14" ht="16.5" hidden="1">
      <c r="C1669" s="77"/>
      <c r="D1669" s="131"/>
      <c r="E1669" s="157"/>
      <c r="F1669" s="149"/>
      <c r="G1669" s="150"/>
      <c r="H1669" s="150"/>
      <c r="I1669" s="150"/>
      <c r="K1669" s="98"/>
      <c r="M1669" s="98"/>
      <c r="N1669" s="98"/>
    </row>
    <row r="1670" spans="2:14" ht="16.5" hidden="1">
      <c r="C1670" s="77"/>
      <c r="D1670" s="131"/>
      <c r="E1670" s="157"/>
      <c r="F1670" s="149"/>
      <c r="G1670" s="150"/>
      <c r="H1670" s="150"/>
      <c r="I1670" s="150"/>
      <c r="K1670" s="98"/>
      <c r="M1670" s="98"/>
      <c r="N1670" s="98"/>
    </row>
    <row r="1671" spans="2:14" ht="16.5" hidden="1">
      <c r="C1671" s="77"/>
      <c r="D1671" s="131"/>
      <c r="E1671" s="157"/>
      <c r="F1671" s="149"/>
      <c r="G1671" s="150"/>
      <c r="H1671" s="150"/>
      <c r="I1671" s="150"/>
      <c r="K1671" s="98"/>
      <c r="M1671" s="98"/>
      <c r="N1671" s="98"/>
    </row>
    <row r="1672" spans="2:14" ht="16.5" hidden="1" customHeight="1">
      <c r="B1672" s="39">
        <v>1076</v>
      </c>
      <c r="C1672" s="50">
        <v>18</v>
      </c>
      <c r="D1672" s="122" t="s">
        <v>2547</v>
      </c>
      <c r="E1672" s="92"/>
      <c r="F1672" s="148"/>
      <c r="G1672" s="148"/>
      <c r="H1672" s="148"/>
      <c r="I1672" s="148"/>
      <c r="K1672" s="98">
        <v>0</v>
      </c>
      <c r="M1672" s="98">
        <v>0</v>
      </c>
      <c r="N1672" s="98">
        <v>0</v>
      </c>
    </row>
    <row r="1673" spans="2:14" ht="16.5" hidden="1">
      <c r="B1673" s="39">
        <v>1077</v>
      </c>
      <c r="C1673" s="86" t="s">
        <v>2548</v>
      </c>
      <c r="D1673" s="128" t="s">
        <v>2549</v>
      </c>
      <c r="E1673" s="87"/>
      <c r="F1673" s="141"/>
      <c r="G1673" s="142"/>
      <c r="H1673" s="142"/>
      <c r="I1673" s="142"/>
      <c r="K1673" s="98">
        <v>0</v>
      </c>
      <c r="M1673" s="98">
        <v>0</v>
      </c>
      <c r="N1673" s="98">
        <v>0</v>
      </c>
    </row>
    <row r="1674" spans="2:14" ht="16.5" hidden="1">
      <c r="B1674" s="39">
        <v>1078</v>
      </c>
      <c r="C1674" s="67" t="s">
        <v>2550</v>
      </c>
      <c r="D1674" s="55" t="s">
        <v>2551</v>
      </c>
      <c r="E1674" s="68" t="s">
        <v>38</v>
      </c>
      <c r="F1674" s="141">
        <f t="shared" ref="F1674:F1682" si="260">+ROUND($F$7*K1674,0)</f>
        <v>4944</v>
      </c>
      <c r="G1674" s="142">
        <f t="shared" ref="G1674:G1682" si="261">+ROUND(K1674*$G$7,0)</f>
        <v>4614</v>
      </c>
      <c r="H1674" s="142">
        <f t="shared" ref="H1674:H1682" si="262">+ROUND(K1674*$H$7,0)</f>
        <v>5159</v>
      </c>
      <c r="I1674" s="142">
        <f t="shared" ref="I1674:I1682" si="263">+ROUND(K1674*$I$7,0)</f>
        <v>5120</v>
      </c>
      <c r="K1674" s="98">
        <v>4876.2610600000007</v>
      </c>
      <c r="M1674" s="98">
        <v>4687</v>
      </c>
      <c r="N1674" s="98">
        <v>4876.2610600000007</v>
      </c>
    </row>
    <row r="1675" spans="2:14" ht="16.5" hidden="1">
      <c r="B1675" s="39">
        <v>1079</v>
      </c>
      <c r="C1675" s="67" t="s">
        <v>2552</v>
      </c>
      <c r="D1675" s="55" t="s">
        <v>2553</v>
      </c>
      <c r="E1675" s="68" t="s">
        <v>38</v>
      </c>
      <c r="F1675" s="141">
        <f t="shared" si="260"/>
        <v>14734</v>
      </c>
      <c r="G1675" s="142">
        <f t="shared" si="261"/>
        <v>13753</v>
      </c>
      <c r="H1675" s="142">
        <f t="shared" si="262"/>
        <v>15376</v>
      </c>
      <c r="I1675" s="142">
        <f t="shared" si="263"/>
        <v>15260</v>
      </c>
      <c r="K1675" s="98">
        <v>14533.068220000001</v>
      </c>
      <c r="M1675" s="98">
        <v>13969</v>
      </c>
      <c r="N1675" s="98">
        <v>14533.068220000001</v>
      </c>
    </row>
    <row r="1676" spans="2:14" ht="16.5" hidden="1">
      <c r="B1676" s="39">
        <v>1080</v>
      </c>
      <c r="C1676" s="67" t="s">
        <v>2554</v>
      </c>
      <c r="D1676" s="55" t="s">
        <v>2555</v>
      </c>
      <c r="E1676" s="68" t="s">
        <v>38</v>
      </c>
      <c r="F1676" s="141">
        <f t="shared" si="260"/>
        <v>6066</v>
      </c>
      <c r="G1676" s="142">
        <f t="shared" si="261"/>
        <v>5662</v>
      </c>
      <c r="H1676" s="142">
        <f t="shared" si="262"/>
        <v>6330</v>
      </c>
      <c r="I1676" s="142">
        <f t="shared" si="263"/>
        <v>6282</v>
      </c>
      <c r="K1676" s="98">
        <v>5983.2253800000008</v>
      </c>
      <c r="M1676" s="98">
        <v>5751</v>
      </c>
      <c r="N1676" s="98">
        <v>5983.2253800000008</v>
      </c>
    </row>
    <row r="1677" spans="2:14" ht="16.5" hidden="1">
      <c r="B1677" s="39">
        <v>1081</v>
      </c>
      <c r="C1677" s="67" t="s">
        <v>2556</v>
      </c>
      <c r="D1677" s="55" t="s">
        <v>2557</v>
      </c>
      <c r="E1677" s="68" t="s">
        <v>38</v>
      </c>
      <c r="F1677" s="141">
        <f t="shared" si="260"/>
        <v>11139</v>
      </c>
      <c r="G1677" s="142">
        <f t="shared" si="261"/>
        <v>10397</v>
      </c>
      <c r="H1677" s="142">
        <f t="shared" si="262"/>
        <v>11625</v>
      </c>
      <c r="I1677" s="142">
        <f t="shared" si="263"/>
        <v>11537</v>
      </c>
      <c r="K1677" s="98">
        <v>10987.45318</v>
      </c>
      <c r="M1677" s="98">
        <v>10561</v>
      </c>
      <c r="N1677" s="98">
        <v>10987.45318</v>
      </c>
    </row>
    <row r="1678" spans="2:14" ht="16.5" hidden="1">
      <c r="B1678" s="39">
        <v>1082</v>
      </c>
      <c r="C1678" s="67" t="s">
        <v>2558</v>
      </c>
      <c r="D1678" s="55" t="s">
        <v>2000</v>
      </c>
      <c r="E1678" s="56" t="s">
        <v>86</v>
      </c>
      <c r="F1678" s="141">
        <f t="shared" si="260"/>
        <v>3766</v>
      </c>
      <c r="G1678" s="142">
        <f t="shared" si="261"/>
        <v>3516</v>
      </c>
      <c r="H1678" s="142">
        <f t="shared" si="262"/>
        <v>3931</v>
      </c>
      <c r="I1678" s="142">
        <f t="shared" si="263"/>
        <v>3901</v>
      </c>
      <c r="K1678" s="98">
        <v>3715.1969800000002</v>
      </c>
      <c r="M1678" s="98">
        <v>3571</v>
      </c>
      <c r="N1678" s="98">
        <v>3715.1969800000002</v>
      </c>
    </row>
    <row r="1679" spans="2:14" ht="16.5" hidden="1">
      <c r="B1679" s="39">
        <v>1083</v>
      </c>
      <c r="C1679" s="67" t="s">
        <v>2559</v>
      </c>
      <c r="D1679" s="55" t="s">
        <v>2560</v>
      </c>
      <c r="E1679" s="68" t="s">
        <v>38</v>
      </c>
      <c r="F1679" s="141">
        <f t="shared" si="260"/>
        <v>9996</v>
      </c>
      <c r="G1679" s="142">
        <f t="shared" si="261"/>
        <v>9330</v>
      </c>
      <c r="H1679" s="142">
        <f t="shared" si="262"/>
        <v>10432</v>
      </c>
      <c r="I1679" s="142">
        <f t="shared" si="263"/>
        <v>10353</v>
      </c>
      <c r="K1679" s="98">
        <v>9859.6812600000012</v>
      </c>
      <c r="M1679" s="98">
        <v>9477</v>
      </c>
      <c r="N1679" s="98">
        <v>9859.6812600000012</v>
      </c>
    </row>
    <row r="1680" spans="2:14" ht="16.5" hidden="1">
      <c r="B1680" s="39">
        <v>1084</v>
      </c>
      <c r="C1680" s="67" t="s">
        <v>2561</v>
      </c>
      <c r="D1680" s="55" t="s">
        <v>2562</v>
      </c>
      <c r="E1680" s="68" t="s">
        <v>38</v>
      </c>
      <c r="F1680" s="141">
        <f t="shared" si="260"/>
        <v>9720</v>
      </c>
      <c r="G1680" s="142">
        <f t="shared" si="261"/>
        <v>9073</v>
      </c>
      <c r="H1680" s="142">
        <f t="shared" si="262"/>
        <v>10144</v>
      </c>
      <c r="I1680" s="142">
        <f t="shared" si="263"/>
        <v>10068</v>
      </c>
      <c r="K1680" s="98">
        <v>9588.1420800000014</v>
      </c>
      <c r="M1680" s="98">
        <v>9216</v>
      </c>
      <c r="N1680" s="98">
        <v>9588.1420800000014</v>
      </c>
    </row>
    <row r="1681" spans="2:14" ht="16.5" hidden="1">
      <c r="B1681" s="39">
        <v>1085</v>
      </c>
      <c r="C1681" s="67" t="s">
        <v>2563</v>
      </c>
      <c r="D1681" s="55" t="s">
        <v>2564</v>
      </c>
      <c r="E1681" s="68" t="s">
        <v>38</v>
      </c>
      <c r="F1681" s="141">
        <f t="shared" si="260"/>
        <v>10870</v>
      </c>
      <c r="G1681" s="142">
        <f t="shared" si="261"/>
        <v>10146</v>
      </c>
      <c r="H1681" s="142">
        <f t="shared" si="262"/>
        <v>11344</v>
      </c>
      <c r="I1681" s="142">
        <f t="shared" si="263"/>
        <v>11258</v>
      </c>
      <c r="K1681" s="98">
        <v>10722.156280000001</v>
      </c>
      <c r="M1681" s="98">
        <v>10306</v>
      </c>
      <c r="N1681" s="98">
        <v>10722.156280000001</v>
      </c>
    </row>
    <row r="1682" spans="2:14" ht="16.5" hidden="1">
      <c r="B1682" s="39">
        <v>1086</v>
      </c>
      <c r="C1682" s="67" t="s">
        <v>2565</v>
      </c>
      <c r="D1682" s="55" t="s">
        <v>2566</v>
      </c>
      <c r="E1682" s="68" t="s">
        <v>38</v>
      </c>
      <c r="F1682" s="141">
        <f t="shared" si="260"/>
        <v>43444</v>
      </c>
      <c r="G1682" s="142">
        <f t="shared" si="261"/>
        <v>40551</v>
      </c>
      <c r="H1682" s="142">
        <f t="shared" si="262"/>
        <v>45338</v>
      </c>
      <c r="I1682" s="142">
        <f t="shared" si="263"/>
        <v>44995</v>
      </c>
      <c r="K1682" s="98">
        <v>42852.211820000004</v>
      </c>
      <c r="M1682" s="98">
        <v>41189</v>
      </c>
      <c r="N1682" s="98">
        <v>42852.211820000004</v>
      </c>
    </row>
    <row r="1683" spans="2:14" ht="16.5" hidden="1">
      <c r="B1683" s="39">
        <v>1087</v>
      </c>
      <c r="C1683" s="70" t="s">
        <v>2567</v>
      </c>
      <c r="D1683" s="58" t="s">
        <v>2568</v>
      </c>
      <c r="E1683" s="71"/>
      <c r="F1683" s="141"/>
      <c r="G1683" s="142"/>
      <c r="H1683" s="142"/>
      <c r="I1683" s="142"/>
      <c r="K1683" s="98">
        <v>0</v>
      </c>
      <c r="M1683" s="98">
        <v>0</v>
      </c>
      <c r="N1683" s="98">
        <v>0</v>
      </c>
    </row>
    <row r="1684" spans="2:14" ht="16.5" hidden="1">
      <c r="B1684" s="39">
        <v>1088</v>
      </c>
      <c r="C1684" s="67" t="s">
        <v>2569</v>
      </c>
      <c r="D1684" s="55" t="s">
        <v>2570</v>
      </c>
      <c r="E1684" s="68" t="s">
        <v>38</v>
      </c>
      <c r="F1684" s="141">
        <f t="shared" ref="F1684:F1690" si="264">+ROUND($F$7*K1684,0)</f>
        <v>7722</v>
      </c>
      <c r="G1684" s="142">
        <f t="shared" ref="G1684:G1690" si="265">+ROUND(K1684*$G$7,0)</f>
        <v>7208</v>
      </c>
      <c r="H1684" s="142">
        <f t="shared" ref="H1684:H1690" si="266">+ROUND(K1684*$H$7,0)</f>
        <v>8058</v>
      </c>
      <c r="I1684" s="142">
        <f t="shared" ref="I1684:I1690" si="267">+ROUND(K1684*$I$7,0)</f>
        <v>7997</v>
      </c>
      <c r="K1684" s="98">
        <v>7616.6219800000008</v>
      </c>
      <c r="M1684" s="98">
        <v>7321</v>
      </c>
      <c r="N1684" s="98">
        <v>7616.6219800000008</v>
      </c>
    </row>
    <row r="1685" spans="2:14" ht="16.5" hidden="1">
      <c r="B1685" s="39">
        <v>1089</v>
      </c>
      <c r="C1685" s="67" t="s">
        <v>2571</v>
      </c>
      <c r="D1685" s="55" t="s">
        <v>2572</v>
      </c>
      <c r="E1685" s="56" t="s">
        <v>86</v>
      </c>
      <c r="F1685" s="141">
        <f t="shared" si="264"/>
        <v>7237</v>
      </c>
      <c r="G1685" s="142">
        <f t="shared" si="265"/>
        <v>6755</v>
      </c>
      <c r="H1685" s="142">
        <f t="shared" si="266"/>
        <v>7552</v>
      </c>
      <c r="I1685" s="142">
        <f t="shared" si="267"/>
        <v>7495</v>
      </c>
      <c r="K1685" s="98">
        <v>7138.0471800000005</v>
      </c>
      <c r="M1685" s="98">
        <v>6861</v>
      </c>
      <c r="N1685" s="98">
        <v>7138.0471800000005</v>
      </c>
    </row>
    <row r="1686" spans="2:14" ht="16.5" hidden="1">
      <c r="B1686" s="39">
        <v>1090</v>
      </c>
      <c r="C1686" s="67" t="s">
        <v>2573</v>
      </c>
      <c r="D1686" s="55" t="s">
        <v>2574</v>
      </c>
      <c r="E1686" s="68" t="s">
        <v>38</v>
      </c>
      <c r="F1686" s="141">
        <f t="shared" si="264"/>
        <v>16808</v>
      </c>
      <c r="G1686" s="142">
        <f t="shared" si="265"/>
        <v>15689</v>
      </c>
      <c r="H1686" s="142">
        <f t="shared" si="266"/>
        <v>17541</v>
      </c>
      <c r="I1686" s="142">
        <f t="shared" si="267"/>
        <v>17408</v>
      </c>
      <c r="K1686" s="98">
        <v>16579.49568</v>
      </c>
      <c r="M1686" s="98">
        <v>15936</v>
      </c>
      <c r="N1686" s="98">
        <v>16579.49568</v>
      </c>
    </row>
    <row r="1687" spans="2:14" ht="16.5" hidden="1">
      <c r="B1687" s="39">
        <v>1091</v>
      </c>
      <c r="C1687" s="67" t="s">
        <v>2575</v>
      </c>
      <c r="D1687" s="55" t="s">
        <v>2576</v>
      </c>
      <c r="E1687" s="56" t="s">
        <v>86</v>
      </c>
      <c r="F1687" s="141">
        <f t="shared" si="264"/>
        <v>7594</v>
      </c>
      <c r="G1687" s="142">
        <f t="shared" si="265"/>
        <v>7088</v>
      </c>
      <c r="H1687" s="142">
        <f t="shared" si="266"/>
        <v>7925</v>
      </c>
      <c r="I1687" s="142">
        <f t="shared" si="267"/>
        <v>7865</v>
      </c>
      <c r="K1687" s="98">
        <v>7490.7360000000008</v>
      </c>
      <c r="M1687" s="98">
        <v>7200</v>
      </c>
      <c r="N1687" s="98">
        <v>7490.7360000000008</v>
      </c>
    </row>
    <row r="1688" spans="2:14" ht="16.5" hidden="1">
      <c r="B1688" s="39">
        <v>1092</v>
      </c>
      <c r="C1688" s="67" t="s">
        <v>2577</v>
      </c>
      <c r="D1688" s="55" t="s">
        <v>2578</v>
      </c>
      <c r="E1688" s="56" t="s">
        <v>86</v>
      </c>
      <c r="F1688" s="141">
        <f t="shared" si="264"/>
        <v>10768</v>
      </c>
      <c r="G1688" s="142">
        <f t="shared" si="265"/>
        <v>10051</v>
      </c>
      <c r="H1688" s="142">
        <f t="shared" si="266"/>
        <v>11237</v>
      </c>
      <c r="I1688" s="142">
        <f t="shared" si="267"/>
        <v>11152</v>
      </c>
      <c r="K1688" s="98">
        <v>10621.239420000002</v>
      </c>
      <c r="M1688" s="98">
        <v>10209</v>
      </c>
      <c r="N1688" s="98">
        <v>10621.239420000002</v>
      </c>
    </row>
    <row r="1689" spans="2:14" ht="16.5" hidden="1">
      <c r="B1689" s="39">
        <v>1093</v>
      </c>
      <c r="C1689" s="67" t="s">
        <v>2579</v>
      </c>
      <c r="D1689" s="55" t="s">
        <v>2580</v>
      </c>
      <c r="E1689" s="68" t="s">
        <v>38</v>
      </c>
      <c r="F1689" s="141">
        <f t="shared" si="264"/>
        <v>20294</v>
      </c>
      <c r="G1689" s="142">
        <f t="shared" si="265"/>
        <v>18943</v>
      </c>
      <c r="H1689" s="142">
        <f t="shared" si="266"/>
        <v>21179</v>
      </c>
      <c r="I1689" s="142">
        <f t="shared" si="267"/>
        <v>21019</v>
      </c>
      <c r="K1689" s="98">
        <v>20017.951580000001</v>
      </c>
      <c r="M1689" s="98">
        <v>19241</v>
      </c>
      <c r="N1689" s="98">
        <v>20017.951580000001</v>
      </c>
    </row>
    <row r="1690" spans="2:14" ht="16.5" hidden="1">
      <c r="B1690" s="39">
        <v>1094</v>
      </c>
      <c r="C1690" s="67" t="s">
        <v>2581</v>
      </c>
      <c r="D1690" s="55" t="s">
        <v>2582</v>
      </c>
      <c r="E1690" s="68" t="s">
        <v>38</v>
      </c>
      <c r="F1690" s="141">
        <f t="shared" si="264"/>
        <v>73331</v>
      </c>
      <c r="G1690" s="142">
        <f t="shared" si="265"/>
        <v>68448</v>
      </c>
      <c r="H1690" s="142">
        <f t="shared" si="266"/>
        <v>76528</v>
      </c>
      <c r="I1690" s="142">
        <f t="shared" si="267"/>
        <v>75949</v>
      </c>
      <c r="K1690" s="98">
        <v>72332.419500000004</v>
      </c>
      <c r="M1690" s="98">
        <v>70484</v>
      </c>
      <c r="N1690" s="98">
        <v>72332.419500000004</v>
      </c>
    </row>
    <row r="1691" spans="2:14" ht="16.5" hidden="1">
      <c r="B1691" s="39">
        <v>1095</v>
      </c>
      <c r="C1691" s="70" t="s">
        <v>2583</v>
      </c>
      <c r="D1691" s="58" t="s">
        <v>2584</v>
      </c>
      <c r="E1691" s="71"/>
      <c r="F1691" s="141"/>
      <c r="G1691" s="142"/>
      <c r="H1691" s="142"/>
      <c r="I1691" s="142"/>
      <c r="K1691" s="98">
        <v>0</v>
      </c>
      <c r="M1691" s="98">
        <v>0</v>
      </c>
      <c r="N1691" s="98">
        <v>0</v>
      </c>
    </row>
    <row r="1692" spans="2:14" ht="16.5" hidden="1">
      <c r="B1692" s="39">
        <v>1096</v>
      </c>
      <c r="C1692" s="67" t="s">
        <v>2585</v>
      </c>
      <c r="D1692" s="55" t="s">
        <v>2586</v>
      </c>
      <c r="E1692" s="68" t="s">
        <v>38</v>
      </c>
      <c r="F1692" s="141">
        <f t="shared" ref="F1692:F1700" si="268">+ROUND($F$7*K1692,0)</f>
        <v>35507</v>
      </c>
      <c r="G1692" s="142">
        <f t="shared" ref="G1692:G1700" si="269">+ROUND(K1692*$G$7,0)</f>
        <v>33143</v>
      </c>
      <c r="H1692" s="142">
        <f t="shared" ref="H1692:H1700" si="270">+ROUND(K1692*$H$7,0)</f>
        <v>37055</v>
      </c>
      <c r="I1692" s="142">
        <f t="shared" ref="I1692:I1700" si="271">+ROUND(K1692*$I$7,0)</f>
        <v>36775</v>
      </c>
      <c r="K1692" s="98">
        <v>35023.352320000005</v>
      </c>
      <c r="M1692" s="98">
        <v>33664</v>
      </c>
      <c r="N1692" s="98">
        <v>35023.352320000005</v>
      </c>
    </row>
    <row r="1693" spans="2:14" ht="16.5" hidden="1">
      <c r="B1693" s="39">
        <v>1097</v>
      </c>
      <c r="C1693" s="67" t="s">
        <v>2587</v>
      </c>
      <c r="D1693" s="55" t="s">
        <v>2588</v>
      </c>
      <c r="E1693" s="68" t="s">
        <v>38</v>
      </c>
      <c r="F1693" s="141">
        <f t="shared" si="268"/>
        <v>13931</v>
      </c>
      <c r="G1693" s="142">
        <f t="shared" si="269"/>
        <v>13003</v>
      </c>
      <c r="H1693" s="142">
        <f t="shared" si="270"/>
        <v>14538</v>
      </c>
      <c r="I1693" s="142">
        <f t="shared" si="271"/>
        <v>14428</v>
      </c>
      <c r="K1693" s="98">
        <v>13741.339040000001</v>
      </c>
      <c r="M1693" s="98">
        <v>13208</v>
      </c>
      <c r="N1693" s="98">
        <v>13741.339040000001</v>
      </c>
    </row>
    <row r="1694" spans="2:14" ht="16.5" hidden="1">
      <c r="B1694" s="39">
        <v>1098</v>
      </c>
      <c r="C1694" s="67" t="s">
        <v>2589</v>
      </c>
      <c r="D1694" s="55" t="s">
        <v>2590</v>
      </c>
      <c r="E1694" s="56" t="s">
        <v>86</v>
      </c>
      <c r="F1694" s="141">
        <f t="shared" si="268"/>
        <v>7653</v>
      </c>
      <c r="G1694" s="142">
        <f t="shared" si="269"/>
        <v>7144</v>
      </c>
      <c r="H1694" s="142">
        <f t="shared" si="270"/>
        <v>7987</v>
      </c>
      <c r="I1694" s="142">
        <f t="shared" si="271"/>
        <v>7926</v>
      </c>
      <c r="K1694" s="98">
        <v>7548.9972800000005</v>
      </c>
      <c r="M1694" s="98">
        <v>7256</v>
      </c>
      <c r="N1694" s="98">
        <v>7548.9972800000005</v>
      </c>
    </row>
    <row r="1695" spans="2:14" ht="16.5" hidden="1">
      <c r="B1695" s="39">
        <v>1099</v>
      </c>
      <c r="C1695" s="67" t="s">
        <v>2591</v>
      </c>
      <c r="D1695" s="55" t="s">
        <v>2592</v>
      </c>
      <c r="E1695" s="68" t="s">
        <v>38</v>
      </c>
      <c r="F1695" s="141">
        <f t="shared" si="268"/>
        <v>11023</v>
      </c>
      <c r="G1695" s="142">
        <f t="shared" si="269"/>
        <v>10289</v>
      </c>
      <c r="H1695" s="142">
        <f t="shared" si="270"/>
        <v>11504</v>
      </c>
      <c r="I1695" s="142">
        <f t="shared" si="271"/>
        <v>11417</v>
      </c>
      <c r="K1695" s="98">
        <v>10873.011380000002</v>
      </c>
      <c r="M1695" s="98">
        <v>10451</v>
      </c>
      <c r="N1695" s="98">
        <v>10873.011380000002</v>
      </c>
    </row>
    <row r="1696" spans="2:14" ht="16.5" hidden="1">
      <c r="B1696" s="39">
        <v>1100</v>
      </c>
      <c r="C1696" s="67" t="s">
        <v>2593</v>
      </c>
      <c r="D1696" s="55" t="s">
        <v>2594</v>
      </c>
      <c r="E1696" s="68" t="s">
        <v>38</v>
      </c>
      <c r="F1696" s="141">
        <f t="shared" si="268"/>
        <v>45662</v>
      </c>
      <c r="G1696" s="142">
        <f t="shared" si="269"/>
        <v>42621</v>
      </c>
      <c r="H1696" s="142">
        <f t="shared" si="270"/>
        <v>47652</v>
      </c>
      <c r="I1696" s="142">
        <f t="shared" si="271"/>
        <v>47292</v>
      </c>
      <c r="K1696" s="98">
        <v>45040.130960000002</v>
      </c>
      <c r="M1696" s="98">
        <v>43292</v>
      </c>
      <c r="N1696" s="98">
        <v>45040.130960000002</v>
      </c>
    </row>
    <row r="1697" spans="2:14" ht="16.5" hidden="1">
      <c r="B1697" s="39">
        <v>1101</v>
      </c>
      <c r="C1697" s="67" t="s">
        <v>2595</v>
      </c>
      <c r="D1697" s="55" t="s">
        <v>2596</v>
      </c>
      <c r="E1697" s="68" t="s">
        <v>38</v>
      </c>
      <c r="F1697" s="141">
        <f t="shared" si="268"/>
        <v>24153</v>
      </c>
      <c r="G1697" s="142">
        <f t="shared" si="269"/>
        <v>22545</v>
      </c>
      <c r="H1697" s="142">
        <f t="shared" si="270"/>
        <v>25207</v>
      </c>
      <c r="I1697" s="142">
        <f t="shared" si="271"/>
        <v>25016</v>
      </c>
      <c r="K1697" s="98">
        <v>23824.702000000001</v>
      </c>
      <c r="M1697" s="98">
        <v>22900</v>
      </c>
      <c r="N1697" s="98">
        <v>23824.702000000001</v>
      </c>
    </row>
    <row r="1698" spans="2:14" ht="16.5" hidden="1">
      <c r="B1698" s="39">
        <v>1102</v>
      </c>
      <c r="C1698" s="67" t="s">
        <v>2597</v>
      </c>
      <c r="D1698" s="55" t="s">
        <v>2598</v>
      </c>
      <c r="E1698" s="68" t="s">
        <v>38</v>
      </c>
      <c r="F1698" s="141">
        <f t="shared" si="268"/>
        <v>33466</v>
      </c>
      <c r="G1698" s="142">
        <f t="shared" si="269"/>
        <v>31238</v>
      </c>
      <c r="H1698" s="142">
        <f t="shared" si="270"/>
        <v>34925</v>
      </c>
      <c r="I1698" s="142">
        <f t="shared" si="271"/>
        <v>34661</v>
      </c>
      <c r="K1698" s="98">
        <v>33010.217020000004</v>
      </c>
      <c r="M1698" s="98">
        <v>31729</v>
      </c>
      <c r="N1698" s="98">
        <v>33010.217020000004</v>
      </c>
    </row>
    <row r="1699" spans="2:14" ht="16.5" hidden="1">
      <c r="B1699" s="39">
        <v>1103</v>
      </c>
      <c r="C1699" s="67" t="s">
        <v>2599</v>
      </c>
      <c r="D1699" s="55" t="s">
        <v>2600</v>
      </c>
      <c r="E1699" s="68" t="s">
        <v>38</v>
      </c>
      <c r="F1699" s="141">
        <f t="shared" si="268"/>
        <v>5074</v>
      </c>
      <c r="G1699" s="142">
        <f t="shared" si="269"/>
        <v>4736</v>
      </c>
      <c r="H1699" s="142">
        <f t="shared" si="270"/>
        <v>5296</v>
      </c>
      <c r="I1699" s="142">
        <f t="shared" si="271"/>
        <v>5256</v>
      </c>
      <c r="K1699" s="98">
        <v>5005.26818</v>
      </c>
      <c r="M1699" s="98">
        <v>4811</v>
      </c>
      <c r="N1699" s="98">
        <v>5005.26818</v>
      </c>
    </row>
    <row r="1700" spans="2:14" ht="16.5" hidden="1">
      <c r="B1700" s="39">
        <v>1104</v>
      </c>
      <c r="C1700" s="67" t="s">
        <v>2601</v>
      </c>
      <c r="D1700" s="55" t="s">
        <v>2602</v>
      </c>
      <c r="E1700" s="56" t="s">
        <v>86</v>
      </c>
      <c r="F1700" s="141">
        <f t="shared" si="268"/>
        <v>2893</v>
      </c>
      <c r="G1700" s="142">
        <f t="shared" si="269"/>
        <v>2701</v>
      </c>
      <c r="H1700" s="142">
        <f t="shared" si="270"/>
        <v>3019</v>
      </c>
      <c r="I1700" s="142">
        <f t="shared" si="271"/>
        <v>2996</v>
      </c>
      <c r="K1700" s="98">
        <v>2853.7623400000002</v>
      </c>
      <c r="M1700" s="98">
        <v>2743</v>
      </c>
      <c r="N1700" s="98">
        <v>2853.7623400000002</v>
      </c>
    </row>
    <row r="1701" spans="2:14" ht="16.5" hidden="1">
      <c r="B1701" s="39">
        <v>1105</v>
      </c>
      <c r="C1701" s="70" t="s">
        <v>2603</v>
      </c>
      <c r="D1701" s="58" t="s">
        <v>2604</v>
      </c>
      <c r="E1701" s="71"/>
      <c r="F1701" s="141"/>
      <c r="G1701" s="142"/>
      <c r="H1701" s="142"/>
      <c r="I1701" s="142"/>
      <c r="K1701" s="98">
        <v>0</v>
      </c>
      <c r="M1701" s="98">
        <v>0</v>
      </c>
      <c r="N1701" s="98">
        <v>0</v>
      </c>
    </row>
    <row r="1702" spans="2:14" ht="16.5" hidden="1">
      <c r="B1702" s="39">
        <v>1106</v>
      </c>
      <c r="C1702" s="67" t="s">
        <v>2605</v>
      </c>
      <c r="D1702" s="55" t="s">
        <v>2606</v>
      </c>
      <c r="E1702" s="68" t="s">
        <v>38</v>
      </c>
      <c r="F1702" s="141">
        <f t="shared" ref="F1702:F1716" si="272">+ROUND($F$7*K1702,0)</f>
        <v>6187</v>
      </c>
      <c r="G1702" s="142">
        <f t="shared" ref="G1702:G1716" si="273">+ROUND(K1702*$G$7,0)</f>
        <v>5775</v>
      </c>
      <c r="H1702" s="142">
        <f t="shared" ref="H1702:H1716" si="274">+ROUND(K1702*$H$7,0)</f>
        <v>6457</v>
      </c>
      <c r="I1702" s="142">
        <f t="shared" ref="I1702:I1716" si="275">+ROUND(K1702*$I$7,0)</f>
        <v>6408</v>
      </c>
      <c r="K1702" s="98">
        <v>6102.8690800000004</v>
      </c>
      <c r="M1702" s="98">
        <v>5866</v>
      </c>
      <c r="N1702" s="98">
        <v>6102.8690800000004</v>
      </c>
    </row>
    <row r="1703" spans="2:14" ht="16.5" hidden="1">
      <c r="B1703" s="39">
        <v>1107</v>
      </c>
      <c r="C1703" s="67" t="s">
        <v>2607</v>
      </c>
      <c r="D1703" s="55" t="s">
        <v>2608</v>
      </c>
      <c r="E1703" s="68" t="s">
        <v>38</v>
      </c>
      <c r="F1703" s="141">
        <f t="shared" si="272"/>
        <v>17632</v>
      </c>
      <c r="G1703" s="142">
        <f t="shared" si="273"/>
        <v>16458</v>
      </c>
      <c r="H1703" s="142">
        <f t="shared" si="274"/>
        <v>18401</v>
      </c>
      <c r="I1703" s="142">
        <f t="shared" si="275"/>
        <v>18262</v>
      </c>
      <c r="K1703" s="98">
        <v>17392.032460000002</v>
      </c>
      <c r="M1703" s="98">
        <v>16717</v>
      </c>
      <c r="N1703" s="98">
        <v>17392.032460000002</v>
      </c>
    </row>
    <row r="1704" spans="2:14" ht="16.5" hidden="1">
      <c r="B1704" s="39">
        <v>1108</v>
      </c>
      <c r="C1704" s="67" t="s">
        <v>2609</v>
      </c>
      <c r="D1704" s="55" t="s">
        <v>2610</v>
      </c>
      <c r="E1704" s="68" t="s">
        <v>38</v>
      </c>
      <c r="F1704" s="141">
        <f t="shared" si="272"/>
        <v>19465</v>
      </c>
      <c r="G1704" s="142">
        <f t="shared" si="273"/>
        <v>18169</v>
      </c>
      <c r="H1704" s="142">
        <f t="shared" si="274"/>
        <v>20314</v>
      </c>
      <c r="I1704" s="142">
        <f t="shared" si="275"/>
        <v>20160</v>
      </c>
      <c r="K1704" s="98">
        <v>19200.212900000002</v>
      </c>
      <c r="M1704" s="98">
        <v>18455</v>
      </c>
      <c r="N1704" s="98">
        <v>19200.212900000002</v>
      </c>
    </row>
    <row r="1705" spans="2:14" ht="16.5" hidden="1">
      <c r="B1705" s="39">
        <v>1109</v>
      </c>
      <c r="C1705" s="67" t="s">
        <v>2611</v>
      </c>
      <c r="D1705" s="55" t="s">
        <v>2612</v>
      </c>
      <c r="E1705" s="56" t="s">
        <v>86</v>
      </c>
      <c r="F1705" s="141">
        <f t="shared" si="272"/>
        <v>2893</v>
      </c>
      <c r="G1705" s="142">
        <f t="shared" si="273"/>
        <v>2701</v>
      </c>
      <c r="H1705" s="142">
        <f t="shared" si="274"/>
        <v>3019</v>
      </c>
      <c r="I1705" s="142">
        <f t="shared" si="275"/>
        <v>2996</v>
      </c>
      <c r="K1705" s="98">
        <v>2853.7623400000002</v>
      </c>
      <c r="M1705" s="98">
        <v>2743</v>
      </c>
      <c r="N1705" s="98">
        <v>2853.7623400000002</v>
      </c>
    </row>
    <row r="1706" spans="2:14" ht="16.5" hidden="1">
      <c r="B1706" s="39">
        <v>1110</v>
      </c>
      <c r="C1706" s="67" t="s">
        <v>2613</v>
      </c>
      <c r="D1706" s="55" t="s">
        <v>2614</v>
      </c>
      <c r="E1706" s="68" t="s">
        <v>38</v>
      </c>
      <c r="F1706" s="141">
        <f t="shared" si="272"/>
        <v>20409</v>
      </c>
      <c r="G1706" s="142">
        <f t="shared" si="273"/>
        <v>19050</v>
      </c>
      <c r="H1706" s="142">
        <f t="shared" si="274"/>
        <v>21299</v>
      </c>
      <c r="I1706" s="142">
        <f t="shared" si="275"/>
        <v>21138</v>
      </c>
      <c r="K1706" s="98">
        <v>20131.353000000003</v>
      </c>
      <c r="M1706" s="98">
        <v>19350</v>
      </c>
      <c r="N1706" s="98">
        <v>20131.353000000003</v>
      </c>
    </row>
    <row r="1707" spans="2:14" ht="16.5" hidden="1">
      <c r="B1707" s="39">
        <v>1111</v>
      </c>
      <c r="C1707" s="67" t="s">
        <v>2615</v>
      </c>
      <c r="D1707" s="55" t="s">
        <v>2616</v>
      </c>
      <c r="E1707" s="56" t="s">
        <v>86</v>
      </c>
      <c r="F1707" s="141">
        <f t="shared" si="272"/>
        <v>5332</v>
      </c>
      <c r="G1707" s="142">
        <f t="shared" si="273"/>
        <v>4977</v>
      </c>
      <c r="H1707" s="142">
        <f t="shared" si="274"/>
        <v>5564</v>
      </c>
      <c r="I1707" s="142">
        <f t="shared" si="275"/>
        <v>5522</v>
      </c>
      <c r="K1707" s="98">
        <v>5259.1209000000008</v>
      </c>
      <c r="L1707" s="99">
        <f>+F1707</f>
        <v>5332</v>
      </c>
      <c r="M1707" s="98">
        <v>10959</v>
      </c>
      <c r="N1707" s="98">
        <v>5259.1209000000008</v>
      </c>
    </row>
    <row r="1708" spans="2:14" ht="16.5" hidden="1">
      <c r="B1708" s="39">
        <v>1112</v>
      </c>
      <c r="C1708" s="67" t="s">
        <v>2617</v>
      </c>
      <c r="D1708" s="55" t="s">
        <v>2618</v>
      </c>
      <c r="E1708" s="68" t="s">
        <v>38</v>
      </c>
      <c r="F1708" s="141">
        <f t="shared" si="272"/>
        <v>20674</v>
      </c>
      <c r="G1708" s="142">
        <f t="shared" si="273"/>
        <v>19297</v>
      </c>
      <c r="H1708" s="142">
        <f t="shared" si="274"/>
        <v>21575</v>
      </c>
      <c r="I1708" s="142">
        <f t="shared" si="275"/>
        <v>21412</v>
      </c>
      <c r="K1708" s="98">
        <v>20392.488380000003</v>
      </c>
      <c r="L1708" s="99">
        <f>+F1708</f>
        <v>20674</v>
      </c>
      <c r="M1708" s="98">
        <v>5055</v>
      </c>
      <c r="N1708" s="98">
        <v>20392.488380000003</v>
      </c>
    </row>
    <row r="1709" spans="2:14" ht="16.5" hidden="1">
      <c r="B1709" s="39">
        <v>1113</v>
      </c>
      <c r="C1709" s="67" t="s">
        <v>2619</v>
      </c>
      <c r="D1709" s="55" t="s">
        <v>2620</v>
      </c>
      <c r="E1709" s="68" t="s">
        <v>38</v>
      </c>
      <c r="F1709" s="141">
        <f t="shared" si="272"/>
        <v>17916</v>
      </c>
      <c r="G1709" s="142">
        <f t="shared" si="273"/>
        <v>16723</v>
      </c>
      <c r="H1709" s="142">
        <f t="shared" si="274"/>
        <v>18697</v>
      </c>
      <c r="I1709" s="142">
        <f t="shared" si="275"/>
        <v>18555</v>
      </c>
      <c r="K1709" s="98">
        <v>17671.894680000001</v>
      </c>
      <c r="L1709" s="99">
        <f>+F1709</f>
        <v>17916</v>
      </c>
      <c r="M1709" s="98">
        <v>19601</v>
      </c>
      <c r="N1709" s="98">
        <v>17671.894680000001</v>
      </c>
    </row>
    <row r="1710" spans="2:14" ht="22.5" hidden="1">
      <c r="B1710" s="39">
        <v>1114</v>
      </c>
      <c r="C1710" s="67" t="s">
        <v>2621</v>
      </c>
      <c r="D1710" s="55" t="s">
        <v>2622</v>
      </c>
      <c r="E1710" s="68" t="s">
        <v>38</v>
      </c>
      <c r="F1710" s="141">
        <f t="shared" si="272"/>
        <v>18141</v>
      </c>
      <c r="G1710" s="142">
        <f t="shared" si="273"/>
        <v>16934</v>
      </c>
      <c r="H1710" s="142">
        <f t="shared" si="274"/>
        <v>18932</v>
      </c>
      <c r="I1710" s="142">
        <f t="shared" si="275"/>
        <v>18789</v>
      </c>
      <c r="K1710" s="98">
        <v>17894.536</v>
      </c>
      <c r="L1710" s="99">
        <f>+F1710</f>
        <v>18141</v>
      </c>
      <c r="M1710" s="98">
        <v>16986</v>
      </c>
      <c r="N1710" s="98">
        <v>17894.536</v>
      </c>
    </row>
    <row r="1711" spans="2:14" ht="16.5" hidden="1">
      <c r="B1711" s="39">
        <v>1115</v>
      </c>
      <c r="C1711" s="67" t="s">
        <v>2623</v>
      </c>
      <c r="D1711" s="55" t="s">
        <v>2624</v>
      </c>
      <c r="E1711" s="68" t="s">
        <v>38</v>
      </c>
      <c r="F1711" s="141">
        <f t="shared" si="272"/>
        <v>14661</v>
      </c>
      <c r="G1711" s="142">
        <f t="shared" si="273"/>
        <v>13685</v>
      </c>
      <c r="H1711" s="142">
        <f t="shared" si="274"/>
        <v>15300</v>
      </c>
      <c r="I1711" s="142">
        <f t="shared" si="275"/>
        <v>15184</v>
      </c>
      <c r="K1711" s="98">
        <v>14461.282000000001</v>
      </c>
      <c r="M1711" s="98">
        <v>13900</v>
      </c>
      <c r="N1711" s="98">
        <v>14461.282000000001</v>
      </c>
    </row>
    <row r="1712" spans="2:14" ht="16.5" hidden="1">
      <c r="C1712" s="185" t="s">
        <v>2625</v>
      </c>
      <c r="D1712" s="188" t="s">
        <v>2626</v>
      </c>
      <c r="E1712" s="189" t="s">
        <v>38</v>
      </c>
      <c r="F1712" s="141">
        <f t="shared" si="272"/>
        <v>7593</v>
      </c>
      <c r="G1712" s="142">
        <f t="shared" si="273"/>
        <v>7088</v>
      </c>
      <c r="H1712" s="142">
        <f t="shared" si="274"/>
        <v>7924</v>
      </c>
      <c r="I1712" s="142">
        <f t="shared" si="275"/>
        <v>7865</v>
      </c>
      <c r="K1712" s="177">
        <v>7490</v>
      </c>
      <c r="M1712" s="98">
        <v>0</v>
      </c>
      <c r="N1712" s="98">
        <v>0</v>
      </c>
    </row>
    <row r="1713" spans="2:14" ht="16.5" hidden="1">
      <c r="C1713" s="185" t="s">
        <v>2627</v>
      </c>
      <c r="D1713" s="188" t="s">
        <v>2628</v>
      </c>
      <c r="E1713" s="189" t="s">
        <v>38</v>
      </c>
      <c r="F1713" s="141">
        <f t="shared" si="272"/>
        <v>9631</v>
      </c>
      <c r="G1713" s="142">
        <f t="shared" si="273"/>
        <v>8990</v>
      </c>
      <c r="H1713" s="142">
        <f t="shared" si="274"/>
        <v>10051</v>
      </c>
      <c r="I1713" s="142">
        <f t="shared" si="275"/>
        <v>9975</v>
      </c>
      <c r="K1713" s="177">
        <v>9500</v>
      </c>
      <c r="M1713" s="98"/>
      <c r="N1713" s="98"/>
    </row>
    <row r="1714" spans="2:14" ht="25.5" hidden="1">
      <c r="C1714" s="185" t="s">
        <v>2629</v>
      </c>
      <c r="D1714" s="188" t="s">
        <v>2630</v>
      </c>
      <c r="E1714" s="189" t="s">
        <v>86</v>
      </c>
      <c r="F1714" s="141">
        <f t="shared" si="272"/>
        <v>14452</v>
      </c>
      <c r="G1714" s="142">
        <f t="shared" si="273"/>
        <v>13490</v>
      </c>
      <c r="H1714" s="142">
        <f t="shared" si="274"/>
        <v>15082</v>
      </c>
      <c r="I1714" s="142">
        <f t="shared" si="275"/>
        <v>14968</v>
      </c>
      <c r="K1714" s="177">
        <v>14255</v>
      </c>
      <c r="M1714" s="98"/>
      <c r="N1714" s="98"/>
    </row>
    <row r="1715" spans="2:14" ht="16.5" hidden="1">
      <c r="C1715" s="185" t="s">
        <v>2631</v>
      </c>
      <c r="D1715" s="188" t="s">
        <v>2632</v>
      </c>
      <c r="E1715" s="189" t="s">
        <v>38</v>
      </c>
      <c r="F1715" s="141">
        <f t="shared" si="272"/>
        <v>23753</v>
      </c>
      <c r="G1715" s="142">
        <f t="shared" si="273"/>
        <v>22172</v>
      </c>
      <c r="H1715" s="142">
        <f t="shared" si="274"/>
        <v>24789</v>
      </c>
      <c r="I1715" s="142">
        <f t="shared" si="275"/>
        <v>24602</v>
      </c>
      <c r="K1715" s="177">
        <v>23430</v>
      </c>
      <c r="M1715" s="98"/>
      <c r="N1715" s="98"/>
    </row>
    <row r="1716" spans="2:14" ht="25.5" hidden="1">
      <c r="C1716" s="185" t="s">
        <v>2633</v>
      </c>
      <c r="D1716" s="188" t="s">
        <v>2634</v>
      </c>
      <c r="E1716" s="189" t="s">
        <v>9</v>
      </c>
      <c r="F1716" s="141">
        <f t="shared" si="272"/>
        <v>2041286</v>
      </c>
      <c r="G1716" s="142">
        <f t="shared" si="273"/>
        <v>1905375</v>
      </c>
      <c r="H1716" s="142">
        <f t="shared" si="274"/>
        <v>2130283</v>
      </c>
      <c r="I1716" s="142">
        <f t="shared" si="275"/>
        <v>2114175</v>
      </c>
      <c r="K1716" s="177">
        <v>2013500</v>
      </c>
      <c r="M1716" s="98"/>
      <c r="N1716" s="98"/>
    </row>
    <row r="1717" spans="2:14" ht="16.5" hidden="1">
      <c r="C1717" s="67"/>
      <c r="D1717" s="55"/>
      <c r="E1717" s="68"/>
      <c r="F1717" s="149"/>
      <c r="G1717" s="150"/>
      <c r="H1717" s="150"/>
      <c r="I1717" s="150"/>
      <c r="K1717" s="98"/>
      <c r="M1717" s="98"/>
      <c r="N1717" s="98"/>
    </row>
    <row r="1718" spans="2:14" ht="16.5" hidden="1">
      <c r="C1718" s="67"/>
      <c r="D1718" s="55"/>
      <c r="E1718" s="68"/>
      <c r="F1718" s="149"/>
      <c r="G1718" s="150"/>
      <c r="H1718" s="150"/>
      <c r="I1718" s="150"/>
      <c r="K1718" s="98"/>
      <c r="M1718" s="98"/>
      <c r="N1718" s="98"/>
    </row>
    <row r="1719" spans="2:14" ht="16.5" hidden="1">
      <c r="C1719" s="67"/>
      <c r="D1719" s="55"/>
      <c r="E1719" s="68"/>
      <c r="F1719" s="149"/>
      <c r="G1719" s="150"/>
      <c r="H1719" s="150"/>
      <c r="I1719" s="150"/>
      <c r="K1719" s="98"/>
      <c r="M1719" s="98"/>
      <c r="N1719" s="98"/>
    </row>
    <row r="1720" spans="2:14" ht="16.5" hidden="1">
      <c r="C1720" s="67"/>
      <c r="D1720" s="55"/>
      <c r="E1720" s="68"/>
      <c r="F1720" s="149"/>
      <c r="G1720" s="150"/>
      <c r="H1720" s="150"/>
      <c r="I1720" s="150"/>
      <c r="K1720" s="98"/>
      <c r="M1720" s="98"/>
      <c r="N1720" s="98"/>
    </row>
    <row r="1721" spans="2:14" ht="16.5" hidden="1">
      <c r="C1721" s="67"/>
      <c r="D1721" s="55"/>
      <c r="E1721" s="68"/>
      <c r="F1721" s="149"/>
      <c r="G1721" s="150"/>
      <c r="H1721" s="150"/>
      <c r="I1721" s="150"/>
      <c r="K1721" s="98"/>
      <c r="M1721" s="98"/>
      <c r="N1721" s="98"/>
    </row>
    <row r="1722" spans="2:14" ht="16.5" hidden="1">
      <c r="C1722" s="67"/>
      <c r="D1722" s="55"/>
      <c r="E1722" s="68"/>
      <c r="F1722" s="149"/>
      <c r="G1722" s="150"/>
      <c r="H1722" s="150"/>
      <c r="I1722" s="150"/>
      <c r="K1722" s="98"/>
      <c r="M1722" s="98"/>
      <c r="N1722" s="98"/>
    </row>
    <row r="1723" spans="2:14" ht="16.5" hidden="1" customHeight="1">
      <c r="B1723" s="39">
        <v>1117</v>
      </c>
      <c r="C1723" s="50">
        <v>19</v>
      </c>
      <c r="D1723" s="122" t="s">
        <v>2635</v>
      </c>
      <c r="E1723" s="92"/>
      <c r="F1723" s="148"/>
      <c r="G1723" s="148"/>
      <c r="H1723" s="148"/>
      <c r="I1723" s="148"/>
      <c r="K1723" s="98">
        <v>0</v>
      </c>
      <c r="M1723" s="98">
        <v>0</v>
      </c>
      <c r="N1723" s="98">
        <v>0</v>
      </c>
    </row>
    <row r="1724" spans="2:14" ht="16.5" hidden="1">
      <c r="B1724" s="39">
        <v>1118</v>
      </c>
      <c r="C1724" s="86" t="s">
        <v>2636</v>
      </c>
      <c r="D1724" s="128" t="s">
        <v>2637</v>
      </c>
      <c r="E1724" s="87"/>
      <c r="F1724" s="141"/>
      <c r="G1724" s="142"/>
      <c r="H1724" s="142"/>
      <c r="I1724" s="142"/>
      <c r="K1724" s="98">
        <v>0</v>
      </c>
      <c r="M1724" s="98">
        <v>0</v>
      </c>
      <c r="N1724" s="98">
        <v>0</v>
      </c>
    </row>
    <row r="1725" spans="2:14" ht="16.5" hidden="1">
      <c r="B1725" s="39">
        <v>1119</v>
      </c>
      <c r="C1725" s="67" t="s">
        <v>2638</v>
      </c>
      <c r="D1725" s="55" t="s">
        <v>2639</v>
      </c>
      <c r="E1725" s="68" t="s">
        <v>9</v>
      </c>
      <c r="F1725" s="141">
        <f t="shared" ref="F1725:F1741" si="276">+ROUND($F$7*K1725,0)</f>
        <v>77788</v>
      </c>
      <c r="G1725" s="142">
        <f t="shared" ref="G1725:G1741" si="277">+ROUND(K1725*$G$7,0)</f>
        <v>72609</v>
      </c>
      <c r="H1725" s="142">
        <f t="shared" ref="H1725:H1741" si="278">+ROUND(K1725*$H$7,0)</f>
        <v>81179</v>
      </c>
      <c r="I1725" s="142">
        <f t="shared" ref="I1725:I1741" si="279">+ROUND(K1725*$I$7,0)</f>
        <v>80566</v>
      </c>
      <c r="K1725" s="98">
        <v>76729.06538</v>
      </c>
      <c r="M1725" s="98">
        <v>73751</v>
      </c>
      <c r="N1725" s="98">
        <v>76729.06538</v>
      </c>
    </row>
    <row r="1726" spans="2:14" ht="16.5" hidden="1">
      <c r="B1726" s="39">
        <v>1120</v>
      </c>
      <c r="C1726" s="67" t="s">
        <v>2640</v>
      </c>
      <c r="D1726" s="55" t="s">
        <v>2641</v>
      </c>
      <c r="E1726" s="68" t="s">
        <v>9</v>
      </c>
      <c r="F1726" s="141">
        <f t="shared" si="276"/>
        <v>72402</v>
      </c>
      <c r="G1726" s="142">
        <f t="shared" si="277"/>
        <v>67582</v>
      </c>
      <c r="H1726" s="142">
        <f t="shared" si="278"/>
        <v>75559</v>
      </c>
      <c r="I1726" s="142">
        <f t="shared" si="279"/>
        <v>74988</v>
      </c>
      <c r="K1726" s="98">
        <v>71416.8851</v>
      </c>
      <c r="M1726" s="98">
        <v>68645</v>
      </c>
      <c r="N1726" s="98">
        <v>71416.8851</v>
      </c>
    </row>
    <row r="1727" spans="2:14" ht="16.5" hidden="1">
      <c r="B1727" s="39">
        <v>1121</v>
      </c>
      <c r="C1727" s="67" t="s">
        <v>2642</v>
      </c>
      <c r="D1727" s="55" t="s">
        <v>2643</v>
      </c>
      <c r="E1727" s="68" t="s">
        <v>9</v>
      </c>
      <c r="F1727" s="141">
        <f t="shared" si="276"/>
        <v>94083</v>
      </c>
      <c r="G1727" s="142">
        <f t="shared" si="277"/>
        <v>87818</v>
      </c>
      <c r="H1727" s="142">
        <f t="shared" si="278"/>
        <v>98184</v>
      </c>
      <c r="I1727" s="142">
        <f t="shared" si="279"/>
        <v>97442</v>
      </c>
      <c r="K1727" s="98">
        <v>92801.896000000008</v>
      </c>
      <c r="M1727" s="98">
        <v>89200</v>
      </c>
      <c r="N1727" s="98">
        <v>92801.896000000008</v>
      </c>
    </row>
    <row r="1728" spans="2:14" ht="16.5" hidden="1">
      <c r="B1728" s="39">
        <v>1122</v>
      </c>
      <c r="C1728" s="67" t="s">
        <v>2644</v>
      </c>
      <c r="D1728" s="55" t="s">
        <v>2645</v>
      </c>
      <c r="E1728" s="68" t="s">
        <v>9</v>
      </c>
      <c r="F1728" s="141">
        <f t="shared" si="276"/>
        <v>107572</v>
      </c>
      <c r="G1728" s="142">
        <f t="shared" si="277"/>
        <v>100409</v>
      </c>
      <c r="H1728" s="142">
        <f t="shared" si="278"/>
        <v>112262</v>
      </c>
      <c r="I1728" s="142">
        <f t="shared" si="279"/>
        <v>111413</v>
      </c>
      <c r="K1728" s="98">
        <v>106107.31582</v>
      </c>
      <c r="M1728" s="98">
        <v>101989</v>
      </c>
      <c r="N1728" s="98">
        <v>106107.31582</v>
      </c>
    </row>
    <row r="1729" spans="2:14" ht="16.5" hidden="1">
      <c r="B1729" s="39">
        <v>1123</v>
      </c>
      <c r="C1729" s="67" t="s">
        <v>2646</v>
      </c>
      <c r="D1729" s="55" t="s">
        <v>2647</v>
      </c>
      <c r="E1729" s="68" t="s">
        <v>9</v>
      </c>
      <c r="F1729" s="141">
        <f t="shared" si="276"/>
        <v>263065</v>
      </c>
      <c r="G1729" s="142">
        <f t="shared" si="277"/>
        <v>245550</v>
      </c>
      <c r="H1729" s="142">
        <f t="shared" si="278"/>
        <v>274534</v>
      </c>
      <c r="I1729" s="142">
        <f t="shared" si="279"/>
        <v>272459</v>
      </c>
      <c r="K1729" s="98">
        <v>259484.29694000003</v>
      </c>
      <c r="M1729" s="98">
        <v>249413</v>
      </c>
      <c r="N1729" s="98">
        <v>259484.29694000003</v>
      </c>
    </row>
    <row r="1730" spans="2:14" ht="45" hidden="1">
      <c r="B1730" s="39">
        <v>1124</v>
      </c>
      <c r="C1730" s="67" t="s">
        <v>2648</v>
      </c>
      <c r="D1730" s="55" t="s">
        <v>2649</v>
      </c>
      <c r="E1730" s="68" t="s">
        <v>9</v>
      </c>
      <c r="F1730" s="141">
        <f t="shared" si="276"/>
        <v>108865</v>
      </c>
      <c r="G1730" s="142">
        <f t="shared" si="277"/>
        <v>101616</v>
      </c>
      <c r="H1730" s="142">
        <f t="shared" si="278"/>
        <v>113611</v>
      </c>
      <c r="I1730" s="142">
        <f t="shared" si="279"/>
        <v>112752</v>
      </c>
      <c r="K1730" s="98">
        <v>107382.82170000001</v>
      </c>
      <c r="M1730" s="98">
        <v>103215</v>
      </c>
      <c r="N1730" s="98">
        <v>107382.82170000001</v>
      </c>
    </row>
    <row r="1731" spans="2:14" ht="16.5" hidden="1">
      <c r="B1731" s="39">
        <v>1125</v>
      </c>
      <c r="C1731" s="67" t="s">
        <v>2650</v>
      </c>
      <c r="D1731" s="55" t="s">
        <v>2651</v>
      </c>
      <c r="E1731" s="68" t="s">
        <v>9</v>
      </c>
      <c r="F1731" s="141">
        <f t="shared" si="276"/>
        <v>78984</v>
      </c>
      <c r="G1731" s="142">
        <f t="shared" si="277"/>
        <v>73725</v>
      </c>
      <c r="H1731" s="142">
        <f t="shared" si="278"/>
        <v>82428</v>
      </c>
      <c r="I1731" s="142">
        <f t="shared" si="279"/>
        <v>81804</v>
      </c>
      <c r="K1731" s="98">
        <v>77908.856299999999</v>
      </c>
      <c r="M1731" s="98">
        <v>74885</v>
      </c>
      <c r="N1731" s="98">
        <v>77908.856299999999</v>
      </c>
    </row>
    <row r="1732" spans="2:14" ht="16.5" hidden="1">
      <c r="B1732" s="39">
        <v>1126</v>
      </c>
      <c r="C1732" s="67" t="s">
        <v>2652</v>
      </c>
      <c r="D1732" s="55" t="s">
        <v>2653</v>
      </c>
      <c r="E1732" s="68" t="s">
        <v>9</v>
      </c>
      <c r="F1732" s="141">
        <f t="shared" si="276"/>
        <v>59869</v>
      </c>
      <c r="G1732" s="142">
        <f t="shared" si="277"/>
        <v>55883</v>
      </c>
      <c r="H1732" s="142">
        <f t="shared" si="278"/>
        <v>62479</v>
      </c>
      <c r="I1732" s="142">
        <f t="shared" si="279"/>
        <v>62007</v>
      </c>
      <c r="K1732" s="98">
        <v>59054.049560000007</v>
      </c>
      <c r="M1732" s="98">
        <v>56762</v>
      </c>
      <c r="N1732" s="98">
        <v>59054.049560000007</v>
      </c>
    </row>
    <row r="1733" spans="2:14" ht="16.5" hidden="1">
      <c r="B1733" s="39">
        <v>1127</v>
      </c>
      <c r="C1733" s="67" t="s">
        <v>2654</v>
      </c>
      <c r="D1733" s="55" t="s">
        <v>2655</v>
      </c>
      <c r="E1733" s="68" t="s">
        <v>9</v>
      </c>
      <c r="F1733" s="141">
        <f t="shared" si="276"/>
        <v>69888</v>
      </c>
      <c r="G1733" s="142">
        <f t="shared" si="277"/>
        <v>65235</v>
      </c>
      <c r="H1733" s="142">
        <f t="shared" si="278"/>
        <v>72935</v>
      </c>
      <c r="I1733" s="142">
        <f t="shared" si="279"/>
        <v>72383</v>
      </c>
      <c r="K1733" s="98">
        <v>68936.619180000009</v>
      </c>
      <c r="M1733" s="98">
        <v>66261</v>
      </c>
      <c r="N1733" s="98">
        <v>68936.619180000009</v>
      </c>
    </row>
    <row r="1734" spans="2:14" ht="16.5" hidden="1">
      <c r="B1734" s="39">
        <v>1128</v>
      </c>
      <c r="C1734" s="67" t="s">
        <v>2656</v>
      </c>
      <c r="D1734" s="55" t="s">
        <v>2657</v>
      </c>
      <c r="E1734" s="68" t="s">
        <v>9</v>
      </c>
      <c r="F1734" s="141">
        <f t="shared" si="276"/>
        <v>66870</v>
      </c>
      <c r="G1734" s="142">
        <f t="shared" si="277"/>
        <v>62418</v>
      </c>
      <c r="H1734" s="142">
        <f t="shared" si="278"/>
        <v>69786</v>
      </c>
      <c r="I1734" s="142">
        <f t="shared" si="279"/>
        <v>69258</v>
      </c>
      <c r="K1734" s="98">
        <v>65960.092000000004</v>
      </c>
      <c r="M1734" s="98">
        <v>63400</v>
      </c>
      <c r="N1734" s="98">
        <v>65960.092000000004</v>
      </c>
    </row>
    <row r="1735" spans="2:14" ht="16.5" hidden="1">
      <c r="B1735" s="39">
        <v>1129</v>
      </c>
      <c r="C1735" s="67" t="s">
        <v>2658</v>
      </c>
      <c r="D1735" s="55" t="s">
        <v>2659</v>
      </c>
      <c r="E1735" s="68" t="s">
        <v>9</v>
      </c>
      <c r="F1735" s="141">
        <f t="shared" si="276"/>
        <v>69877</v>
      </c>
      <c r="G1735" s="142">
        <f t="shared" si="277"/>
        <v>65225</v>
      </c>
      <c r="H1735" s="142">
        <f t="shared" si="278"/>
        <v>72924</v>
      </c>
      <c r="I1735" s="142">
        <f t="shared" si="279"/>
        <v>72373</v>
      </c>
      <c r="K1735" s="98">
        <v>68926.215380000009</v>
      </c>
      <c r="M1735" s="98">
        <v>66251</v>
      </c>
      <c r="N1735" s="98">
        <v>68926.215380000009</v>
      </c>
    </row>
    <row r="1736" spans="2:14" ht="16.5" hidden="1">
      <c r="B1736" s="39">
        <v>1130</v>
      </c>
      <c r="C1736" s="67" t="s">
        <v>2660</v>
      </c>
      <c r="D1736" s="55" t="s">
        <v>2661</v>
      </c>
      <c r="E1736" s="68" t="s">
        <v>9</v>
      </c>
      <c r="F1736" s="141">
        <f t="shared" si="276"/>
        <v>137946</v>
      </c>
      <c r="G1736" s="142">
        <f t="shared" si="277"/>
        <v>128761</v>
      </c>
      <c r="H1736" s="142">
        <f t="shared" si="278"/>
        <v>143960</v>
      </c>
      <c r="I1736" s="142">
        <f t="shared" si="279"/>
        <v>142872</v>
      </c>
      <c r="K1736" s="98">
        <v>136068.17906000002</v>
      </c>
      <c r="M1736" s="98">
        <v>130787</v>
      </c>
      <c r="N1736" s="98">
        <v>136068.17906000002</v>
      </c>
    </row>
    <row r="1737" spans="2:14" ht="16.5" hidden="1">
      <c r="B1737" s="39">
        <v>1131</v>
      </c>
      <c r="C1737" s="67" t="s">
        <v>2662</v>
      </c>
      <c r="D1737" s="55" t="s">
        <v>2663</v>
      </c>
      <c r="E1737" s="68" t="s">
        <v>9</v>
      </c>
      <c r="F1737" s="141">
        <f t="shared" si="276"/>
        <v>94008</v>
      </c>
      <c r="G1737" s="142">
        <f t="shared" si="277"/>
        <v>87749</v>
      </c>
      <c r="H1737" s="142">
        <f t="shared" si="278"/>
        <v>98106</v>
      </c>
      <c r="I1737" s="142">
        <f t="shared" si="279"/>
        <v>97364</v>
      </c>
      <c r="K1737" s="98">
        <v>92728.029020000002</v>
      </c>
      <c r="M1737" s="98">
        <v>89129</v>
      </c>
      <c r="N1737" s="98">
        <v>92728.029020000002</v>
      </c>
    </row>
    <row r="1738" spans="2:14" ht="16.5" hidden="1">
      <c r="B1738" s="39">
        <v>1132</v>
      </c>
      <c r="C1738" s="67" t="s">
        <v>2664</v>
      </c>
      <c r="D1738" s="55" t="s">
        <v>2665</v>
      </c>
      <c r="E1738" s="68" t="s">
        <v>9</v>
      </c>
      <c r="F1738" s="141">
        <f t="shared" si="276"/>
        <v>66870</v>
      </c>
      <c r="G1738" s="142">
        <f t="shared" si="277"/>
        <v>62418</v>
      </c>
      <c r="H1738" s="142">
        <f t="shared" si="278"/>
        <v>69786</v>
      </c>
      <c r="I1738" s="142">
        <f t="shared" si="279"/>
        <v>69258</v>
      </c>
      <c r="K1738" s="98">
        <v>65960.092000000004</v>
      </c>
      <c r="M1738" s="98">
        <v>63400</v>
      </c>
      <c r="N1738" s="98">
        <v>65960.092000000004</v>
      </c>
    </row>
    <row r="1739" spans="2:14" ht="16.5" hidden="1">
      <c r="B1739" s="39">
        <v>1133</v>
      </c>
      <c r="C1739" s="67" t="s">
        <v>2666</v>
      </c>
      <c r="D1739" s="55" t="s">
        <v>2667</v>
      </c>
      <c r="E1739" s="68" t="s">
        <v>9</v>
      </c>
      <c r="F1739" s="141">
        <f t="shared" si="276"/>
        <v>66870</v>
      </c>
      <c r="G1739" s="142">
        <f t="shared" si="277"/>
        <v>62418</v>
      </c>
      <c r="H1739" s="142">
        <f t="shared" si="278"/>
        <v>69786</v>
      </c>
      <c r="I1739" s="142">
        <f t="shared" si="279"/>
        <v>69258</v>
      </c>
      <c r="K1739" s="98">
        <v>65960.092000000004</v>
      </c>
      <c r="M1739" s="98">
        <v>63400</v>
      </c>
      <c r="N1739" s="98">
        <v>65960.092000000004</v>
      </c>
    </row>
    <row r="1740" spans="2:14" ht="16.5" hidden="1">
      <c r="B1740" s="39">
        <v>1134</v>
      </c>
      <c r="C1740" s="67" t="s">
        <v>2668</v>
      </c>
      <c r="D1740" s="55" t="s">
        <v>2669</v>
      </c>
      <c r="E1740" s="68" t="s">
        <v>9</v>
      </c>
      <c r="F1740" s="141">
        <f t="shared" si="276"/>
        <v>11419</v>
      </c>
      <c r="G1740" s="142">
        <f t="shared" si="277"/>
        <v>10658</v>
      </c>
      <c r="H1740" s="142">
        <f t="shared" si="278"/>
        <v>11916</v>
      </c>
      <c r="I1740" s="142">
        <f t="shared" si="279"/>
        <v>11826</v>
      </c>
      <c r="K1740" s="98">
        <v>11263.153880000002</v>
      </c>
      <c r="M1740" s="98">
        <v>10826</v>
      </c>
      <c r="N1740" s="98">
        <v>11263.153880000002</v>
      </c>
    </row>
    <row r="1741" spans="2:14" ht="16.5" hidden="1">
      <c r="B1741" s="39">
        <v>1135</v>
      </c>
      <c r="C1741" s="67" t="s">
        <v>2670</v>
      </c>
      <c r="D1741" s="55" t="s">
        <v>2671</v>
      </c>
      <c r="E1741" s="68" t="s">
        <v>9</v>
      </c>
      <c r="F1741" s="141">
        <f t="shared" si="276"/>
        <v>46957</v>
      </c>
      <c r="G1741" s="142">
        <f t="shared" si="277"/>
        <v>43830</v>
      </c>
      <c r="H1741" s="142">
        <f t="shared" si="278"/>
        <v>49004</v>
      </c>
      <c r="I1741" s="142">
        <f t="shared" si="279"/>
        <v>48634</v>
      </c>
      <c r="K1741" s="98">
        <v>46317.717600000004</v>
      </c>
      <c r="M1741" s="98">
        <v>44520</v>
      </c>
      <c r="N1741" s="98">
        <v>46317.717600000004</v>
      </c>
    </row>
    <row r="1742" spans="2:14" ht="16.5" hidden="1">
      <c r="B1742" s="39">
        <v>1136</v>
      </c>
      <c r="C1742" s="70" t="s">
        <v>2672</v>
      </c>
      <c r="D1742" s="58" t="s">
        <v>2673</v>
      </c>
      <c r="E1742" s="71"/>
      <c r="F1742" s="141"/>
      <c r="G1742" s="142"/>
      <c r="H1742" s="142"/>
      <c r="I1742" s="142"/>
      <c r="K1742" s="98">
        <v>0</v>
      </c>
      <c r="M1742" s="98">
        <v>0</v>
      </c>
      <c r="N1742" s="98">
        <v>0</v>
      </c>
    </row>
    <row r="1743" spans="2:14" ht="16.5" hidden="1">
      <c r="B1743" s="39">
        <v>1137</v>
      </c>
      <c r="C1743" s="67" t="s">
        <v>2674</v>
      </c>
      <c r="D1743" s="55" t="s">
        <v>2675</v>
      </c>
      <c r="E1743" s="68" t="s">
        <v>9</v>
      </c>
      <c r="F1743" s="141">
        <f>+ROUND($F$7*K1743,0)</f>
        <v>193912</v>
      </c>
      <c r="G1743" s="142">
        <f>+ROUND(K1743*$G$7,0)</f>
        <v>181001</v>
      </c>
      <c r="H1743" s="142">
        <f>+ROUND(K1743*$H$7,0)</f>
        <v>202367</v>
      </c>
      <c r="I1743" s="142">
        <f>+ROUND(K1743*$I$7,0)</f>
        <v>200836</v>
      </c>
      <c r="K1743" s="98">
        <v>191272.82262000002</v>
      </c>
      <c r="M1743" s="98">
        <v>183849</v>
      </c>
      <c r="N1743" s="98">
        <v>191272.82262000002</v>
      </c>
    </row>
    <row r="1744" spans="2:14" ht="16.5" hidden="1">
      <c r="B1744" s="39">
        <v>1138</v>
      </c>
      <c r="C1744" s="67" t="s">
        <v>2676</v>
      </c>
      <c r="D1744" s="55" t="s">
        <v>2677</v>
      </c>
      <c r="E1744" s="68" t="s">
        <v>9</v>
      </c>
      <c r="F1744" s="141">
        <f>+ROUND($F$7*K1744,0)</f>
        <v>64377</v>
      </c>
      <c r="G1744" s="142">
        <f>+ROUND(K1744*$G$7,0)</f>
        <v>60091</v>
      </c>
      <c r="H1744" s="142">
        <f>+ROUND(K1744*$H$7,0)</f>
        <v>67184</v>
      </c>
      <c r="I1744" s="142">
        <f>+ROUND(K1744*$I$7,0)</f>
        <v>66676</v>
      </c>
      <c r="K1744" s="98">
        <v>63500.633680000006</v>
      </c>
      <c r="M1744" s="98">
        <v>61036</v>
      </c>
      <c r="N1744" s="98">
        <v>63500.633680000006</v>
      </c>
    </row>
    <row r="1745" spans="2:14" ht="16.5" hidden="1">
      <c r="B1745" s="39">
        <v>1139</v>
      </c>
      <c r="C1745" s="70" t="s">
        <v>2678</v>
      </c>
      <c r="D1745" s="58" t="s">
        <v>2679</v>
      </c>
      <c r="E1745" s="71"/>
      <c r="F1745" s="141"/>
      <c r="G1745" s="142"/>
      <c r="H1745" s="142"/>
      <c r="I1745" s="142"/>
      <c r="K1745" s="98">
        <v>0</v>
      </c>
      <c r="M1745" s="98">
        <v>0</v>
      </c>
      <c r="N1745" s="98">
        <v>0</v>
      </c>
    </row>
    <row r="1746" spans="2:14" ht="16.5" hidden="1">
      <c r="B1746" s="39">
        <v>1140</v>
      </c>
      <c r="C1746" s="67" t="s">
        <v>2680</v>
      </c>
      <c r="D1746" s="55" t="s">
        <v>2681</v>
      </c>
      <c r="E1746" s="68" t="s">
        <v>38</v>
      </c>
      <c r="F1746" s="141">
        <f t="shared" ref="F1746:F1758" si="280">+ROUND($F$7*K1746,0)</f>
        <v>66215</v>
      </c>
      <c r="G1746" s="142">
        <f t="shared" ref="G1746:G1758" si="281">+ROUND(K1746*$G$7,0)</f>
        <v>61807</v>
      </c>
      <c r="H1746" s="142">
        <f t="shared" ref="H1746:H1758" si="282">+ROUND(K1746*$H$7,0)</f>
        <v>69102</v>
      </c>
      <c r="I1746" s="142">
        <f t="shared" ref="I1746:I1758" si="283">+ROUND(K1746*$I$7,0)</f>
        <v>68580</v>
      </c>
      <c r="K1746" s="98">
        <v>65314.016020000003</v>
      </c>
      <c r="M1746" s="98">
        <v>62779</v>
      </c>
      <c r="N1746" s="98">
        <v>65314.016020000003</v>
      </c>
    </row>
    <row r="1747" spans="2:14" ht="16.5" hidden="1">
      <c r="B1747" s="39">
        <v>1141</v>
      </c>
      <c r="C1747" s="67" t="s">
        <v>2682</v>
      </c>
      <c r="D1747" s="55" t="s">
        <v>2683</v>
      </c>
      <c r="E1747" s="68" t="s">
        <v>38</v>
      </c>
      <c r="F1747" s="141">
        <f t="shared" si="280"/>
        <v>12084</v>
      </c>
      <c r="G1747" s="142">
        <f t="shared" si="281"/>
        <v>11280</v>
      </c>
      <c r="H1747" s="142">
        <f t="shared" si="282"/>
        <v>12611</v>
      </c>
      <c r="I1747" s="142">
        <f t="shared" si="283"/>
        <v>12516</v>
      </c>
      <c r="K1747" s="98">
        <v>11919.633660000001</v>
      </c>
      <c r="M1747" s="98">
        <v>11457</v>
      </c>
      <c r="N1747" s="98">
        <v>11919.633660000001</v>
      </c>
    </row>
    <row r="1748" spans="2:14" ht="16.5" hidden="1">
      <c r="B1748" s="39">
        <v>1142</v>
      </c>
      <c r="C1748" s="67" t="s">
        <v>2684</v>
      </c>
      <c r="D1748" s="55" t="s">
        <v>2685</v>
      </c>
      <c r="E1748" s="68" t="s">
        <v>38</v>
      </c>
      <c r="F1748" s="141">
        <f t="shared" si="280"/>
        <v>32164</v>
      </c>
      <c r="G1748" s="142">
        <f t="shared" si="281"/>
        <v>30023</v>
      </c>
      <c r="H1748" s="142">
        <f t="shared" si="282"/>
        <v>33567</v>
      </c>
      <c r="I1748" s="142">
        <f t="shared" si="283"/>
        <v>33313</v>
      </c>
      <c r="K1748" s="98">
        <v>31726.388100000004</v>
      </c>
      <c r="M1748" s="98">
        <v>30495</v>
      </c>
      <c r="N1748" s="98">
        <v>31726.388100000004</v>
      </c>
    </row>
    <row r="1749" spans="2:14" ht="16.5" hidden="1">
      <c r="B1749" s="39">
        <v>1143</v>
      </c>
      <c r="C1749" s="67" t="s">
        <v>2686</v>
      </c>
      <c r="D1749" s="55" t="s">
        <v>2687</v>
      </c>
      <c r="E1749" s="68" t="s">
        <v>38</v>
      </c>
      <c r="F1749" s="141">
        <f t="shared" si="280"/>
        <v>37297</v>
      </c>
      <c r="G1749" s="142">
        <f t="shared" si="281"/>
        <v>34813</v>
      </c>
      <c r="H1749" s="142">
        <f t="shared" si="282"/>
        <v>38923</v>
      </c>
      <c r="I1749" s="142">
        <f t="shared" si="283"/>
        <v>38628</v>
      </c>
      <c r="K1749" s="98">
        <v>36788.877180000003</v>
      </c>
      <c r="M1749" s="98">
        <v>35361</v>
      </c>
      <c r="N1749" s="98">
        <v>36788.877180000003</v>
      </c>
    </row>
    <row r="1750" spans="2:14" ht="16.5" hidden="1">
      <c r="B1750" s="39">
        <v>1144</v>
      </c>
      <c r="C1750" s="67" t="s">
        <v>2688</v>
      </c>
      <c r="D1750" s="55" t="s">
        <v>2689</v>
      </c>
      <c r="E1750" s="68" t="s">
        <v>38</v>
      </c>
      <c r="F1750" s="141">
        <f t="shared" si="280"/>
        <v>67813</v>
      </c>
      <c r="G1750" s="142">
        <f t="shared" si="281"/>
        <v>63298</v>
      </c>
      <c r="H1750" s="142">
        <f t="shared" si="282"/>
        <v>70770</v>
      </c>
      <c r="I1750" s="142">
        <f t="shared" si="283"/>
        <v>70235</v>
      </c>
      <c r="K1750" s="98">
        <v>66890.191720000003</v>
      </c>
      <c r="M1750" s="98">
        <v>64294</v>
      </c>
      <c r="N1750" s="98">
        <v>66890.191720000003</v>
      </c>
    </row>
    <row r="1751" spans="2:14" ht="16.5" hidden="1">
      <c r="B1751" s="39">
        <v>1145</v>
      </c>
      <c r="C1751" s="67" t="s">
        <v>2690</v>
      </c>
      <c r="D1751" s="55" t="s">
        <v>2691</v>
      </c>
      <c r="E1751" s="68" t="s">
        <v>38</v>
      </c>
      <c r="F1751" s="141">
        <f t="shared" si="280"/>
        <v>202421</v>
      </c>
      <c r="G1751" s="142">
        <f t="shared" si="281"/>
        <v>188944</v>
      </c>
      <c r="H1751" s="142">
        <f t="shared" si="282"/>
        <v>211246</v>
      </c>
      <c r="I1751" s="142">
        <f t="shared" si="283"/>
        <v>209649</v>
      </c>
      <c r="K1751" s="98">
        <v>199665.56808000003</v>
      </c>
      <c r="M1751" s="98">
        <v>191916</v>
      </c>
      <c r="N1751" s="98">
        <v>199665.56808000003</v>
      </c>
    </row>
    <row r="1752" spans="2:14" ht="16.5" hidden="1">
      <c r="B1752" s="39">
        <v>1146</v>
      </c>
      <c r="C1752" s="67" t="s">
        <v>2692</v>
      </c>
      <c r="D1752" s="55" t="s">
        <v>2693</v>
      </c>
      <c r="E1752" s="68" t="s">
        <v>38</v>
      </c>
      <c r="F1752" s="141">
        <f t="shared" si="280"/>
        <v>176531</v>
      </c>
      <c r="G1752" s="142">
        <f t="shared" si="281"/>
        <v>164778</v>
      </c>
      <c r="H1752" s="142">
        <f t="shared" si="282"/>
        <v>184228</v>
      </c>
      <c r="I1752" s="142">
        <f t="shared" si="283"/>
        <v>182835</v>
      </c>
      <c r="K1752" s="98">
        <v>174128.40060000002</v>
      </c>
      <c r="M1752" s="98">
        <v>167370</v>
      </c>
      <c r="N1752" s="98">
        <v>174128.40060000002</v>
      </c>
    </row>
    <row r="1753" spans="2:14" ht="16.5" hidden="1">
      <c r="B1753" s="39">
        <v>1147</v>
      </c>
      <c r="C1753" s="67" t="s">
        <v>2694</v>
      </c>
      <c r="D1753" s="55" t="s">
        <v>2695</v>
      </c>
      <c r="E1753" s="68" t="s">
        <v>38</v>
      </c>
      <c r="F1753" s="141">
        <f t="shared" si="280"/>
        <v>286091</v>
      </c>
      <c r="G1753" s="142">
        <f t="shared" si="281"/>
        <v>267043</v>
      </c>
      <c r="H1753" s="142">
        <f t="shared" si="282"/>
        <v>298564</v>
      </c>
      <c r="I1753" s="142">
        <f t="shared" si="283"/>
        <v>296307</v>
      </c>
      <c r="K1753" s="98">
        <v>282196.83272000001</v>
      </c>
      <c r="M1753" s="98">
        <v>271244</v>
      </c>
      <c r="N1753" s="98">
        <v>282196.83272000001</v>
      </c>
    </row>
    <row r="1754" spans="2:14" ht="16.5" hidden="1">
      <c r="B1754" s="39">
        <v>1148</v>
      </c>
      <c r="C1754" s="67" t="s">
        <v>2696</v>
      </c>
      <c r="D1754" s="55" t="s">
        <v>2697</v>
      </c>
      <c r="E1754" s="68" t="s">
        <v>38</v>
      </c>
      <c r="F1754" s="141">
        <f t="shared" si="280"/>
        <v>49342</v>
      </c>
      <c r="G1754" s="142">
        <f t="shared" si="281"/>
        <v>46056</v>
      </c>
      <c r="H1754" s="142">
        <f t="shared" si="282"/>
        <v>51493</v>
      </c>
      <c r="I1754" s="142">
        <f t="shared" si="283"/>
        <v>51104</v>
      </c>
      <c r="K1754" s="98">
        <v>48670.016780000005</v>
      </c>
      <c r="M1754" s="98">
        <v>46781</v>
      </c>
      <c r="N1754" s="98">
        <v>48670.016780000005</v>
      </c>
    </row>
    <row r="1755" spans="2:14" ht="16.5" hidden="1">
      <c r="B1755" s="39">
        <v>1149</v>
      </c>
      <c r="C1755" s="67" t="s">
        <v>2698</v>
      </c>
      <c r="D1755" s="55" t="s">
        <v>2699</v>
      </c>
      <c r="E1755" s="68" t="s">
        <v>38</v>
      </c>
      <c r="F1755" s="141">
        <f t="shared" si="280"/>
        <v>179305</v>
      </c>
      <c r="G1755" s="142">
        <f t="shared" si="281"/>
        <v>167367</v>
      </c>
      <c r="H1755" s="142">
        <f t="shared" si="282"/>
        <v>187123</v>
      </c>
      <c r="I1755" s="142">
        <f t="shared" si="283"/>
        <v>185708</v>
      </c>
      <c r="K1755" s="98">
        <v>176864.6</v>
      </c>
      <c r="M1755" s="98">
        <v>172346</v>
      </c>
      <c r="N1755" s="98">
        <v>176864.6</v>
      </c>
    </row>
    <row r="1756" spans="2:14" ht="16.5" hidden="1">
      <c r="C1756" s="185" t="s">
        <v>2700</v>
      </c>
      <c r="D1756" s="188" t="s">
        <v>2701</v>
      </c>
      <c r="E1756" s="189" t="s">
        <v>1157</v>
      </c>
      <c r="F1756" s="141">
        <f t="shared" si="280"/>
        <v>797202</v>
      </c>
      <c r="G1756" s="142">
        <f t="shared" si="281"/>
        <v>744123</v>
      </c>
      <c r="H1756" s="142">
        <f t="shared" si="282"/>
        <v>831958</v>
      </c>
      <c r="I1756" s="142">
        <f t="shared" si="283"/>
        <v>825668</v>
      </c>
      <c r="K1756" s="177">
        <v>786350</v>
      </c>
      <c r="M1756" s="98">
        <v>0</v>
      </c>
      <c r="N1756" s="98">
        <v>0</v>
      </c>
    </row>
    <row r="1757" spans="2:14" ht="16.5" hidden="1">
      <c r="C1757" s="185" t="s">
        <v>2702</v>
      </c>
      <c r="D1757" s="188" t="s">
        <v>2703</v>
      </c>
      <c r="E1757" s="189" t="s">
        <v>9</v>
      </c>
      <c r="F1757" s="141">
        <f t="shared" si="280"/>
        <v>796360</v>
      </c>
      <c r="G1757" s="142">
        <f t="shared" si="281"/>
        <v>743338</v>
      </c>
      <c r="H1757" s="142">
        <f t="shared" si="282"/>
        <v>831080</v>
      </c>
      <c r="I1757" s="142">
        <f t="shared" si="283"/>
        <v>824796</v>
      </c>
      <c r="K1757" s="178">
        <v>785520</v>
      </c>
      <c r="M1757" s="98"/>
      <c r="N1757" s="98"/>
    </row>
    <row r="1758" spans="2:14" ht="25.5" hidden="1">
      <c r="C1758" s="185" t="s">
        <v>2704</v>
      </c>
      <c r="D1758" s="190" t="s">
        <v>2705</v>
      </c>
      <c r="E1758" s="191" t="s">
        <v>9</v>
      </c>
      <c r="F1758" s="141">
        <f t="shared" si="280"/>
        <v>71062</v>
      </c>
      <c r="G1758" s="142">
        <f t="shared" si="281"/>
        <v>66331</v>
      </c>
      <c r="H1758" s="142">
        <f t="shared" si="282"/>
        <v>74161</v>
      </c>
      <c r="I1758" s="142">
        <f t="shared" si="283"/>
        <v>73600</v>
      </c>
      <c r="K1758" s="180">
        <v>70095</v>
      </c>
      <c r="M1758" s="98"/>
      <c r="N1758" s="98"/>
    </row>
    <row r="1759" spans="2:14" ht="16.5" hidden="1">
      <c r="C1759" s="67"/>
      <c r="D1759" s="55"/>
      <c r="E1759" s="68"/>
      <c r="F1759" s="149"/>
      <c r="G1759" s="150"/>
      <c r="H1759" s="150"/>
      <c r="I1759" s="150"/>
      <c r="K1759" s="98"/>
      <c r="M1759" s="98"/>
      <c r="N1759" s="98"/>
    </row>
    <row r="1760" spans="2:14" ht="16.5" hidden="1">
      <c r="C1760" s="67"/>
      <c r="D1760" s="55"/>
      <c r="E1760" s="68"/>
      <c r="F1760" s="149"/>
      <c r="G1760" s="150"/>
      <c r="H1760" s="150"/>
      <c r="I1760" s="150"/>
      <c r="K1760" s="98"/>
      <c r="M1760" s="98"/>
      <c r="N1760" s="98"/>
    </row>
    <row r="1761" spans="2:14" ht="16.5" hidden="1">
      <c r="C1761" s="67"/>
      <c r="D1761" s="55"/>
      <c r="E1761" s="68"/>
      <c r="F1761" s="149"/>
      <c r="G1761" s="150"/>
      <c r="H1761" s="150"/>
      <c r="I1761" s="150"/>
      <c r="K1761" s="98"/>
      <c r="M1761" s="98"/>
      <c r="N1761" s="98"/>
    </row>
    <row r="1762" spans="2:14" ht="16.5" hidden="1">
      <c r="C1762" s="67"/>
      <c r="D1762" s="55"/>
      <c r="E1762" s="68"/>
      <c r="F1762" s="149"/>
      <c r="G1762" s="150"/>
      <c r="H1762" s="150"/>
      <c r="I1762" s="150"/>
      <c r="K1762" s="98"/>
      <c r="M1762" s="98"/>
      <c r="N1762" s="98"/>
    </row>
    <row r="1763" spans="2:14" ht="16.5" hidden="1" customHeight="1">
      <c r="B1763" s="39">
        <v>1151</v>
      </c>
      <c r="C1763" s="93">
        <v>20</v>
      </c>
      <c r="D1763" s="132" t="s">
        <v>2706</v>
      </c>
      <c r="E1763" s="92"/>
      <c r="F1763" s="148"/>
      <c r="G1763" s="148"/>
      <c r="H1763" s="148"/>
      <c r="I1763" s="148"/>
      <c r="K1763" s="98">
        <v>0</v>
      </c>
      <c r="M1763" s="98">
        <v>0</v>
      </c>
      <c r="N1763" s="98">
        <v>0</v>
      </c>
    </row>
    <row r="1764" spans="2:14" ht="16.5" hidden="1">
      <c r="B1764" s="39">
        <v>1152</v>
      </c>
      <c r="C1764" s="70" t="s">
        <v>2707</v>
      </c>
      <c r="D1764" s="58" t="s">
        <v>2708</v>
      </c>
      <c r="E1764" s="71"/>
      <c r="F1764" s="141"/>
      <c r="G1764" s="142"/>
      <c r="H1764" s="142"/>
      <c r="I1764" s="142"/>
      <c r="K1764" s="98">
        <v>0</v>
      </c>
      <c r="M1764" s="98">
        <v>0</v>
      </c>
      <c r="N1764" s="98">
        <v>0</v>
      </c>
    </row>
    <row r="1765" spans="2:14" ht="22.5" hidden="1">
      <c r="B1765" s="39">
        <v>1153</v>
      </c>
      <c r="C1765" s="67" t="s">
        <v>2709</v>
      </c>
      <c r="D1765" s="55" t="s">
        <v>2710</v>
      </c>
      <c r="E1765" s="68" t="s">
        <v>38</v>
      </c>
      <c r="F1765" s="141">
        <f t="shared" ref="F1765:F1785" si="284">+ROUND($F$7*K1765,0)</f>
        <v>63382</v>
      </c>
      <c r="G1765" s="142">
        <f t="shared" ref="G1765:G1785" si="285">+ROUND(K1765*$G$7,0)</f>
        <v>59162</v>
      </c>
      <c r="H1765" s="142">
        <f t="shared" ref="H1765:H1785" si="286">+ROUND(K1765*$H$7,0)</f>
        <v>66146</v>
      </c>
      <c r="I1765" s="142">
        <f t="shared" ref="I1765:I1785" si="287">+ROUND(K1765*$I$7,0)</f>
        <v>65646</v>
      </c>
      <c r="K1765" s="98">
        <v>62519.555340000006</v>
      </c>
      <c r="M1765" s="98">
        <v>60093</v>
      </c>
      <c r="N1765" s="98">
        <v>62519.555340000006</v>
      </c>
    </row>
    <row r="1766" spans="2:14" ht="22.5" hidden="1">
      <c r="B1766" s="39">
        <v>1154</v>
      </c>
      <c r="C1766" s="67" t="s">
        <v>2711</v>
      </c>
      <c r="D1766" s="55" t="s">
        <v>2712</v>
      </c>
      <c r="E1766" s="68" t="s">
        <v>38</v>
      </c>
      <c r="F1766" s="141">
        <f t="shared" si="284"/>
        <v>76979</v>
      </c>
      <c r="G1766" s="142">
        <f t="shared" si="285"/>
        <v>71854</v>
      </c>
      <c r="H1766" s="142">
        <f t="shared" si="286"/>
        <v>80335</v>
      </c>
      <c r="I1766" s="142">
        <f t="shared" si="287"/>
        <v>79728</v>
      </c>
      <c r="K1766" s="98">
        <v>75931.093919999999</v>
      </c>
      <c r="M1766" s="98">
        <v>72984</v>
      </c>
      <c r="N1766" s="98">
        <v>75931.093919999999</v>
      </c>
    </row>
    <row r="1767" spans="2:14" ht="16.5" hidden="1">
      <c r="B1767" s="39">
        <v>1155</v>
      </c>
      <c r="C1767" s="67" t="s">
        <v>2713</v>
      </c>
      <c r="D1767" s="55" t="s">
        <v>2714</v>
      </c>
      <c r="E1767" s="68" t="s">
        <v>38</v>
      </c>
      <c r="F1767" s="141">
        <f t="shared" si="284"/>
        <v>40075</v>
      </c>
      <c r="G1767" s="142">
        <f t="shared" si="285"/>
        <v>37407</v>
      </c>
      <c r="H1767" s="142">
        <f t="shared" si="286"/>
        <v>41822</v>
      </c>
      <c r="I1767" s="142">
        <f t="shared" si="287"/>
        <v>41506</v>
      </c>
      <c r="K1767" s="98">
        <v>39529.238100000002</v>
      </c>
      <c r="M1767" s="98">
        <v>37995</v>
      </c>
      <c r="N1767" s="98">
        <v>39529.238100000002</v>
      </c>
    </row>
    <row r="1768" spans="2:14" ht="16.5" hidden="1">
      <c r="B1768" s="39">
        <v>1156</v>
      </c>
      <c r="C1768" s="67" t="s">
        <v>2715</v>
      </c>
      <c r="D1768" s="55" t="s">
        <v>2716</v>
      </c>
      <c r="E1768" s="68" t="s">
        <v>38</v>
      </c>
      <c r="F1768" s="141">
        <f t="shared" si="284"/>
        <v>64592</v>
      </c>
      <c r="G1768" s="142">
        <f t="shared" si="285"/>
        <v>60291</v>
      </c>
      <c r="H1768" s="142">
        <f t="shared" si="286"/>
        <v>67408</v>
      </c>
      <c r="I1768" s="142">
        <f t="shared" si="287"/>
        <v>66899</v>
      </c>
      <c r="K1768" s="98">
        <v>63712.871200000009</v>
      </c>
      <c r="M1768" s="98">
        <v>61240</v>
      </c>
      <c r="N1768" s="98">
        <v>63712.871200000009</v>
      </c>
    </row>
    <row r="1769" spans="2:14" ht="16.5" hidden="1">
      <c r="B1769" s="39">
        <v>1157</v>
      </c>
      <c r="C1769" s="67" t="s">
        <v>2717</v>
      </c>
      <c r="D1769" s="55" t="s">
        <v>2718</v>
      </c>
      <c r="E1769" s="68" t="s">
        <v>38</v>
      </c>
      <c r="F1769" s="141">
        <f t="shared" si="284"/>
        <v>67298</v>
      </c>
      <c r="G1769" s="142">
        <f t="shared" si="285"/>
        <v>62817</v>
      </c>
      <c r="H1769" s="142">
        <f t="shared" si="286"/>
        <v>70232</v>
      </c>
      <c r="I1769" s="142">
        <f t="shared" si="287"/>
        <v>69701</v>
      </c>
      <c r="K1769" s="98">
        <v>66381.445900000006</v>
      </c>
      <c r="M1769" s="98">
        <v>63805</v>
      </c>
      <c r="N1769" s="98">
        <v>66381.445900000006</v>
      </c>
    </row>
    <row r="1770" spans="2:14" ht="16.5" hidden="1">
      <c r="B1770" s="39">
        <v>1158</v>
      </c>
      <c r="C1770" s="67" t="s">
        <v>2719</v>
      </c>
      <c r="D1770" s="55" t="s">
        <v>2720</v>
      </c>
      <c r="E1770" s="56" t="s">
        <v>86</v>
      </c>
      <c r="F1770" s="141">
        <f t="shared" si="284"/>
        <v>3650</v>
      </c>
      <c r="G1770" s="142">
        <f t="shared" si="285"/>
        <v>3407</v>
      </c>
      <c r="H1770" s="142">
        <f t="shared" si="286"/>
        <v>3810</v>
      </c>
      <c r="I1770" s="142">
        <f t="shared" si="287"/>
        <v>3781</v>
      </c>
      <c r="K1770" s="98">
        <v>3600.7551800000001</v>
      </c>
      <c r="M1770" s="98">
        <v>3461</v>
      </c>
      <c r="N1770" s="98">
        <v>3600.7551800000001</v>
      </c>
    </row>
    <row r="1771" spans="2:14" ht="22.5" hidden="1">
      <c r="B1771" s="39">
        <v>1159</v>
      </c>
      <c r="C1771" s="67" t="s">
        <v>2721</v>
      </c>
      <c r="D1771" s="55" t="s">
        <v>2722</v>
      </c>
      <c r="E1771" s="68" t="s">
        <v>38</v>
      </c>
      <c r="F1771" s="141">
        <f t="shared" si="284"/>
        <v>54982</v>
      </c>
      <c r="G1771" s="142">
        <f t="shared" si="285"/>
        <v>51322</v>
      </c>
      <c r="H1771" s="142">
        <f t="shared" si="286"/>
        <v>57380</v>
      </c>
      <c r="I1771" s="142">
        <f t="shared" si="287"/>
        <v>56946</v>
      </c>
      <c r="K1771" s="98">
        <v>54233.969020000004</v>
      </c>
      <c r="M1771" s="98">
        <v>52129</v>
      </c>
      <c r="N1771" s="98">
        <v>54233.969020000004</v>
      </c>
    </row>
    <row r="1772" spans="2:14" ht="22.5" hidden="1">
      <c r="B1772" s="39">
        <v>1160</v>
      </c>
      <c r="C1772" s="67" t="s">
        <v>2723</v>
      </c>
      <c r="D1772" s="55" t="s">
        <v>2724</v>
      </c>
      <c r="E1772" s="68" t="s">
        <v>38</v>
      </c>
      <c r="F1772" s="141">
        <f t="shared" si="284"/>
        <v>79669</v>
      </c>
      <c r="G1772" s="142">
        <f t="shared" si="285"/>
        <v>74364</v>
      </c>
      <c r="H1772" s="142">
        <f t="shared" si="286"/>
        <v>83142</v>
      </c>
      <c r="I1772" s="142">
        <f t="shared" si="287"/>
        <v>82513</v>
      </c>
      <c r="K1772" s="98">
        <v>78584.062920000011</v>
      </c>
      <c r="M1772" s="98">
        <v>75534</v>
      </c>
      <c r="N1772" s="98">
        <v>78584.062920000011</v>
      </c>
    </row>
    <row r="1773" spans="2:14" ht="22.5" hidden="1">
      <c r="B1773" s="39">
        <v>1161</v>
      </c>
      <c r="C1773" s="67" t="s">
        <v>2725</v>
      </c>
      <c r="D1773" s="55" t="s">
        <v>2726</v>
      </c>
      <c r="E1773" s="68" t="s">
        <v>38</v>
      </c>
      <c r="F1773" s="141">
        <f t="shared" si="284"/>
        <v>134291</v>
      </c>
      <c r="G1773" s="142">
        <f t="shared" si="285"/>
        <v>125350</v>
      </c>
      <c r="H1773" s="142">
        <f t="shared" si="286"/>
        <v>140146</v>
      </c>
      <c r="I1773" s="142">
        <f t="shared" si="287"/>
        <v>139086</v>
      </c>
      <c r="K1773" s="98">
        <v>132463.26236000002</v>
      </c>
      <c r="L1773" s="99">
        <f>+F1773</f>
        <v>134291</v>
      </c>
      <c r="M1773" s="98">
        <v>101402</v>
      </c>
      <c r="N1773" s="98">
        <v>132463.26236000002</v>
      </c>
    </row>
    <row r="1774" spans="2:14" ht="22.5" hidden="1">
      <c r="B1774" s="39">
        <v>1162</v>
      </c>
      <c r="C1774" s="67" t="s">
        <v>2727</v>
      </c>
      <c r="D1774" s="55" t="s">
        <v>2728</v>
      </c>
      <c r="E1774" s="68" t="s">
        <v>38</v>
      </c>
      <c r="F1774" s="141">
        <f t="shared" si="284"/>
        <v>142190</v>
      </c>
      <c r="G1774" s="142">
        <f t="shared" si="285"/>
        <v>132723</v>
      </c>
      <c r="H1774" s="142">
        <f t="shared" si="286"/>
        <v>148389</v>
      </c>
      <c r="I1774" s="142">
        <f t="shared" si="287"/>
        <v>147267</v>
      </c>
      <c r="K1774" s="98">
        <v>140254.66818000001</v>
      </c>
      <c r="L1774" s="99">
        <f>+F1774</f>
        <v>142190</v>
      </c>
      <c r="M1774" s="98">
        <v>113399</v>
      </c>
      <c r="N1774" s="98">
        <v>140254.66818000001</v>
      </c>
    </row>
    <row r="1775" spans="2:14" ht="16.5" hidden="1">
      <c r="B1775" s="39">
        <v>1163</v>
      </c>
      <c r="C1775" s="67" t="s">
        <v>2729</v>
      </c>
      <c r="D1775" s="55" t="s">
        <v>2730</v>
      </c>
      <c r="E1775" s="68" t="s">
        <v>38</v>
      </c>
      <c r="F1775" s="141">
        <f t="shared" si="284"/>
        <v>29929</v>
      </c>
      <c r="G1775" s="142">
        <f t="shared" si="285"/>
        <v>27937</v>
      </c>
      <c r="H1775" s="142">
        <f t="shared" si="286"/>
        <v>31234</v>
      </c>
      <c r="I1775" s="142">
        <f t="shared" si="287"/>
        <v>30998</v>
      </c>
      <c r="K1775" s="98">
        <v>29521.822880000003</v>
      </c>
      <c r="M1775" s="98">
        <v>28376</v>
      </c>
      <c r="N1775" s="98">
        <v>29521.822880000003</v>
      </c>
    </row>
    <row r="1776" spans="2:14" ht="16.5" hidden="1">
      <c r="B1776" s="39">
        <v>1164</v>
      </c>
      <c r="C1776" s="67" t="s">
        <v>2731</v>
      </c>
      <c r="D1776" s="55" t="s">
        <v>2732</v>
      </c>
      <c r="E1776" s="68" t="s">
        <v>38</v>
      </c>
      <c r="F1776" s="141">
        <f t="shared" si="284"/>
        <v>15940</v>
      </c>
      <c r="G1776" s="142">
        <f t="shared" si="285"/>
        <v>14879</v>
      </c>
      <c r="H1776" s="142">
        <f t="shared" si="286"/>
        <v>16635</v>
      </c>
      <c r="I1776" s="142">
        <f t="shared" si="287"/>
        <v>16509</v>
      </c>
      <c r="K1776" s="98">
        <v>15723.262940000001</v>
      </c>
      <c r="M1776" s="98">
        <v>15113</v>
      </c>
      <c r="N1776" s="98">
        <v>15723.262940000001</v>
      </c>
    </row>
    <row r="1777" spans="2:14" ht="22.5" hidden="1">
      <c r="B1777" s="39">
        <v>1165</v>
      </c>
      <c r="C1777" s="67" t="s">
        <v>2733</v>
      </c>
      <c r="D1777" s="55" t="s">
        <v>713</v>
      </c>
      <c r="E1777" s="56" t="s">
        <v>86</v>
      </c>
      <c r="F1777" s="141">
        <f t="shared" si="284"/>
        <v>41399</v>
      </c>
      <c r="G1777" s="142">
        <f t="shared" si="285"/>
        <v>38643</v>
      </c>
      <c r="H1777" s="142">
        <f t="shared" si="286"/>
        <v>43204</v>
      </c>
      <c r="I1777" s="142">
        <f t="shared" si="287"/>
        <v>42878</v>
      </c>
      <c r="K1777" s="98">
        <v>40835.955380000007</v>
      </c>
      <c r="M1777" s="98">
        <v>39251</v>
      </c>
      <c r="N1777" s="98">
        <v>40835.955380000007</v>
      </c>
    </row>
    <row r="1778" spans="2:14" ht="16.5" hidden="1">
      <c r="B1778" s="39">
        <v>1166</v>
      </c>
      <c r="C1778" s="67" t="s">
        <v>2734</v>
      </c>
      <c r="D1778" s="55" t="s">
        <v>2735</v>
      </c>
      <c r="E1778" s="68" t="s">
        <v>41</v>
      </c>
      <c r="F1778" s="141">
        <f t="shared" si="284"/>
        <v>193353</v>
      </c>
      <c r="G1778" s="142">
        <f t="shared" si="285"/>
        <v>180480</v>
      </c>
      <c r="H1778" s="142">
        <f t="shared" si="286"/>
        <v>201783</v>
      </c>
      <c r="I1778" s="142">
        <f t="shared" si="287"/>
        <v>200257</v>
      </c>
      <c r="K1778" s="98">
        <v>190721.42122000002</v>
      </c>
      <c r="M1778" s="98">
        <v>183319</v>
      </c>
      <c r="N1778" s="98">
        <v>190721.42122000002</v>
      </c>
    </row>
    <row r="1779" spans="2:14" ht="16.5" hidden="1">
      <c r="B1779" s="39">
        <v>1167</v>
      </c>
      <c r="C1779" s="67" t="s">
        <v>2736</v>
      </c>
      <c r="D1779" s="55" t="s">
        <v>2737</v>
      </c>
      <c r="E1779" s="68" t="s">
        <v>38</v>
      </c>
      <c r="F1779" s="141">
        <f t="shared" si="284"/>
        <v>69223</v>
      </c>
      <c r="G1779" s="142">
        <f t="shared" si="285"/>
        <v>64614</v>
      </c>
      <c r="H1779" s="142">
        <f t="shared" si="286"/>
        <v>72241</v>
      </c>
      <c r="I1779" s="142">
        <f t="shared" si="287"/>
        <v>71695</v>
      </c>
      <c r="K1779" s="98">
        <v>68281.179780000006</v>
      </c>
      <c r="M1779" s="98">
        <v>65631</v>
      </c>
      <c r="N1779" s="98">
        <v>68281.179780000006</v>
      </c>
    </row>
    <row r="1780" spans="2:14" ht="22.5" hidden="1">
      <c r="B1780" s="39">
        <v>1168</v>
      </c>
      <c r="C1780" s="67" t="s">
        <v>2738</v>
      </c>
      <c r="D1780" s="55" t="s">
        <v>2739</v>
      </c>
      <c r="E1780" s="56" t="s">
        <v>86</v>
      </c>
      <c r="F1780" s="141">
        <f t="shared" si="284"/>
        <v>57943</v>
      </c>
      <c r="G1780" s="142">
        <f t="shared" si="285"/>
        <v>54085</v>
      </c>
      <c r="H1780" s="142">
        <f t="shared" si="286"/>
        <v>60469</v>
      </c>
      <c r="I1780" s="142">
        <f t="shared" si="287"/>
        <v>60012</v>
      </c>
      <c r="K1780" s="98">
        <v>57154.315680000007</v>
      </c>
      <c r="M1780" s="98">
        <v>54936</v>
      </c>
      <c r="N1780" s="98">
        <v>57154.315680000007</v>
      </c>
    </row>
    <row r="1781" spans="2:14" ht="16.5" hidden="1">
      <c r="B1781" s="39">
        <v>1169</v>
      </c>
      <c r="C1781" s="67" t="s">
        <v>2740</v>
      </c>
      <c r="D1781" s="55" t="s">
        <v>2741</v>
      </c>
      <c r="E1781" s="56" t="s">
        <v>86</v>
      </c>
      <c r="F1781" s="141">
        <f t="shared" si="284"/>
        <v>73614</v>
      </c>
      <c r="G1781" s="142">
        <f t="shared" si="285"/>
        <v>68713</v>
      </c>
      <c r="H1781" s="142">
        <f t="shared" si="286"/>
        <v>76824</v>
      </c>
      <c r="I1781" s="142">
        <f t="shared" si="287"/>
        <v>76243</v>
      </c>
      <c r="K1781" s="98">
        <v>72612.281719999999</v>
      </c>
      <c r="M1781" s="98">
        <v>69794</v>
      </c>
      <c r="N1781" s="98">
        <v>72612.281719999999</v>
      </c>
    </row>
    <row r="1782" spans="2:14" ht="16.5" hidden="1">
      <c r="B1782" s="39">
        <v>1170</v>
      </c>
      <c r="C1782" s="67" t="s">
        <v>2742</v>
      </c>
      <c r="D1782" s="55" t="s">
        <v>2743</v>
      </c>
      <c r="E1782" s="68" t="s">
        <v>38</v>
      </c>
      <c r="F1782" s="141">
        <f t="shared" si="284"/>
        <v>100461</v>
      </c>
      <c r="G1782" s="142">
        <f t="shared" si="285"/>
        <v>93772</v>
      </c>
      <c r="H1782" s="142">
        <f t="shared" si="286"/>
        <v>104840</v>
      </c>
      <c r="I1782" s="142">
        <f t="shared" si="287"/>
        <v>104048</v>
      </c>
      <c r="K1782" s="98">
        <v>99093.073860000004</v>
      </c>
      <c r="M1782" s="98">
        <v>95247</v>
      </c>
      <c r="N1782" s="98">
        <v>99093.073860000004</v>
      </c>
    </row>
    <row r="1783" spans="2:14" ht="22.5" hidden="1">
      <c r="B1783" s="39">
        <v>1171</v>
      </c>
      <c r="C1783" s="67" t="s">
        <v>2744</v>
      </c>
      <c r="D1783" s="55" t="s">
        <v>3975</v>
      </c>
      <c r="E1783" s="68" t="s">
        <v>38</v>
      </c>
      <c r="F1783" s="141">
        <f t="shared" si="284"/>
        <v>81549</v>
      </c>
      <c r="G1783" s="142">
        <f t="shared" si="285"/>
        <v>76119</v>
      </c>
      <c r="H1783" s="142">
        <f t="shared" si="286"/>
        <v>85105</v>
      </c>
      <c r="I1783" s="142">
        <f t="shared" si="287"/>
        <v>84461</v>
      </c>
      <c r="K1783" s="98">
        <v>80439.060460000008</v>
      </c>
      <c r="M1783" s="98">
        <v>77317</v>
      </c>
      <c r="N1783" s="98">
        <v>80439.060460000008</v>
      </c>
    </row>
    <row r="1784" spans="2:14" ht="22.5" hidden="1">
      <c r="B1784" s="39">
        <v>1172</v>
      </c>
      <c r="C1784" s="67" t="s">
        <v>2746</v>
      </c>
      <c r="D1784" s="55" t="s">
        <v>2747</v>
      </c>
      <c r="E1784" s="68" t="s">
        <v>38</v>
      </c>
      <c r="F1784" s="141">
        <f t="shared" si="284"/>
        <v>216577</v>
      </c>
      <c r="G1784" s="142">
        <f t="shared" si="285"/>
        <v>202157</v>
      </c>
      <c r="H1784" s="142">
        <f t="shared" si="286"/>
        <v>226019</v>
      </c>
      <c r="I1784" s="142">
        <f t="shared" si="287"/>
        <v>224310</v>
      </c>
      <c r="K1784" s="98">
        <v>213628.50806000002</v>
      </c>
      <c r="M1784" s="98">
        <v>205337</v>
      </c>
      <c r="N1784" s="98">
        <v>213628.50806000002</v>
      </c>
    </row>
    <row r="1785" spans="2:14" ht="33.75" hidden="1">
      <c r="B1785" s="39">
        <v>1173</v>
      </c>
      <c r="C1785" s="67" t="s">
        <v>2748</v>
      </c>
      <c r="D1785" s="55" t="s">
        <v>2749</v>
      </c>
      <c r="E1785" s="68" t="s">
        <v>38</v>
      </c>
      <c r="F1785" s="141">
        <f t="shared" si="284"/>
        <v>280714</v>
      </c>
      <c r="G1785" s="142">
        <f t="shared" si="285"/>
        <v>262024</v>
      </c>
      <c r="H1785" s="142">
        <f t="shared" si="286"/>
        <v>292953</v>
      </c>
      <c r="I1785" s="142">
        <f t="shared" si="287"/>
        <v>290738</v>
      </c>
      <c r="K1785" s="98">
        <v>276892.97548000002</v>
      </c>
      <c r="M1785" s="98">
        <v>266146</v>
      </c>
      <c r="N1785" s="98">
        <v>276892.97548000002</v>
      </c>
    </row>
    <row r="1786" spans="2:14" ht="16.5" hidden="1">
      <c r="B1786" s="39">
        <v>1174</v>
      </c>
      <c r="C1786" s="70" t="s">
        <v>2750</v>
      </c>
      <c r="D1786" s="58" t="s">
        <v>2751</v>
      </c>
      <c r="E1786" s="71"/>
      <c r="F1786" s="141"/>
      <c r="G1786" s="142"/>
      <c r="H1786" s="142"/>
      <c r="I1786" s="142"/>
      <c r="K1786" s="98">
        <v>0</v>
      </c>
      <c r="M1786" s="98">
        <v>0</v>
      </c>
      <c r="N1786" s="98">
        <v>0</v>
      </c>
    </row>
    <row r="1787" spans="2:14" ht="16.5" hidden="1">
      <c r="B1787" s="39">
        <v>1175</v>
      </c>
      <c r="C1787" s="67" t="s">
        <v>2752</v>
      </c>
      <c r="D1787" s="55" t="s">
        <v>2753</v>
      </c>
      <c r="E1787" s="68" t="s">
        <v>38</v>
      </c>
      <c r="F1787" s="141">
        <f t="shared" ref="F1787:F1805" si="288">+ROUND($F$7*K1787,0)</f>
        <v>111926</v>
      </c>
      <c r="G1787" s="142">
        <f t="shared" ref="G1787:G1805" si="289">+ROUND(K1787*$G$7,0)</f>
        <v>104473</v>
      </c>
      <c r="H1787" s="142">
        <f t="shared" ref="H1787:H1805" si="290">+ROUND(K1787*$H$7,0)</f>
        <v>116805</v>
      </c>
      <c r="I1787" s="142">
        <f t="shared" ref="I1787:I1805" si="291">+ROUND(K1787*$I$7,0)</f>
        <v>115922</v>
      </c>
      <c r="K1787" s="98">
        <v>110402.00446000001</v>
      </c>
      <c r="M1787" s="98">
        <v>106117</v>
      </c>
      <c r="N1787" s="98">
        <v>110402.00446000001</v>
      </c>
    </row>
    <row r="1788" spans="2:14" ht="16.5" hidden="1">
      <c r="B1788" s="39">
        <v>1176</v>
      </c>
      <c r="C1788" s="67" t="s">
        <v>2754</v>
      </c>
      <c r="D1788" s="55" t="s">
        <v>2755</v>
      </c>
      <c r="E1788" s="56" t="s">
        <v>86</v>
      </c>
      <c r="F1788" s="141">
        <f t="shared" si="288"/>
        <v>101263</v>
      </c>
      <c r="G1788" s="142">
        <f t="shared" si="289"/>
        <v>94521</v>
      </c>
      <c r="H1788" s="142">
        <f t="shared" si="290"/>
        <v>105678</v>
      </c>
      <c r="I1788" s="142">
        <f t="shared" si="291"/>
        <v>104879</v>
      </c>
      <c r="K1788" s="98">
        <v>99884.803040000013</v>
      </c>
      <c r="M1788" s="98">
        <v>96008</v>
      </c>
      <c r="N1788" s="98">
        <v>99884.803040000013</v>
      </c>
    </row>
    <row r="1789" spans="2:14" ht="16.5" hidden="1">
      <c r="B1789" s="39">
        <v>1177</v>
      </c>
      <c r="C1789" s="67" t="s">
        <v>2756</v>
      </c>
      <c r="D1789" s="55" t="s">
        <v>2757</v>
      </c>
      <c r="E1789" s="68" t="s">
        <v>38</v>
      </c>
      <c r="F1789" s="141">
        <f t="shared" si="288"/>
        <v>79954</v>
      </c>
      <c r="G1789" s="142">
        <f t="shared" si="289"/>
        <v>74631</v>
      </c>
      <c r="H1789" s="142">
        <f t="shared" si="290"/>
        <v>83440</v>
      </c>
      <c r="I1789" s="142">
        <f t="shared" si="291"/>
        <v>82809</v>
      </c>
      <c r="K1789" s="98">
        <v>78866.005900000004</v>
      </c>
      <c r="M1789" s="98">
        <v>75805</v>
      </c>
      <c r="N1789" s="98">
        <v>78866.005900000004</v>
      </c>
    </row>
    <row r="1790" spans="2:14" ht="16.5" hidden="1">
      <c r="B1790" s="39">
        <v>1178</v>
      </c>
      <c r="C1790" s="67" t="s">
        <v>2758</v>
      </c>
      <c r="D1790" s="55" t="s">
        <v>2759</v>
      </c>
      <c r="E1790" s="68" t="s">
        <v>38</v>
      </c>
      <c r="F1790" s="141">
        <f t="shared" si="288"/>
        <v>111639</v>
      </c>
      <c r="G1790" s="142">
        <f t="shared" si="289"/>
        <v>104206</v>
      </c>
      <c r="H1790" s="142">
        <f t="shared" si="290"/>
        <v>116506</v>
      </c>
      <c r="I1790" s="142">
        <f t="shared" si="291"/>
        <v>115625</v>
      </c>
      <c r="K1790" s="98">
        <v>110119.02110000001</v>
      </c>
      <c r="M1790" s="98">
        <v>105845</v>
      </c>
      <c r="N1790" s="98">
        <v>110119.02110000001</v>
      </c>
    </row>
    <row r="1791" spans="2:14" ht="33.75" hidden="1">
      <c r="B1791" s="39">
        <v>1179</v>
      </c>
      <c r="C1791" s="67" t="s">
        <v>2760</v>
      </c>
      <c r="D1791" s="55" t="s">
        <v>2761</v>
      </c>
      <c r="E1791" s="56" t="s">
        <v>86</v>
      </c>
      <c r="F1791" s="141">
        <f t="shared" si="288"/>
        <v>592911</v>
      </c>
      <c r="G1791" s="142">
        <f t="shared" si="289"/>
        <v>553434</v>
      </c>
      <c r="H1791" s="142">
        <f t="shared" si="290"/>
        <v>618761</v>
      </c>
      <c r="I1791" s="142">
        <f t="shared" si="291"/>
        <v>614082</v>
      </c>
      <c r="K1791" s="98">
        <v>584840.25358000002</v>
      </c>
      <c r="M1791" s="98">
        <v>562141</v>
      </c>
      <c r="N1791" s="98">
        <v>584840.25358000002</v>
      </c>
    </row>
    <row r="1792" spans="2:14" ht="33.75" hidden="1">
      <c r="B1792" s="39">
        <v>1180</v>
      </c>
      <c r="C1792" s="67" t="s">
        <v>2762</v>
      </c>
      <c r="D1792" s="55" t="s">
        <v>2763</v>
      </c>
      <c r="E1792" s="68" t="s">
        <v>2309</v>
      </c>
      <c r="F1792" s="141">
        <f t="shared" si="288"/>
        <v>6204821</v>
      </c>
      <c r="G1792" s="142">
        <f t="shared" si="289"/>
        <v>5791697</v>
      </c>
      <c r="H1792" s="142">
        <f t="shared" si="290"/>
        <v>6475341</v>
      </c>
      <c r="I1792" s="142">
        <f t="shared" si="291"/>
        <v>6426378</v>
      </c>
      <c r="K1792" s="98">
        <v>6120359.9485600004</v>
      </c>
      <c r="M1792" s="98">
        <v>5882812</v>
      </c>
      <c r="N1792" s="98">
        <v>6120359.9485600004</v>
      </c>
    </row>
    <row r="1793" spans="2:14" ht="45" hidden="1">
      <c r="B1793" s="39">
        <v>1181</v>
      </c>
      <c r="C1793" s="67" t="s">
        <v>2764</v>
      </c>
      <c r="D1793" s="55" t="s">
        <v>2765</v>
      </c>
      <c r="E1793" s="68" t="s">
        <v>9</v>
      </c>
      <c r="F1793" s="141">
        <f t="shared" si="288"/>
        <v>115227575</v>
      </c>
      <c r="G1793" s="142">
        <f t="shared" si="289"/>
        <v>107555587</v>
      </c>
      <c r="H1793" s="142">
        <f t="shared" si="290"/>
        <v>120251306</v>
      </c>
      <c r="I1793" s="142">
        <f t="shared" si="291"/>
        <v>119342033</v>
      </c>
      <c r="K1793" s="98">
        <v>113659079.47042</v>
      </c>
      <c r="M1793" s="98">
        <v>109247659</v>
      </c>
      <c r="N1793" s="98">
        <v>113659079.47042</v>
      </c>
    </row>
    <row r="1794" spans="2:14" ht="22.5" hidden="1">
      <c r="B1794" s="39">
        <v>1182</v>
      </c>
      <c r="C1794" s="67" t="s">
        <v>2766</v>
      </c>
      <c r="D1794" s="55" t="s">
        <v>2767</v>
      </c>
      <c r="E1794" s="68" t="s">
        <v>9</v>
      </c>
      <c r="F1794" s="141">
        <f t="shared" si="288"/>
        <v>611661</v>
      </c>
      <c r="G1794" s="142">
        <f t="shared" si="289"/>
        <v>570936</v>
      </c>
      <c r="H1794" s="142">
        <f t="shared" si="290"/>
        <v>638329</v>
      </c>
      <c r="I1794" s="142">
        <f t="shared" si="291"/>
        <v>633502</v>
      </c>
      <c r="K1794" s="98">
        <v>603335.0888400001</v>
      </c>
      <c r="M1794" s="98">
        <v>579918</v>
      </c>
      <c r="N1794" s="98">
        <v>603335.0888400001</v>
      </c>
    </row>
    <row r="1795" spans="2:14" ht="33.75" hidden="1">
      <c r="B1795" s="39">
        <v>1183</v>
      </c>
      <c r="C1795" s="67" t="s">
        <v>2768</v>
      </c>
      <c r="D1795" s="55" t="s">
        <v>2769</v>
      </c>
      <c r="E1795" s="56" t="s">
        <v>86</v>
      </c>
      <c r="F1795" s="141">
        <f t="shared" si="288"/>
        <v>761334</v>
      </c>
      <c r="G1795" s="142">
        <f t="shared" si="289"/>
        <v>710643</v>
      </c>
      <c r="H1795" s="142">
        <f t="shared" si="290"/>
        <v>794526</v>
      </c>
      <c r="I1795" s="142">
        <f t="shared" si="291"/>
        <v>788519</v>
      </c>
      <c r="K1795" s="98">
        <v>750970.2127400001</v>
      </c>
      <c r="M1795" s="98">
        <v>721823</v>
      </c>
      <c r="N1795" s="98">
        <v>750970.2127400001</v>
      </c>
    </row>
    <row r="1796" spans="2:14" ht="33.75" hidden="1">
      <c r="B1796" s="39">
        <v>1184</v>
      </c>
      <c r="C1796" s="67" t="s">
        <v>2770</v>
      </c>
      <c r="D1796" s="55" t="s">
        <v>2771</v>
      </c>
      <c r="E1796" s="56" t="s">
        <v>86</v>
      </c>
      <c r="F1796" s="141">
        <f t="shared" si="288"/>
        <v>1252008</v>
      </c>
      <c r="G1796" s="142">
        <f t="shared" si="289"/>
        <v>1168648</v>
      </c>
      <c r="H1796" s="142">
        <f t="shared" si="290"/>
        <v>1306593</v>
      </c>
      <c r="I1796" s="142">
        <f t="shared" si="291"/>
        <v>1296714</v>
      </c>
      <c r="K1796" s="98">
        <v>1234965.3925400001</v>
      </c>
      <c r="M1796" s="98">
        <v>1187033</v>
      </c>
      <c r="N1796" s="98">
        <v>1234965.3925400001</v>
      </c>
    </row>
    <row r="1797" spans="2:14" ht="22.5" hidden="1">
      <c r="B1797" s="39">
        <v>1185</v>
      </c>
      <c r="C1797" s="67" t="s">
        <v>2772</v>
      </c>
      <c r="D1797" s="55" t="s">
        <v>2773</v>
      </c>
      <c r="E1797" s="68" t="s">
        <v>9</v>
      </c>
      <c r="F1797" s="141">
        <f t="shared" si="288"/>
        <v>330006</v>
      </c>
      <c r="G1797" s="142">
        <f t="shared" si="289"/>
        <v>308034</v>
      </c>
      <c r="H1797" s="142">
        <f t="shared" si="290"/>
        <v>344394</v>
      </c>
      <c r="I1797" s="142">
        <f t="shared" si="291"/>
        <v>341790</v>
      </c>
      <c r="K1797" s="98">
        <v>325514.0944</v>
      </c>
      <c r="M1797" s="98">
        <v>312880</v>
      </c>
      <c r="N1797" s="98">
        <v>325514.0944</v>
      </c>
    </row>
    <row r="1798" spans="2:14" ht="16.5" hidden="1">
      <c r="B1798" s="39">
        <v>1186</v>
      </c>
      <c r="C1798" s="67" t="s">
        <v>2774</v>
      </c>
      <c r="D1798" s="55" t="s">
        <v>2775</v>
      </c>
      <c r="E1798" s="68" t="s">
        <v>2309</v>
      </c>
      <c r="F1798" s="141">
        <f t="shared" si="288"/>
        <v>12099117</v>
      </c>
      <c r="G1798" s="142">
        <f t="shared" si="289"/>
        <v>11293543</v>
      </c>
      <c r="H1798" s="142">
        <f t="shared" si="290"/>
        <v>12626618</v>
      </c>
      <c r="I1798" s="142">
        <f t="shared" si="291"/>
        <v>12531143</v>
      </c>
      <c r="K1798" s="98">
        <v>11934421.621320002</v>
      </c>
      <c r="M1798" s="98">
        <v>11471214</v>
      </c>
      <c r="N1798" s="98">
        <v>11934421.621320002</v>
      </c>
    </row>
    <row r="1799" spans="2:14" ht="16.5" hidden="1">
      <c r="B1799" s="39">
        <v>1187</v>
      </c>
      <c r="C1799" s="67" t="s">
        <v>2776</v>
      </c>
      <c r="D1799" s="55" t="s">
        <v>2777</v>
      </c>
      <c r="E1799" s="68" t="s">
        <v>2309</v>
      </c>
      <c r="F1799" s="141">
        <f t="shared" si="288"/>
        <v>8768612</v>
      </c>
      <c r="G1799" s="142">
        <f t="shared" si="289"/>
        <v>8184787</v>
      </c>
      <c r="H1799" s="142">
        <f t="shared" si="290"/>
        <v>9150909</v>
      </c>
      <c r="I1799" s="142">
        <f t="shared" si="291"/>
        <v>9081715</v>
      </c>
      <c r="K1799" s="98">
        <v>8649252.1893800013</v>
      </c>
      <c r="M1799" s="98">
        <v>8313551</v>
      </c>
      <c r="N1799" s="98">
        <v>8649252.1893800013</v>
      </c>
    </row>
    <row r="1800" spans="2:14" ht="22.5" hidden="1">
      <c r="B1800" s="39">
        <v>1188</v>
      </c>
      <c r="C1800" s="67" t="s">
        <v>2778</v>
      </c>
      <c r="D1800" s="55" t="s">
        <v>2779</v>
      </c>
      <c r="E1800" s="68" t="s">
        <v>2309</v>
      </c>
      <c r="F1800" s="141">
        <f t="shared" si="288"/>
        <v>3527050</v>
      </c>
      <c r="G1800" s="142">
        <f t="shared" si="289"/>
        <v>3292215</v>
      </c>
      <c r="H1800" s="142">
        <f t="shared" si="290"/>
        <v>3680823</v>
      </c>
      <c r="I1800" s="142">
        <f t="shared" si="291"/>
        <v>3652991</v>
      </c>
      <c r="K1800" s="98">
        <v>3479039.0430400004</v>
      </c>
      <c r="M1800" s="98">
        <v>3344008</v>
      </c>
      <c r="N1800" s="98">
        <v>3479039.0430400004</v>
      </c>
    </row>
    <row r="1801" spans="2:14" ht="33.75" hidden="1">
      <c r="B1801" s="39">
        <v>1189</v>
      </c>
      <c r="C1801" s="67" t="s">
        <v>2780</v>
      </c>
      <c r="D1801" s="55" t="s">
        <v>2781</v>
      </c>
      <c r="E1801" s="68" t="s">
        <v>2309</v>
      </c>
      <c r="F1801" s="141">
        <f t="shared" si="288"/>
        <v>1888626</v>
      </c>
      <c r="G1801" s="142">
        <f t="shared" si="289"/>
        <v>1762879</v>
      </c>
      <c r="H1801" s="142">
        <f t="shared" si="290"/>
        <v>1970967</v>
      </c>
      <c r="I1801" s="142">
        <f t="shared" si="291"/>
        <v>1956064</v>
      </c>
      <c r="K1801" s="98">
        <v>1862917.9529400002</v>
      </c>
      <c r="M1801" s="98">
        <v>1790613</v>
      </c>
      <c r="N1801" s="98">
        <v>1862917.9529400002</v>
      </c>
    </row>
    <row r="1802" spans="2:14" ht="33.75" hidden="1">
      <c r="B1802" s="39">
        <v>1190</v>
      </c>
      <c r="C1802" s="67" t="s">
        <v>2782</v>
      </c>
      <c r="D1802" s="55" t="s">
        <v>2783</v>
      </c>
      <c r="E1802" s="68" t="s">
        <v>2309</v>
      </c>
      <c r="F1802" s="141">
        <f t="shared" si="288"/>
        <v>350128</v>
      </c>
      <c r="G1802" s="142">
        <f t="shared" si="289"/>
        <v>326816</v>
      </c>
      <c r="H1802" s="142">
        <f t="shared" si="290"/>
        <v>365393</v>
      </c>
      <c r="I1802" s="142">
        <f t="shared" si="291"/>
        <v>362631</v>
      </c>
      <c r="K1802" s="98">
        <v>345362.46404000005</v>
      </c>
      <c r="M1802" s="98">
        <v>331958</v>
      </c>
      <c r="N1802" s="98">
        <v>345362.46404000005</v>
      </c>
    </row>
    <row r="1803" spans="2:14" ht="16.5" hidden="1">
      <c r="B1803" s="39">
        <v>1191</v>
      </c>
      <c r="C1803" s="67" t="s">
        <v>2784</v>
      </c>
      <c r="D1803" s="55" t="s">
        <v>2785</v>
      </c>
      <c r="E1803" s="68" t="s">
        <v>2309</v>
      </c>
      <c r="F1803" s="141">
        <f t="shared" si="288"/>
        <v>1705613</v>
      </c>
      <c r="G1803" s="142">
        <f t="shared" si="289"/>
        <v>1592052</v>
      </c>
      <c r="H1803" s="142">
        <f t="shared" si="290"/>
        <v>1779975</v>
      </c>
      <c r="I1803" s="142">
        <f t="shared" si="291"/>
        <v>1766516</v>
      </c>
      <c r="K1803" s="98">
        <v>1682396.4172400001</v>
      </c>
      <c r="M1803" s="98">
        <v>1617098</v>
      </c>
      <c r="N1803" s="98">
        <v>1682396.4172400001</v>
      </c>
    </row>
    <row r="1804" spans="2:14" ht="33.75" hidden="1">
      <c r="B1804" s="39">
        <v>1192</v>
      </c>
      <c r="C1804" s="67" t="s">
        <v>2786</v>
      </c>
      <c r="D1804" s="55" t="s">
        <v>2787</v>
      </c>
      <c r="E1804" s="68" t="s">
        <v>2309</v>
      </c>
      <c r="F1804" s="141">
        <f t="shared" si="288"/>
        <v>947977</v>
      </c>
      <c r="G1804" s="142">
        <f t="shared" si="289"/>
        <v>884859</v>
      </c>
      <c r="H1804" s="142">
        <f t="shared" si="290"/>
        <v>989307</v>
      </c>
      <c r="I1804" s="142">
        <f t="shared" si="291"/>
        <v>981826</v>
      </c>
      <c r="K1804" s="98">
        <v>935072.73640000005</v>
      </c>
      <c r="M1804" s="98">
        <v>898780</v>
      </c>
      <c r="N1804" s="98">
        <v>935072.73640000005</v>
      </c>
    </row>
    <row r="1805" spans="2:14" ht="16.5" hidden="1">
      <c r="B1805" s="39">
        <v>1193</v>
      </c>
      <c r="C1805" s="67" t="s">
        <v>2788</v>
      </c>
      <c r="D1805" s="55" t="s">
        <v>2789</v>
      </c>
      <c r="E1805" s="68" t="s">
        <v>2309</v>
      </c>
      <c r="F1805" s="141">
        <f t="shared" si="288"/>
        <v>2481199</v>
      </c>
      <c r="G1805" s="142">
        <f t="shared" si="289"/>
        <v>2315998</v>
      </c>
      <c r="H1805" s="142">
        <f t="shared" si="290"/>
        <v>2589375</v>
      </c>
      <c r="I1805" s="142">
        <f t="shared" si="291"/>
        <v>2569795</v>
      </c>
      <c r="K1805" s="98">
        <v>2447424.2445400003</v>
      </c>
      <c r="M1805" s="98">
        <v>2352433</v>
      </c>
      <c r="N1805" s="98">
        <v>2447424.2445400003</v>
      </c>
    </row>
    <row r="1806" spans="2:14" ht="16.5" hidden="1">
      <c r="B1806" s="39">
        <v>1194</v>
      </c>
      <c r="C1806" s="70" t="s">
        <v>2790</v>
      </c>
      <c r="D1806" s="58" t="s">
        <v>2791</v>
      </c>
      <c r="E1806" s="71"/>
      <c r="F1806" s="141"/>
      <c r="G1806" s="142"/>
      <c r="H1806" s="142"/>
      <c r="I1806" s="142"/>
      <c r="K1806" s="98">
        <v>0</v>
      </c>
      <c r="M1806" s="98">
        <v>0</v>
      </c>
      <c r="N1806" s="98">
        <v>0</v>
      </c>
    </row>
    <row r="1807" spans="2:14" ht="16.5" hidden="1">
      <c r="B1807" s="39">
        <v>1195</v>
      </c>
      <c r="C1807" s="67" t="s">
        <v>2792</v>
      </c>
      <c r="D1807" s="55" t="s">
        <v>2793</v>
      </c>
      <c r="E1807" s="68" t="s">
        <v>9</v>
      </c>
      <c r="F1807" s="141">
        <f>+ROUND($F$7*K1807,0)</f>
        <v>196156</v>
      </c>
      <c r="G1807" s="142">
        <f>+ROUND(K1807*$G$7,0)</f>
        <v>183096</v>
      </c>
      <c r="H1807" s="142">
        <f>+ROUND(K1807*$H$7,0)</f>
        <v>204708</v>
      </c>
      <c r="I1807" s="142">
        <f>+ROUND(K1807*$I$7,0)</f>
        <v>203160</v>
      </c>
      <c r="K1807" s="98">
        <v>193485.71088000003</v>
      </c>
      <c r="M1807" s="98">
        <v>185976</v>
      </c>
      <c r="N1807" s="98">
        <v>193485.71088000003</v>
      </c>
    </row>
    <row r="1808" spans="2:14" ht="16.5" hidden="1">
      <c r="B1808" s="39">
        <v>1196</v>
      </c>
      <c r="C1808" s="67" t="s">
        <v>2794</v>
      </c>
      <c r="D1808" s="55" t="s">
        <v>2795</v>
      </c>
      <c r="E1808" s="68" t="s">
        <v>38</v>
      </c>
      <c r="F1808" s="141">
        <f>+ROUND($F$7*K1808,0)</f>
        <v>184012</v>
      </c>
      <c r="G1808" s="142">
        <f>+ROUND(K1808*$G$7,0)</f>
        <v>171760</v>
      </c>
      <c r="H1808" s="142">
        <f>+ROUND(K1808*$H$7,0)</f>
        <v>192034</v>
      </c>
      <c r="I1808" s="142">
        <f>+ROUND(K1808*$I$7,0)</f>
        <v>190582</v>
      </c>
      <c r="K1808" s="98">
        <v>181506.77556000001</v>
      </c>
      <c r="M1808" s="98">
        <v>174462</v>
      </c>
      <c r="N1808" s="98">
        <v>181506.77556000001</v>
      </c>
    </row>
    <row r="1809" spans="2:14" ht="16.5" hidden="1">
      <c r="B1809" s="39">
        <v>1197</v>
      </c>
      <c r="C1809" s="67" t="s">
        <v>2796</v>
      </c>
      <c r="D1809" s="55" t="s">
        <v>2797</v>
      </c>
      <c r="E1809" s="68" t="s">
        <v>38</v>
      </c>
      <c r="F1809" s="141">
        <f>+ROUND($F$7*K1809,0)</f>
        <v>222427</v>
      </c>
      <c r="G1809" s="142">
        <f>+ROUND(K1809*$G$7,0)</f>
        <v>207618</v>
      </c>
      <c r="H1809" s="142">
        <f>+ROUND(K1809*$H$7,0)</f>
        <v>232125</v>
      </c>
      <c r="I1809" s="142">
        <f>+ROUND(K1809*$I$7,0)</f>
        <v>230369</v>
      </c>
      <c r="K1809" s="98">
        <v>219399.49592000002</v>
      </c>
      <c r="M1809" s="98">
        <v>210884</v>
      </c>
      <c r="N1809" s="98">
        <v>219399.49592000002</v>
      </c>
    </row>
    <row r="1810" spans="2:14" ht="16.5" hidden="1">
      <c r="B1810" s="39">
        <v>1198</v>
      </c>
      <c r="C1810" s="67" t="s">
        <v>2798</v>
      </c>
      <c r="D1810" s="55" t="s">
        <v>267</v>
      </c>
      <c r="E1810" s="68" t="s">
        <v>38</v>
      </c>
      <c r="F1810" s="141">
        <f>+ROUND($F$7*K1810,0)</f>
        <v>18503</v>
      </c>
      <c r="G1810" s="142">
        <f>+ROUND(K1810*$G$7,0)</f>
        <v>17271</v>
      </c>
      <c r="H1810" s="142">
        <f>+ROUND(K1810*$H$7,0)</f>
        <v>19310</v>
      </c>
      <c r="I1810" s="142">
        <f>+ROUND(K1810*$I$7,0)</f>
        <v>19164</v>
      </c>
      <c r="K1810" s="98">
        <v>18251.386340000001</v>
      </c>
      <c r="M1810" s="98">
        <v>17543</v>
      </c>
      <c r="N1810" s="98">
        <v>18251.386340000001</v>
      </c>
    </row>
    <row r="1811" spans="2:14" ht="16.5" hidden="1">
      <c r="B1811" s="39">
        <v>1199</v>
      </c>
      <c r="C1811" s="67" t="s">
        <v>2799</v>
      </c>
      <c r="D1811" s="55" t="s">
        <v>2800</v>
      </c>
      <c r="E1811" s="68" t="s">
        <v>41</v>
      </c>
      <c r="F1811" s="141">
        <f>+ROUND($F$7*K1811,0)</f>
        <v>44046</v>
      </c>
      <c r="G1811" s="142">
        <f>+ROUND(K1811*$G$7,0)</f>
        <v>41113</v>
      </c>
      <c r="H1811" s="142">
        <f>+ROUND(K1811*$H$7,0)</f>
        <v>45966</v>
      </c>
      <c r="I1811" s="142">
        <f>+ROUND(K1811*$I$7,0)</f>
        <v>45619</v>
      </c>
      <c r="K1811" s="98">
        <v>43446.268800000005</v>
      </c>
      <c r="M1811" s="98">
        <v>41760</v>
      </c>
      <c r="N1811" s="98">
        <v>43446.268800000005</v>
      </c>
    </row>
    <row r="1812" spans="2:14" ht="16.5" hidden="1">
      <c r="B1812" s="39">
        <v>1200</v>
      </c>
      <c r="C1812" s="70" t="s">
        <v>2801</v>
      </c>
      <c r="D1812" s="58" t="s">
        <v>2802</v>
      </c>
      <c r="E1812" s="71"/>
      <c r="F1812" s="141"/>
      <c r="G1812" s="142"/>
      <c r="H1812" s="142"/>
      <c r="I1812" s="142"/>
      <c r="K1812" s="98">
        <v>0</v>
      </c>
      <c r="M1812" s="98">
        <v>0</v>
      </c>
      <c r="N1812" s="98">
        <v>0</v>
      </c>
    </row>
    <row r="1813" spans="2:14" ht="16.5" hidden="1">
      <c r="B1813" s="39">
        <v>1201</v>
      </c>
      <c r="C1813" s="67" t="s">
        <v>2803</v>
      </c>
      <c r="D1813" s="55" t="s">
        <v>2804</v>
      </c>
      <c r="E1813" s="56" t="s">
        <v>86</v>
      </c>
      <c r="F1813" s="141">
        <f t="shared" ref="F1813:F1833" si="292">+ROUND($F$7*K1813,0)</f>
        <v>69964</v>
      </c>
      <c r="G1813" s="142">
        <f t="shared" ref="G1813:G1833" si="293">+ROUND(K1813*$G$7,0)</f>
        <v>65306</v>
      </c>
      <c r="H1813" s="142">
        <f t="shared" ref="H1813:H1833" si="294">+ROUND(K1813*$H$7,0)</f>
        <v>73014</v>
      </c>
      <c r="I1813" s="142">
        <f t="shared" ref="I1813:I1833" si="295">+ROUND(K1813*$I$7,0)</f>
        <v>72462</v>
      </c>
      <c r="K1813" s="98">
        <v>69011.526540000006</v>
      </c>
      <c r="M1813" s="98">
        <v>66333</v>
      </c>
      <c r="N1813" s="98">
        <v>69011.526540000006</v>
      </c>
    </row>
    <row r="1814" spans="2:14" ht="16.5" hidden="1">
      <c r="B1814" s="39">
        <v>1202</v>
      </c>
      <c r="C1814" s="67" t="s">
        <v>2805</v>
      </c>
      <c r="D1814" s="55" t="s">
        <v>2806</v>
      </c>
      <c r="E1814" s="56" t="s">
        <v>86</v>
      </c>
      <c r="F1814" s="141">
        <f t="shared" si="292"/>
        <v>120607</v>
      </c>
      <c r="G1814" s="142">
        <f t="shared" si="293"/>
        <v>112577</v>
      </c>
      <c r="H1814" s="142">
        <f t="shared" si="294"/>
        <v>125865</v>
      </c>
      <c r="I1814" s="142">
        <f t="shared" si="295"/>
        <v>124914</v>
      </c>
      <c r="K1814" s="98">
        <v>118965.37224000001</v>
      </c>
      <c r="M1814" s="98">
        <v>114348</v>
      </c>
      <c r="N1814" s="98">
        <v>118965.37224000001</v>
      </c>
    </row>
    <row r="1815" spans="2:14" ht="16.5" hidden="1">
      <c r="B1815" s="39">
        <v>1203</v>
      </c>
      <c r="C1815" s="67" t="s">
        <v>2807</v>
      </c>
      <c r="D1815" s="55" t="s">
        <v>2808</v>
      </c>
      <c r="E1815" s="56" t="s">
        <v>86</v>
      </c>
      <c r="F1815" s="141">
        <f t="shared" si="292"/>
        <v>49328</v>
      </c>
      <c r="G1815" s="142">
        <f t="shared" si="293"/>
        <v>46044</v>
      </c>
      <c r="H1815" s="142">
        <f t="shared" si="294"/>
        <v>51479</v>
      </c>
      <c r="I1815" s="142">
        <f t="shared" si="295"/>
        <v>51089</v>
      </c>
      <c r="K1815" s="98">
        <v>48656.491840000002</v>
      </c>
      <c r="M1815" s="98">
        <v>46768</v>
      </c>
      <c r="N1815" s="98">
        <v>48656.491840000002</v>
      </c>
    </row>
    <row r="1816" spans="2:14" ht="16.5" hidden="1">
      <c r="C1816" s="185" t="s">
        <v>2809</v>
      </c>
      <c r="D1816" s="188" t="s">
        <v>2810</v>
      </c>
      <c r="E1816" s="189" t="s">
        <v>38</v>
      </c>
      <c r="F1816" s="141">
        <f t="shared" si="292"/>
        <v>1448</v>
      </c>
      <c r="G1816" s="142">
        <f t="shared" si="293"/>
        <v>1351</v>
      </c>
      <c r="H1816" s="142">
        <f t="shared" si="294"/>
        <v>1511</v>
      </c>
      <c r="I1816" s="142">
        <f t="shared" si="295"/>
        <v>1499</v>
      </c>
      <c r="K1816" s="177">
        <v>1428</v>
      </c>
      <c r="M1816" s="98">
        <v>0</v>
      </c>
      <c r="N1816" s="98">
        <v>0</v>
      </c>
    </row>
    <row r="1817" spans="2:14" ht="16.5" hidden="1">
      <c r="C1817" s="185" t="s">
        <v>3976</v>
      </c>
      <c r="D1817" s="188" t="s">
        <v>3977</v>
      </c>
      <c r="E1817" s="189" t="s">
        <v>86</v>
      </c>
      <c r="F1817" s="141">
        <f t="shared" si="292"/>
        <v>14098</v>
      </c>
      <c r="G1817" s="142">
        <f t="shared" si="293"/>
        <v>13159</v>
      </c>
      <c r="H1817" s="142">
        <f t="shared" si="294"/>
        <v>14713</v>
      </c>
      <c r="I1817" s="142">
        <f t="shared" si="295"/>
        <v>14601</v>
      </c>
      <c r="K1817" s="177">
        <v>13906.003384094754</v>
      </c>
      <c r="M1817" s="98"/>
      <c r="N1817" s="98"/>
    </row>
    <row r="1818" spans="2:14" ht="16.5" hidden="1">
      <c r="C1818" s="185" t="s">
        <v>2811</v>
      </c>
      <c r="D1818" s="188" t="s">
        <v>2812</v>
      </c>
      <c r="E1818" s="189" t="s">
        <v>86</v>
      </c>
      <c r="F1818" s="141">
        <f t="shared" si="292"/>
        <v>19065</v>
      </c>
      <c r="G1818" s="142">
        <f t="shared" si="293"/>
        <v>17795</v>
      </c>
      <c r="H1818" s="142">
        <f t="shared" si="294"/>
        <v>19896</v>
      </c>
      <c r="I1818" s="142">
        <f t="shared" si="295"/>
        <v>19745</v>
      </c>
      <c r="K1818" s="177">
        <v>18805</v>
      </c>
      <c r="M1818" s="98"/>
      <c r="N1818" s="98"/>
    </row>
    <row r="1819" spans="2:14" ht="16.5" hidden="1">
      <c r="C1819" s="185" t="s">
        <v>2813</v>
      </c>
      <c r="D1819" s="188" t="s">
        <v>2814</v>
      </c>
      <c r="E1819" s="189" t="s">
        <v>38</v>
      </c>
      <c r="F1819" s="141">
        <f t="shared" si="292"/>
        <v>49975</v>
      </c>
      <c r="G1819" s="142">
        <f t="shared" si="293"/>
        <v>46648</v>
      </c>
      <c r="H1819" s="142">
        <f t="shared" si="294"/>
        <v>52154</v>
      </c>
      <c r="I1819" s="142">
        <f t="shared" si="295"/>
        <v>51760</v>
      </c>
      <c r="K1819" s="177">
        <v>49294.87</v>
      </c>
      <c r="M1819" s="98"/>
      <c r="N1819" s="98"/>
    </row>
    <row r="1820" spans="2:14" ht="25.5" hidden="1">
      <c r="C1820" s="185" t="s">
        <v>2815</v>
      </c>
      <c r="D1820" s="188" t="s">
        <v>2816</v>
      </c>
      <c r="E1820" s="189" t="s">
        <v>86</v>
      </c>
      <c r="F1820" s="141">
        <f t="shared" si="292"/>
        <v>82949</v>
      </c>
      <c r="G1820" s="142">
        <f t="shared" si="293"/>
        <v>77426</v>
      </c>
      <c r="H1820" s="142">
        <f t="shared" si="294"/>
        <v>86565</v>
      </c>
      <c r="I1820" s="142">
        <f t="shared" si="295"/>
        <v>85911</v>
      </c>
      <c r="K1820" s="177">
        <v>81819.706375023525</v>
      </c>
      <c r="M1820" s="98"/>
      <c r="N1820" s="98"/>
    </row>
    <row r="1821" spans="2:14" ht="25.5" hidden="1">
      <c r="C1821" s="185" t="s">
        <v>2817</v>
      </c>
      <c r="D1821" s="188" t="s">
        <v>2818</v>
      </c>
      <c r="E1821" s="189" t="s">
        <v>86</v>
      </c>
      <c r="F1821" s="141">
        <f t="shared" si="292"/>
        <v>92248</v>
      </c>
      <c r="G1821" s="142">
        <f t="shared" si="293"/>
        <v>86106</v>
      </c>
      <c r="H1821" s="142">
        <f t="shared" si="294"/>
        <v>96270</v>
      </c>
      <c r="I1821" s="142">
        <f t="shared" si="295"/>
        <v>95542</v>
      </c>
      <c r="K1821" s="177">
        <v>90992</v>
      </c>
      <c r="M1821" s="98"/>
      <c r="N1821" s="98"/>
    </row>
    <row r="1822" spans="2:14" ht="25.5" hidden="1">
      <c r="C1822" s="185" t="s">
        <v>2819</v>
      </c>
      <c r="D1822" s="188" t="s">
        <v>2816</v>
      </c>
      <c r="E1822" s="189" t="s">
        <v>86</v>
      </c>
      <c r="F1822" s="141">
        <f t="shared" si="292"/>
        <v>121720</v>
      </c>
      <c r="G1822" s="142">
        <f t="shared" si="293"/>
        <v>113616</v>
      </c>
      <c r="H1822" s="142">
        <f t="shared" si="294"/>
        <v>127027</v>
      </c>
      <c r="I1822" s="142">
        <f t="shared" si="295"/>
        <v>126066</v>
      </c>
      <c r="K1822" s="177">
        <v>120063</v>
      </c>
      <c r="M1822" s="98"/>
      <c r="N1822" s="98"/>
    </row>
    <row r="1823" spans="2:14" ht="16.5" hidden="1">
      <c r="C1823" s="185" t="s">
        <v>2820</v>
      </c>
      <c r="D1823" s="188" t="s">
        <v>2821</v>
      </c>
      <c r="E1823" s="189" t="s">
        <v>86</v>
      </c>
      <c r="F1823" s="141">
        <f t="shared" si="292"/>
        <v>145930</v>
      </c>
      <c r="G1823" s="142">
        <f t="shared" si="293"/>
        <v>136214</v>
      </c>
      <c r="H1823" s="142">
        <f t="shared" si="294"/>
        <v>152293</v>
      </c>
      <c r="I1823" s="142">
        <f t="shared" si="295"/>
        <v>151141</v>
      </c>
      <c r="K1823" s="177">
        <v>143944</v>
      </c>
      <c r="M1823" s="98"/>
      <c r="N1823" s="98"/>
    </row>
    <row r="1824" spans="2:14" ht="25.5" hidden="1">
      <c r="C1824" s="185" t="s">
        <v>2822</v>
      </c>
      <c r="D1824" s="188" t="s">
        <v>2823</v>
      </c>
      <c r="E1824" s="189" t="s">
        <v>2824</v>
      </c>
      <c r="F1824" s="141">
        <f t="shared" si="292"/>
        <v>217503</v>
      </c>
      <c r="G1824" s="142">
        <f t="shared" si="293"/>
        <v>203021</v>
      </c>
      <c r="H1824" s="142">
        <f t="shared" si="294"/>
        <v>226985</v>
      </c>
      <c r="I1824" s="142">
        <f t="shared" si="295"/>
        <v>225269</v>
      </c>
      <c r="K1824" s="177">
        <v>214542.03475057276</v>
      </c>
      <c r="M1824" s="98"/>
      <c r="N1824" s="98"/>
    </row>
    <row r="1825" spans="2:14" ht="76.5" hidden="1">
      <c r="C1825" s="185" t="s">
        <v>2825</v>
      </c>
      <c r="D1825" s="190" t="s">
        <v>2826</v>
      </c>
      <c r="E1825" s="191" t="s">
        <v>9</v>
      </c>
      <c r="F1825" s="141">
        <f t="shared" si="292"/>
        <v>2913327</v>
      </c>
      <c r="G1825" s="142">
        <f t="shared" si="293"/>
        <v>2719354</v>
      </c>
      <c r="H1825" s="142">
        <f t="shared" si="294"/>
        <v>3040343</v>
      </c>
      <c r="I1825" s="142">
        <f t="shared" si="295"/>
        <v>3017354</v>
      </c>
      <c r="K1825" s="180">
        <v>2873670</v>
      </c>
      <c r="M1825" s="98"/>
      <c r="N1825" s="98"/>
    </row>
    <row r="1826" spans="2:14" ht="38.25" hidden="1">
      <c r="C1826" s="185" t="s">
        <v>2827</v>
      </c>
      <c r="D1826" s="190" t="s">
        <v>2828</v>
      </c>
      <c r="E1826" s="191" t="s">
        <v>9</v>
      </c>
      <c r="F1826" s="141">
        <f t="shared" si="292"/>
        <v>34066</v>
      </c>
      <c r="G1826" s="142">
        <f t="shared" si="293"/>
        <v>31798</v>
      </c>
      <c r="H1826" s="142">
        <f t="shared" si="294"/>
        <v>35551</v>
      </c>
      <c r="I1826" s="142">
        <f t="shared" si="295"/>
        <v>35282</v>
      </c>
      <c r="K1826" s="180">
        <v>33602</v>
      </c>
      <c r="M1826" s="98"/>
      <c r="N1826" s="98"/>
    </row>
    <row r="1827" spans="2:14" ht="38.25" hidden="1">
      <c r="C1827" s="185" t="s">
        <v>2829</v>
      </c>
      <c r="D1827" s="190" t="s">
        <v>2830</v>
      </c>
      <c r="E1827" s="191" t="s">
        <v>9</v>
      </c>
      <c r="F1827" s="141">
        <f t="shared" si="292"/>
        <v>22419</v>
      </c>
      <c r="G1827" s="142">
        <f t="shared" si="293"/>
        <v>20926</v>
      </c>
      <c r="H1827" s="142">
        <f t="shared" si="294"/>
        <v>23397</v>
      </c>
      <c r="I1827" s="142">
        <f t="shared" si="295"/>
        <v>23220</v>
      </c>
      <c r="K1827" s="180">
        <v>22114</v>
      </c>
      <c r="M1827" s="98"/>
      <c r="N1827" s="98"/>
    </row>
    <row r="1828" spans="2:14" ht="38.25" hidden="1">
      <c r="C1828" s="185" t="s">
        <v>2831</v>
      </c>
      <c r="D1828" s="190" t="s">
        <v>2832</v>
      </c>
      <c r="E1828" s="191" t="s">
        <v>2833</v>
      </c>
      <c r="F1828" s="141">
        <f t="shared" si="292"/>
        <v>2316330</v>
      </c>
      <c r="G1828" s="142">
        <f t="shared" si="293"/>
        <v>2162106</v>
      </c>
      <c r="H1828" s="142">
        <f t="shared" si="294"/>
        <v>2417318</v>
      </c>
      <c r="I1828" s="142">
        <f t="shared" si="295"/>
        <v>2399040</v>
      </c>
      <c r="K1828" s="180">
        <v>2284800</v>
      </c>
      <c r="M1828" s="98"/>
      <c r="N1828" s="98"/>
    </row>
    <row r="1829" spans="2:14" ht="25.5" hidden="1">
      <c r="C1829" s="185" t="s">
        <v>2834</v>
      </c>
      <c r="D1829" s="190" t="s">
        <v>2835</v>
      </c>
      <c r="E1829" s="191" t="s">
        <v>38</v>
      </c>
      <c r="F1829" s="141">
        <f t="shared" si="292"/>
        <v>73289</v>
      </c>
      <c r="G1829" s="142">
        <f t="shared" si="293"/>
        <v>68409</v>
      </c>
      <c r="H1829" s="142">
        <f t="shared" si="294"/>
        <v>76484</v>
      </c>
      <c r="I1829" s="142">
        <f t="shared" si="295"/>
        <v>75906</v>
      </c>
      <c r="K1829" s="180">
        <v>72291</v>
      </c>
      <c r="M1829" s="98"/>
      <c r="N1829" s="98"/>
    </row>
    <row r="1830" spans="2:14" ht="16.5" hidden="1">
      <c r="C1830" s="185" t="s">
        <v>2836</v>
      </c>
      <c r="D1830" s="186" t="s">
        <v>2837</v>
      </c>
      <c r="E1830" s="194" t="s">
        <v>9</v>
      </c>
      <c r="F1830" s="141">
        <f t="shared" si="292"/>
        <v>545883</v>
      </c>
      <c r="G1830" s="142">
        <f t="shared" si="293"/>
        <v>509537</v>
      </c>
      <c r="H1830" s="142">
        <f t="shared" si="294"/>
        <v>569682</v>
      </c>
      <c r="I1830" s="142">
        <f t="shared" si="295"/>
        <v>565375</v>
      </c>
      <c r="K1830" s="182">
        <v>538452</v>
      </c>
      <c r="M1830" s="98"/>
      <c r="N1830" s="98"/>
    </row>
    <row r="1831" spans="2:14" ht="16.5" hidden="1">
      <c r="C1831" s="185" t="s">
        <v>2838</v>
      </c>
      <c r="D1831" s="186" t="s">
        <v>2839</v>
      </c>
      <c r="E1831" s="194" t="s">
        <v>9</v>
      </c>
      <c r="F1831" s="141">
        <f t="shared" si="292"/>
        <v>2591394</v>
      </c>
      <c r="G1831" s="142">
        <f t="shared" si="293"/>
        <v>2418856</v>
      </c>
      <c r="H1831" s="142">
        <f t="shared" si="294"/>
        <v>2704375</v>
      </c>
      <c r="I1831" s="142">
        <f t="shared" si="295"/>
        <v>2683926</v>
      </c>
      <c r="K1831" s="182">
        <v>2556120</v>
      </c>
      <c r="M1831" s="98"/>
      <c r="N1831" s="98"/>
    </row>
    <row r="1832" spans="2:14" ht="16.5" hidden="1">
      <c r="C1832" s="185" t="s">
        <v>2840</v>
      </c>
      <c r="D1832" s="186" t="s">
        <v>2841</v>
      </c>
      <c r="E1832" s="194" t="s">
        <v>574</v>
      </c>
      <c r="F1832" s="141">
        <f t="shared" si="292"/>
        <v>347589</v>
      </c>
      <c r="G1832" s="142">
        <f t="shared" si="293"/>
        <v>324446</v>
      </c>
      <c r="H1832" s="142">
        <f t="shared" si="294"/>
        <v>362743</v>
      </c>
      <c r="I1832" s="142">
        <f t="shared" si="295"/>
        <v>360000</v>
      </c>
      <c r="K1832" s="182">
        <v>342857.14285714284</v>
      </c>
      <c r="M1832" s="98"/>
      <c r="N1832" s="98"/>
    </row>
    <row r="1833" spans="2:14" ht="16.5" hidden="1">
      <c r="C1833" s="185" t="s">
        <v>2842</v>
      </c>
      <c r="D1833" s="186" t="s">
        <v>2843</v>
      </c>
      <c r="E1833" s="194" t="s">
        <v>9</v>
      </c>
      <c r="F1833" s="141">
        <f t="shared" si="292"/>
        <v>1317940</v>
      </c>
      <c r="G1833" s="142">
        <f t="shared" si="293"/>
        <v>1230190</v>
      </c>
      <c r="H1833" s="142">
        <f t="shared" si="294"/>
        <v>1375400</v>
      </c>
      <c r="I1833" s="142">
        <f t="shared" si="295"/>
        <v>1365000</v>
      </c>
      <c r="K1833" s="182">
        <v>1300000</v>
      </c>
      <c r="M1833" s="98"/>
      <c r="N1833" s="98"/>
    </row>
    <row r="1834" spans="2:14" ht="16.5" hidden="1">
      <c r="C1834" s="77"/>
      <c r="D1834" s="184"/>
      <c r="E1834" s="159"/>
      <c r="F1834" s="149"/>
      <c r="G1834" s="150"/>
      <c r="H1834" s="150"/>
      <c r="I1834" s="150"/>
      <c r="K1834" s="98"/>
      <c r="M1834" s="98"/>
      <c r="N1834" s="98"/>
    </row>
    <row r="1835" spans="2:14" ht="16.5" hidden="1">
      <c r="C1835" s="77"/>
      <c r="D1835" s="184"/>
      <c r="E1835" s="159"/>
      <c r="F1835" s="149"/>
      <c r="G1835" s="150"/>
      <c r="H1835" s="150"/>
      <c r="I1835" s="150"/>
      <c r="K1835" s="98"/>
      <c r="M1835" s="98"/>
      <c r="N1835" s="98"/>
    </row>
    <row r="1836" spans="2:14" ht="16.5" hidden="1">
      <c r="C1836" s="77"/>
      <c r="D1836" s="131"/>
      <c r="E1836" s="157"/>
      <c r="F1836" s="149"/>
      <c r="G1836" s="150"/>
      <c r="H1836" s="150"/>
      <c r="I1836" s="150"/>
      <c r="K1836" s="98"/>
      <c r="M1836" s="98"/>
      <c r="N1836" s="98"/>
    </row>
    <row r="1837" spans="2:14" ht="16.5" hidden="1" customHeight="1">
      <c r="B1837" s="39">
        <v>1205</v>
      </c>
      <c r="C1837" s="50">
        <v>21</v>
      </c>
      <c r="D1837" s="122" t="s">
        <v>2844</v>
      </c>
      <c r="E1837" s="92"/>
      <c r="F1837" s="148"/>
      <c r="G1837" s="148"/>
      <c r="H1837" s="148"/>
      <c r="I1837" s="148"/>
      <c r="K1837" s="98">
        <v>0</v>
      </c>
      <c r="M1837" s="98">
        <v>0</v>
      </c>
      <c r="N1837" s="98">
        <v>0</v>
      </c>
    </row>
    <row r="1838" spans="2:14" ht="16.5" hidden="1">
      <c r="B1838" s="39">
        <v>1206</v>
      </c>
      <c r="C1838" s="86" t="s">
        <v>2845</v>
      </c>
      <c r="D1838" s="128" t="s">
        <v>2846</v>
      </c>
      <c r="E1838" s="87"/>
      <c r="F1838" s="141"/>
      <c r="G1838" s="142"/>
      <c r="H1838" s="142"/>
      <c r="I1838" s="142"/>
      <c r="K1838" s="98">
        <v>0</v>
      </c>
      <c r="M1838" s="98">
        <v>0</v>
      </c>
      <c r="N1838" s="98">
        <v>0</v>
      </c>
    </row>
    <row r="1839" spans="2:14" ht="16.5" hidden="1">
      <c r="B1839" s="39">
        <v>1207</v>
      </c>
      <c r="C1839" s="67" t="s">
        <v>18</v>
      </c>
      <c r="D1839" s="55" t="s">
        <v>2847</v>
      </c>
      <c r="E1839" s="68" t="s">
        <v>38</v>
      </c>
      <c r="F1839" s="141">
        <f t="shared" ref="F1839:F1854" si="296">+ROUND($F$7*K1839,0)</f>
        <v>2563</v>
      </c>
      <c r="G1839" s="142">
        <f t="shared" ref="G1839:G1854" si="297">+ROUND(K1839*$G$7,0)</f>
        <v>2392</v>
      </c>
      <c r="H1839" s="142">
        <f t="shared" ref="H1839:H1854" si="298">+ROUND(K1839*$H$7,0)</f>
        <v>2675</v>
      </c>
      <c r="I1839" s="142">
        <f t="shared" ref="I1839:I1854" si="299">+ROUND(K1839*$I$7,0)</f>
        <v>2655</v>
      </c>
      <c r="K1839" s="98">
        <v>2528.1234000000004</v>
      </c>
      <c r="M1839" s="98">
        <v>2430</v>
      </c>
      <c r="N1839" s="98">
        <v>2528.1234000000004</v>
      </c>
    </row>
    <row r="1840" spans="2:14" ht="22.5" hidden="1">
      <c r="B1840" s="39">
        <v>1208</v>
      </c>
      <c r="C1840" s="67" t="s">
        <v>2848</v>
      </c>
      <c r="D1840" s="55" t="s">
        <v>2849</v>
      </c>
      <c r="E1840" s="68" t="s">
        <v>38</v>
      </c>
      <c r="F1840" s="141">
        <f t="shared" si="296"/>
        <v>4767</v>
      </c>
      <c r="G1840" s="142">
        <f t="shared" si="297"/>
        <v>4450</v>
      </c>
      <c r="H1840" s="142">
        <f t="shared" si="298"/>
        <v>4975</v>
      </c>
      <c r="I1840" s="142">
        <f t="shared" si="299"/>
        <v>4938</v>
      </c>
      <c r="K1840" s="98">
        <v>4702.5176000000001</v>
      </c>
      <c r="L1840" s="99">
        <f>+F1840</f>
        <v>4767</v>
      </c>
      <c r="M1840" s="98">
        <v>3734</v>
      </c>
      <c r="N1840" s="98">
        <v>4702.5176000000001</v>
      </c>
    </row>
    <row r="1841" spans="2:14" ht="22.5" hidden="1">
      <c r="B1841" s="39">
        <v>1209</v>
      </c>
      <c r="C1841" s="67" t="s">
        <v>2850</v>
      </c>
      <c r="D1841" s="55" t="s">
        <v>2851</v>
      </c>
      <c r="E1841" s="68" t="s">
        <v>38</v>
      </c>
      <c r="F1841" s="141">
        <f t="shared" si="296"/>
        <v>3938</v>
      </c>
      <c r="G1841" s="142">
        <f t="shared" si="297"/>
        <v>3676</v>
      </c>
      <c r="H1841" s="142">
        <f t="shared" si="298"/>
        <v>4110</v>
      </c>
      <c r="I1841" s="142">
        <f t="shared" si="299"/>
        <v>4079</v>
      </c>
      <c r="K1841" s="98">
        <v>3884.7789200000002</v>
      </c>
      <c r="L1841" s="99">
        <f>+F1841</f>
        <v>3938</v>
      </c>
      <c r="M1841" s="98">
        <v>4520</v>
      </c>
      <c r="N1841" s="98">
        <v>3884.7789200000002</v>
      </c>
    </row>
    <row r="1842" spans="2:14" ht="16.5" hidden="1">
      <c r="B1842" s="39">
        <v>1210</v>
      </c>
      <c r="C1842" s="67" t="s">
        <v>2852</v>
      </c>
      <c r="D1842" s="55" t="s">
        <v>2853</v>
      </c>
      <c r="E1842" s="68" t="s">
        <v>41</v>
      </c>
      <c r="F1842" s="141">
        <f t="shared" si="296"/>
        <v>39525</v>
      </c>
      <c r="G1842" s="142">
        <f t="shared" si="297"/>
        <v>36894</v>
      </c>
      <c r="H1842" s="142">
        <f t="shared" si="298"/>
        <v>41248</v>
      </c>
      <c r="I1842" s="142">
        <f t="shared" si="299"/>
        <v>40937</v>
      </c>
      <c r="K1842" s="98">
        <v>38987.200120000001</v>
      </c>
      <c r="M1842" s="98">
        <v>37474</v>
      </c>
      <c r="N1842" s="98">
        <v>38987.200120000001</v>
      </c>
    </row>
    <row r="1843" spans="2:14" ht="16.5" hidden="1">
      <c r="B1843" s="39">
        <v>1211</v>
      </c>
      <c r="C1843" s="67" t="s">
        <v>2854</v>
      </c>
      <c r="D1843" s="55" t="s">
        <v>2855</v>
      </c>
      <c r="E1843" s="56" t="s">
        <v>86</v>
      </c>
      <c r="F1843" s="141">
        <f t="shared" si="296"/>
        <v>2355</v>
      </c>
      <c r="G1843" s="142">
        <f t="shared" si="297"/>
        <v>2198</v>
      </c>
      <c r="H1843" s="142">
        <f t="shared" si="298"/>
        <v>2458</v>
      </c>
      <c r="I1843" s="142">
        <f t="shared" si="299"/>
        <v>2439</v>
      </c>
      <c r="K1843" s="98">
        <v>2323.1685400000001</v>
      </c>
      <c r="M1843" s="98">
        <v>2233</v>
      </c>
      <c r="N1843" s="98">
        <v>2323.1685400000001</v>
      </c>
    </row>
    <row r="1844" spans="2:14" ht="16.5" hidden="1">
      <c r="B1844" s="39">
        <v>1212</v>
      </c>
      <c r="C1844" s="67" t="s">
        <v>2856</v>
      </c>
      <c r="D1844" s="55" t="s">
        <v>2857</v>
      </c>
      <c r="E1844" s="56" t="s">
        <v>86</v>
      </c>
      <c r="F1844" s="141">
        <f t="shared" si="296"/>
        <v>5899</v>
      </c>
      <c r="G1844" s="142">
        <f t="shared" si="297"/>
        <v>5506</v>
      </c>
      <c r="H1844" s="142">
        <f t="shared" si="298"/>
        <v>6156</v>
      </c>
      <c r="I1844" s="142">
        <f t="shared" si="299"/>
        <v>6110</v>
      </c>
      <c r="K1844" s="98">
        <v>5818.8453400000008</v>
      </c>
      <c r="M1844" s="98">
        <v>5593</v>
      </c>
      <c r="N1844" s="98">
        <v>5818.8453400000008</v>
      </c>
    </row>
    <row r="1845" spans="2:14" ht="16.5" hidden="1">
      <c r="B1845" s="39">
        <v>1213</v>
      </c>
      <c r="C1845" s="67" t="s">
        <v>2858</v>
      </c>
      <c r="D1845" s="55" t="s">
        <v>2859</v>
      </c>
      <c r="E1845" s="68" t="s">
        <v>9</v>
      </c>
      <c r="F1845" s="141">
        <f t="shared" si="296"/>
        <v>22987</v>
      </c>
      <c r="G1845" s="142">
        <f t="shared" si="297"/>
        <v>21456</v>
      </c>
      <c r="H1845" s="142">
        <f t="shared" si="298"/>
        <v>23989</v>
      </c>
      <c r="I1845" s="142">
        <f t="shared" si="299"/>
        <v>23808</v>
      </c>
      <c r="K1845" s="98">
        <v>22674.041720000001</v>
      </c>
      <c r="M1845" s="98">
        <v>21794</v>
      </c>
      <c r="N1845" s="98">
        <v>22674.041720000001</v>
      </c>
    </row>
    <row r="1846" spans="2:14" ht="16.5" hidden="1">
      <c r="B1846" s="39">
        <v>1214</v>
      </c>
      <c r="C1846" s="67" t="s">
        <v>2860</v>
      </c>
      <c r="D1846" s="55" t="s">
        <v>2861</v>
      </c>
      <c r="E1846" s="68" t="s">
        <v>38</v>
      </c>
      <c r="F1846" s="141">
        <f t="shared" si="296"/>
        <v>8438</v>
      </c>
      <c r="G1846" s="142">
        <f t="shared" si="297"/>
        <v>7876</v>
      </c>
      <c r="H1846" s="142">
        <f t="shared" si="298"/>
        <v>8806</v>
      </c>
      <c r="I1846" s="142">
        <f t="shared" si="299"/>
        <v>8739</v>
      </c>
      <c r="K1846" s="98">
        <v>8323.0400000000009</v>
      </c>
      <c r="M1846" s="98">
        <v>8000</v>
      </c>
      <c r="N1846" s="98">
        <v>8323.0400000000009</v>
      </c>
    </row>
    <row r="1847" spans="2:14" ht="16.5" hidden="1">
      <c r="B1847" s="39">
        <v>1215</v>
      </c>
      <c r="C1847" s="67" t="s">
        <v>2862</v>
      </c>
      <c r="D1847" s="109" t="s">
        <v>2863</v>
      </c>
      <c r="E1847" s="68" t="s">
        <v>9</v>
      </c>
      <c r="F1847" s="141">
        <f t="shared" si="296"/>
        <v>1413369</v>
      </c>
      <c r="G1847" s="142">
        <f t="shared" si="297"/>
        <v>1319265</v>
      </c>
      <c r="H1847" s="142">
        <f t="shared" si="298"/>
        <v>1474990</v>
      </c>
      <c r="I1847" s="142">
        <f t="shared" si="299"/>
        <v>1463837</v>
      </c>
      <c r="K1847" s="98">
        <v>1394130.0076000001</v>
      </c>
      <c r="M1847" s="98">
        <v>1340020</v>
      </c>
      <c r="N1847" s="98">
        <v>1394130.0076000001</v>
      </c>
    </row>
    <row r="1848" spans="2:14" ht="33.75" hidden="1">
      <c r="B1848" s="39">
        <v>1216</v>
      </c>
      <c r="C1848" s="67" t="s">
        <v>2864</v>
      </c>
      <c r="D1848" s="55" t="s">
        <v>2865</v>
      </c>
      <c r="E1848" s="68" t="s">
        <v>9</v>
      </c>
      <c r="F1848" s="141">
        <f t="shared" si="296"/>
        <v>2269093</v>
      </c>
      <c r="G1848" s="142">
        <f t="shared" si="297"/>
        <v>2118014</v>
      </c>
      <c r="H1848" s="142">
        <f t="shared" si="298"/>
        <v>2368022</v>
      </c>
      <c r="I1848" s="142">
        <f t="shared" si="299"/>
        <v>2350116</v>
      </c>
      <c r="K1848" s="98">
        <v>2238205.9073000001</v>
      </c>
      <c r="M1848" s="98">
        <v>2151335</v>
      </c>
      <c r="N1848" s="98">
        <v>2238205.9073000001</v>
      </c>
    </row>
    <row r="1849" spans="2:14" ht="16.5" hidden="1">
      <c r="B1849" s="39">
        <v>1217</v>
      </c>
      <c r="C1849" s="67" t="s">
        <v>2866</v>
      </c>
      <c r="D1849" s="55" t="s">
        <v>2867</v>
      </c>
      <c r="E1849" s="68" t="s">
        <v>38</v>
      </c>
      <c r="F1849" s="141">
        <f t="shared" si="296"/>
        <v>904557</v>
      </c>
      <c r="G1849" s="142">
        <f t="shared" si="297"/>
        <v>844331</v>
      </c>
      <c r="H1849" s="142">
        <f t="shared" si="298"/>
        <v>943995</v>
      </c>
      <c r="I1849" s="142">
        <f t="shared" si="299"/>
        <v>936857</v>
      </c>
      <c r="K1849" s="98">
        <v>892244.45332000009</v>
      </c>
      <c r="M1849" s="98">
        <v>857614</v>
      </c>
      <c r="N1849" s="98">
        <v>892244.45332000009</v>
      </c>
    </row>
    <row r="1850" spans="2:14" ht="16.5" hidden="1">
      <c r="B1850" s="39">
        <v>1218</v>
      </c>
      <c r="C1850" s="67" t="s">
        <v>2457</v>
      </c>
      <c r="D1850" s="55" t="s">
        <v>3978</v>
      </c>
      <c r="E1850" s="68" t="s">
        <v>9</v>
      </c>
      <c r="F1850" s="141">
        <f t="shared" si="296"/>
        <v>113070</v>
      </c>
      <c r="G1850" s="142">
        <f t="shared" si="297"/>
        <v>105542</v>
      </c>
      <c r="H1850" s="142">
        <f t="shared" si="298"/>
        <v>118000</v>
      </c>
      <c r="I1850" s="142">
        <f t="shared" si="299"/>
        <v>117107</v>
      </c>
      <c r="K1850" s="98">
        <v>111530.81676000002</v>
      </c>
      <c r="M1850" s="98">
        <v>107202</v>
      </c>
      <c r="N1850" s="98">
        <v>111530.81676000002</v>
      </c>
    </row>
    <row r="1851" spans="2:14" ht="16.5" hidden="1">
      <c r="B1851" s="39">
        <v>1219</v>
      </c>
      <c r="C1851" s="67" t="s">
        <v>2459</v>
      </c>
      <c r="D1851" s="55" t="s">
        <v>3979</v>
      </c>
      <c r="E1851" s="68" t="s">
        <v>9</v>
      </c>
      <c r="F1851" s="141">
        <f t="shared" si="296"/>
        <v>1229631</v>
      </c>
      <c r="G1851" s="142">
        <f t="shared" si="297"/>
        <v>1147760</v>
      </c>
      <c r="H1851" s="142">
        <f t="shared" si="298"/>
        <v>1283240</v>
      </c>
      <c r="I1851" s="142">
        <f t="shared" si="299"/>
        <v>1273537</v>
      </c>
      <c r="K1851" s="98">
        <v>1212892.6904600002</v>
      </c>
      <c r="M1851" s="98">
        <v>1165817</v>
      </c>
      <c r="N1851" s="98">
        <v>1212892.6904600002</v>
      </c>
    </row>
    <row r="1852" spans="2:14" ht="22.5" hidden="1">
      <c r="B1852" s="39">
        <v>1220</v>
      </c>
      <c r="C1852" s="67" t="s">
        <v>2868</v>
      </c>
      <c r="D1852" s="110" t="s">
        <v>2869</v>
      </c>
      <c r="E1852" s="56" t="s">
        <v>86</v>
      </c>
      <c r="F1852" s="141">
        <f t="shared" si="296"/>
        <v>200441</v>
      </c>
      <c r="G1852" s="142">
        <f t="shared" si="297"/>
        <v>187096</v>
      </c>
      <c r="H1852" s="142">
        <f t="shared" si="298"/>
        <v>209180</v>
      </c>
      <c r="I1852" s="142">
        <f t="shared" si="299"/>
        <v>207598</v>
      </c>
      <c r="K1852" s="98">
        <v>197712.77482000002</v>
      </c>
      <c r="M1852" s="98">
        <v>190039</v>
      </c>
      <c r="N1852" s="98">
        <v>197712.77482000002</v>
      </c>
    </row>
    <row r="1853" spans="2:14" ht="16.5" hidden="1">
      <c r="C1853" s="185" t="s">
        <v>2870</v>
      </c>
      <c r="D1853" s="188" t="s">
        <v>2871</v>
      </c>
      <c r="E1853" s="189" t="s">
        <v>38</v>
      </c>
      <c r="F1853" s="141">
        <f t="shared" si="296"/>
        <v>1151</v>
      </c>
      <c r="G1853" s="142">
        <f t="shared" si="297"/>
        <v>1074</v>
      </c>
      <c r="H1853" s="142">
        <f t="shared" si="298"/>
        <v>1201</v>
      </c>
      <c r="I1853" s="142">
        <f t="shared" si="299"/>
        <v>1192</v>
      </c>
      <c r="K1853" s="177">
        <v>1134.9000000000001</v>
      </c>
      <c r="M1853" s="98">
        <v>0</v>
      </c>
      <c r="N1853" s="98">
        <v>0</v>
      </c>
    </row>
    <row r="1854" spans="2:14" ht="76.5" hidden="1">
      <c r="C1854" s="185" t="s">
        <v>2872</v>
      </c>
      <c r="D1854" s="188" t="s">
        <v>1250</v>
      </c>
      <c r="E1854" s="193" t="s">
        <v>9</v>
      </c>
      <c r="F1854" s="141">
        <f t="shared" si="296"/>
        <v>13982782</v>
      </c>
      <c r="G1854" s="142">
        <f t="shared" si="297"/>
        <v>13051792</v>
      </c>
      <c r="H1854" s="142">
        <f t="shared" si="298"/>
        <v>14592408</v>
      </c>
      <c r="I1854" s="142">
        <f t="shared" si="299"/>
        <v>14482068</v>
      </c>
      <c r="K1854" s="180">
        <v>13792446</v>
      </c>
      <c r="M1854" s="98"/>
      <c r="N1854" s="98"/>
    </row>
    <row r="1855" spans="2:14" ht="16.5" hidden="1">
      <c r="C1855" s="67"/>
      <c r="D1855" s="110"/>
      <c r="E1855" s="56"/>
      <c r="F1855" s="149"/>
      <c r="G1855" s="150"/>
      <c r="H1855" s="150"/>
      <c r="I1855" s="150"/>
      <c r="K1855" s="98"/>
      <c r="M1855" s="98"/>
      <c r="N1855" s="98"/>
    </row>
    <row r="1856" spans="2:14" ht="16.5" hidden="1">
      <c r="C1856" s="67"/>
      <c r="D1856" s="110"/>
      <c r="E1856" s="56"/>
      <c r="F1856" s="149"/>
      <c r="G1856" s="150"/>
      <c r="H1856" s="150"/>
      <c r="I1856" s="150"/>
      <c r="K1856" s="98"/>
      <c r="M1856" s="98"/>
      <c r="N1856" s="98"/>
    </row>
    <row r="1857" spans="2:14" ht="16.5" hidden="1">
      <c r="C1857" s="67"/>
      <c r="D1857" s="110"/>
      <c r="E1857" s="56"/>
      <c r="F1857" s="149"/>
      <c r="G1857" s="150"/>
      <c r="H1857" s="150"/>
      <c r="I1857" s="150"/>
      <c r="K1857" s="98"/>
      <c r="M1857" s="98"/>
      <c r="N1857" s="98"/>
    </row>
    <row r="1858" spans="2:14" ht="16.5" hidden="1" customHeight="1">
      <c r="B1858" s="39">
        <v>1222</v>
      </c>
      <c r="C1858" s="50">
        <v>25</v>
      </c>
      <c r="D1858" s="122" t="s">
        <v>2873</v>
      </c>
      <c r="E1858" s="92"/>
      <c r="F1858" s="148"/>
      <c r="G1858" s="148"/>
      <c r="H1858" s="148"/>
      <c r="I1858" s="148"/>
      <c r="K1858" s="98">
        <v>0</v>
      </c>
      <c r="M1858" s="98">
        <v>0</v>
      </c>
      <c r="N1858" s="98">
        <v>0</v>
      </c>
    </row>
    <row r="1859" spans="2:14" ht="16.5" hidden="1">
      <c r="B1859" s="39">
        <v>1223</v>
      </c>
      <c r="C1859" s="70" t="s">
        <v>2874</v>
      </c>
      <c r="D1859" s="58" t="s">
        <v>2875</v>
      </c>
      <c r="E1859" s="71"/>
      <c r="F1859" s="141"/>
      <c r="G1859" s="142"/>
      <c r="H1859" s="142"/>
      <c r="I1859" s="142"/>
      <c r="K1859" s="98">
        <v>0</v>
      </c>
      <c r="M1859" s="98">
        <v>0</v>
      </c>
      <c r="N1859" s="98">
        <v>0</v>
      </c>
    </row>
    <row r="1860" spans="2:14" ht="16.5" hidden="1">
      <c r="B1860" s="39">
        <v>1224</v>
      </c>
      <c r="C1860" s="67" t="s">
        <v>2876</v>
      </c>
      <c r="D1860" s="55" t="s">
        <v>2877</v>
      </c>
      <c r="E1860" s="68" t="s">
        <v>9</v>
      </c>
      <c r="F1860" s="141">
        <f>+ROUND($F$7*K1860,0)</f>
        <v>30747</v>
      </c>
      <c r="G1860" s="142">
        <f>+ROUND(K1860*$G$7,0)</f>
        <v>28699</v>
      </c>
      <c r="H1860" s="142">
        <f>+ROUND(K1860*$H$7,0)</f>
        <v>32087</v>
      </c>
      <c r="I1860" s="142">
        <f>+ROUND(K1860*$I$7,0)</f>
        <v>31845</v>
      </c>
      <c r="K1860" s="98">
        <v>30328.117380000003</v>
      </c>
      <c r="M1860" s="98">
        <v>29151</v>
      </c>
      <c r="N1860" s="98">
        <v>30328.117380000003</v>
      </c>
    </row>
    <row r="1861" spans="2:14" ht="16.5" hidden="1">
      <c r="B1861" s="39">
        <v>1225</v>
      </c>
      <c r="C1861" s="67" t="s">
        <v>2878</v>
      </c>
      <c r="D1861" s="55" t="s">
        <v>2879</v>
      </c>
      <c r="E1861" s="68" t="s">
        <v>9</v>
      </c>
      <c r="F1861" s="141">
        <f>+ROUND($F$7*K1861,0)</f>
        <v>65531</v>
      </c>
      <c r="G1861" s="142">
        <f>+ROUND(K1861*$G$7,0)</f>
        <v>61168</v>
      </c>
      <c r="H1861" s="142">
        <f>+ROUND(K1861*$H$7,0)</f>
        <v>68388</v>
      </c>
      <c r="I1861" s="142">
        <f>+ROUND(K1861*$I$7,0)</f>
        <v>67871</v>
      </c>
      <c r="K1861" s="98">
        <v>64638.809400000006</v>
      </c>
      <c r="M1861" s="98">
        <v>62130</v>
      </c>
      <c r="N1861" s="98">
        <v>64638.809400000006</v>
      </c>
    </row>
    <row r="1862" spans="2:14" ht="16.5" hidden="1">
      <c r="B1862" s="39">
        <v>1226</v>
      </c>
      <c r="C1862" s="67" t="s">
        <v>2880</v>
      </c>
      <c r="D1862" s="55" t="s">
        <v>2881</v>
      </c>
      <c r="E1862" s="68" t="s">
        <v>9</v>
      </c>
      <c r="F1862" s="141">
        <f>+ROUND($F$7*K1862,0)</f>
        <v>125339</v>
      </c>
      <c r="G1862" s="142">
        <f>+ROUND(K1862*$G$7,0)</f>
        <v>116993</v>
      </c>
      <c r="H1862" s="142">
        <f>+ROUND(K1862*$H$7,0)</f>
        <v>130803</v>
      </c>
      <c r="I1862" s="142">
        <f>+ROUND(K1862*$I$7,0)</f>
        <v>129814</v>
      </c>
      <c r="K1862" s="98">
        <v>123632.51692000001</v>
      </c>
      <c r="M1862" s="98">
        <v>118834</v>
      </c>
      <c r="N1862" s="98">
        <v>123632.51692000001</v>
      </c>
    </row>
    <row r="1863" spans="2:14" ht="16.5" hidden="1">
      <c r="B1863" s="39">
        <v>1227</v>
      </c>
      <c r="C1863" s="67" t="s">
        <v>2882</v>
      </c>
      <c r="D1863" s="55" t="s">
        <v>2883</v>
      </c>
      <c r="E1863" s="68" t="s">
        <v>9</v>
      </c>
      <c r="F1863" s="141">
        <f>+ROUND($F$7*K1863,0)</f>
        <v>206851</v>
      </c>
      <c r="G1863" s="142">
        <f>+ROUND(K1863*$G$7,0)</f>
        <v>193078</v>
      </c>
      <c r="H1863" s="142">
        <f>+ROUND(K1863*$H$7,0)</f>
        <v>215869</v>
      </c>
      <c r="I1863" s="142">
        <f>+ROUND(K1863*$I$7,0)</f>
        <v>214237</v>
      </c>
      <c r="K1863" s="98">
        <v>204035.16408000002</v>
      </c>
      <c r="M1863" s="98">
        <v>196116</v>
      </c>
      <c r="N1863" s="98">
        <v>204035.16408000002</v>
      </c>
    </row>
    <row r="1864" spans="2:14" ht="16.5" hidden="1">
      <c r="B1864" s="39">
        <v>1228</v>
      </c>
      <c r="C1864" s="67" t="s">
        <v>2884</v>
      </c>
      <c r="D1864" s="55" t="s">
        <v>2885</v>
      </c>
      <c r="E1864" s="68" t="s">
        <v>9</v>
      </c>
      <c r="F1864" s="141">
        <f>+ROUND($F$7*K1864,0)</f>
        <v>337362</v>
      </c>
      <c r="G1864" s="142">
        <f>+ROUND(K1864*$G$7,0)</f>
        <v>314900</v>
      </c>
      <c r="H1864" s="142">
        <f>+ROUND(K1864*$H$7,0)</f>
        <v>352070</v>
      </c>
      <c r="I1864" s="142">
        <f>+ROUND(K1864*$I$7,0)</f>
        <v>349408</v>
      </c>
      <c r="K1864" s="98">
        <v>332769.70452000003</v>
      </c>
      <c r="M1864" s="98">
        <v>319854</v>
      </c>
      <c r="N1864" s="98">
        <v>332769.70452000003</v>
      </c>
    </row>
    <row r="1865" spans="2:14" ht="16.5" hidden="1">
      <c r="B1865" s="39">
        <v>1229</v>
      </c>
      <c r="C1865" s="70" t="s">
        <v>2886</v>
      </c>
      <c r="D1865" s="79" t="s">
        <v>2887</v>
      </c>
      <c r="E1865" s="68"/>
      <c r="F1865" s="141"/>
      <c r="G1865" s="142"/>
      <c r="H1865" s="142"/>
      <c r="I1865" s="142"/>
      <c r="K1865" s="98">
        <v>0</v>
      </c>
      <c r="M1865" s="98">
        <v>0</v>
      </c>
      <c r="N1865" s="98">
        <v>0</v>
      </c>
    </row>
    <row r="1866" spans="2:14" ht="33.75" hidden="1">
      <c r="B1866" s="39">
        <v>1230</v>
      </c>
      <c r="C1866" s="67" t="s">
        <v>2888</v>
      </c>
      <c r="D1866" s="133" t="s">
        <v>2889</v>
      </c>
      <c r="E1866" s="106" t="s">
        <v>86</v>
      </c>
      <c r="F1866" s="141">
        <f t="shared" ref="F1866:F1890" si="300">+ROUND($F$7*K1866,0)</f>
        <v>2698926</v>
      </c>
      <c r="G1866" s="142">
        <f t="shared" ref="G1866:G1890" si="301">+ROUND(K1866*$G$7,0)</f>
        <v>2519228</v>
      </c>
      <c r="H1866" s="142">
        <f t="shared" ref="H1866:H1890" si="302">+ROUND(K1866*$H$7,0)</f>
        <v>2816595</v>
      </c>
      <c r="I1866" s="142">
        <f t="shared" ref="I1866:I1890" si="303">+ROUND(K1866*$I$7,0)</f>
        <v>2795297</v>
      </c>
      <c r="K1866" s="98">
        <v>2662187.80718</v>
      </c>
      <c r="M1866" s="100">
        <v>2594173</v>
      </c>
      <c r="N1866" s="98">
        <v>2662187.80718</v>
      </c>
    </row>
    <row r="1867" spans="2:14" ht="78.75" hidden="1">
      <c r="B1867" s="39">
        <v>1231</v>
      </c>
      <c r="C1867" s="67" t="s">
        <v>2890</v>
      </c>
      <c r="D1867" s="133" t="s">
        <v>2891</v>
      </c>
      <c r="E1867" s="106" t="s">
        <v>9</v>
      </c>
      <c r="F1867" s="141">
        <f t="shared" si="300"/>
        <v>15963267</v>
      </c>
      <c r="G1867" s="142">
        <f t="shared" si="301"/>
        <v>14900414</v>
      </c>
      <c r="H1867" s="142">
        <f t="shared" si="302"/>
        <v>16659239</v>
      </c>
      <c r="I1867" s="142">
        <f t="shared" si="303"/>
        <v>16533271</v>
      </c>
      <c r="K1867" s="98">
        <v>15745972.354640001</v>
      </c>
      <c r="M1867" s="100">
        <v>15343689</v>
      </c>
      <c r="N1867" s="98">
        <v>15745972.354640001</v>
      </c>
    </row>
    <row r="1868" spans="2:14" ht="112.5" hidden="1">
      <c r="B1868" s="39">
        <v>1232</v>
      </c>
      <c r="C1868" s="67" t="s">
        <v>2892</v>
      </c>
      <c r="D1868" s="133" t="s">
        <v>2893</v>
      </c>
      <c r="E1868" s="106" t="s">
        <v>86</v>
      </c>
      <c r="F1868" s="141">
        <f t="shared" si="300"/>
        <v>616286</v>
      </c>
      <c r="G1868" s="142">
        <f t="shared" si="301"/>
        <v>575253</v>
      </c>
      <c r="H1868" s="142">
        <f t="shared" si="302"/>
        <v>643155</v>
      </c>
      <c r="I1868" s="142">
        <f t="shared" si="303"/>
        <v>638292</v>
      </c>
      <c r="K1868" s="98">
        <v>607897.15514000005</v>
      </c>
      <c r="M1868" s="100">
        <v>592366</v>
      </c>
      <c r="N1868" s="98">
        <v>607897.15514000005</v>
      </c>
    </row>
    <row r="1869" spans="2:14" ht="56.25" hidden="1">
      <c r="B1869" s="39">
        <v>1233</v>
      </c>
      <c r="C1869" s="67" t="s">
        <v>2894</v>
      </c>
      <c r="D1869" s="133" t="s">
        <v>2895</v>
      </c>
      <c r="E1869" s="106" t="s">
        <v>9</v>
      </c>
      <c r="F1869" s="141">
        <f t="shared" si="300"/>
        <v>724586</v>
      </c>
      <c r="G1869" s="142">
        <f t="shared" si="301"/>
        <v>676342</v>
      </c>
      <c r="H1869" s="142">
        <f t="shared" si="302"/>
        <v>756176</v>
      </c>
      <c r="I1869" s="142">
        <f t="shared" si="303"/>
        <v>750458</v>
      </c>
      <c r="K1869" s="98">
        <v>714722.33316000004</v>
      </c>
      <c r="M1869" s="100">
        <v>696462</v>
      </c>
      <c r="N1869" s="98">
        <v>714722.33316000004</v>
      </c>
    </row>
    <row r="1870" spans="2:14" ht="33.75" hidden="1">
      <c r="B1870" s="39">
        <v>1234</v>
      </c>
      <c r="C1870" s="67" t="s">
        <v>2896</v>
      </c>
      <c r="D1870" s="133" t="s">
        <v>2897</v>
      </c>
      <c r="E1870" s="106" t="s">
        <v>38</v>
      </c>
      <c r="F1870" s="141">
        <f t="shared" si="300"/>
        <v>478007</v>
      </c>
      <c r="G1870" s="142">
        <f t="shared" si="301"/>
        <v>446181</v>
      </c>
      <c r="H1870" s="142">
        <f t="shared" si="302"/>
        <v>498847</v>
      </c>
      <c r="I1870" s="142">
        <f t="shared" si="303"/>
        <v>495075</v>
      </c>
      <c r="K1870" s="98">
        <v>471500.21600000001</v>
      </c>
      <c r="M1870" s="100">
        <v>459454</v>
      </c>
      <c r="N1870" s="98">
        <v>471500.21600000001</v>
      </c>
    </row>
    <row r="1871" spans="2:14" ht="45" hidden="1">
      <c r="B1871" s="39">
        <v>1235</v>
      </c>
      <c r="C1871" s="67" t="s">
        <v>2898</v>
      </c>
      <c r="D1871" s="133" t="s">
        <v>2899</v>
      </c>
      <c r="E1871" s="106" t="s">
        <v>9</v>
      </c>
      <c r="F1871" s="141">
        <f t="shared" si="300"/>
        <v>4197810</v>
      </c>
      <c r="G1871" s="142">
        <f t="shared" si="301"/>
        <v>3918315</v>
      </c>
      <c r="H1871" s="142">
        <f t="shared" si="302"/>
        <v>4380827</v>
      </c>
      <c r="I1871" s="142">
        <f t="shared" si="303"/>
        <v>4347702</v>
      </c>
      <c r="K1871" s="98">
        <v>4140668.7040400002</v>
      </c>
      <c r="M1871" s="100">
        <v>4034881</v>
      </c>
      <c r="N1871" s="98">
        <v>4140668.7040400002</v>
      </c>
    </row>
    <row r="1872" spans="2:14" ht="78.75" hidden="1">
      <c r="B1872" s="39">
        <v>1236</v>
      </c>
      <c r="C1872" s="67" t="s">
        <v>2900</v>
      </c>
      <c r="D1872" s="133" t="s">
        <v>2901</v>
      </c>
      <c r="E1872" s="106" t="s">
        <v>9</v>
      </c>
      <c r="F1872" s="141">
        <f t="shared" si="300"/>
        <v>10454370</v>
      </c>
      <c r="G1872" s="142">
        <f t="shared" si="301"/>
        <v>9758306</v>
      </c>
      <c r="H1872" s="142">
        <f t="shared" si="302"/>
        <v>10910163</v>
      </c>
      <c r="I1872" s="142">
        <f t="shared" si="303"/>
        <v>10827667</v>
      </c>
      <c r="K1872" s="98">
        <v>10312063.453120001</v>
      </c>
      <c r="M1872" s="100">
        <v>10048607</v>
      </c>
      <c r="N1872" s="98">
        <v>10312063.453120001</v>
      </c>
    </row>
    <row r="1873" spans="2:14" ht="78.75" hidden="1">
      <c r="B1873" s="39">
        <v>1237</v>
      </c>
      <c r="C1873" s="67" t="s">
        <v>2902</v>
      </c>
      <c r="D1873" s="133" t="s">
        <v>2903</v>
      </c>
      <c r="E1873" s="106" t="s">
        <v>9</v>
      </c>
      <c r="F1873" s="141">
        <f t="shared" si="300"/>
        <v>11338150</v>
      </c>
      <c r="G1873" s="142">
        <f t="shared" si="301"/>
        <v>10583243</v>
      </c>
      <c r="H1873" s="142">
        <f t="shared" si="302"/>
        <v>11832475</v>
      </c>
      <c r="I1873" s="142">
        <f t="shared" si="303"/>
        <v>11743004</v>
      </c>
      <c r="K1873" s="98">
        <v>11183813.460820001</v>
      </c>
      <c r="M1873" s="100">
        <v>10898085</v>
      </c>
      <c r="N1873" s="98">
        <v>11183813.460820001</v>
      </c>
    </row>
    <row r="1874" spans="2:14" ht="56.25" hidden="1">
      <c r="B1874" s="39">
        <v>1238</v>
      </c>
      <c r="C1874" s="67" t="s">
        <v>2904</v>
      </c>
      <c r="D1874" s="133" t="s">
        <v>2905</v>
      </c>
      <c r="E1874" s="106" t="s">
        <v>9</v>
      </c>
      <c r="F1874" s="141">
        <f t="shared" si="300"/>
        <v>7372612</v>
      </c>
      <c r="G1874" s="142">
        <f t="shared" si="301"/>
        <v>6881735</v>
      </c>
      <c r="H1874" s="142">
        <f t="shared" si="302"/>
        <v>7694046</v>
      </c>
      <c r="I1874" s="142">
        <f t="shared" si="303"/>
        <v>7635868</v>
      </c>
      <c r="K1874" s="98">
        <v>7272255.159620001</v>
      </c>
      <c r="M1874" s="100">
        <v>7086461</v>
      </c>
      <c r="N1874" s="98">
        <v>7272255.159620001</v>
      </c>
    </row>
    <row r="1875" spans="2:14" ht="67.5" hidden="1">
      <c r="B1875" s="39">
        <v>1239</v>
      </c>
      <c r="C1875" s="67" t="s">
        <v>2906</v>
      </c>
      <c r="D1875" s="133" t="s">
        <v>2907</v>
      </c>
      <c r="E1875" s="106" t="s">
        <v>9</v>
      </c>
      <c r="F1875" s="141">
        <f t="shared" si="300"/>
        <v>2661039</v>
      </c>
      <c r="G1875" s="142">
        <f t="shared" si="301"/>
        <v>2483864</v>
      </c>
      <c r="H1875" s="142">
        <f t="shared" si="302"/>
        <v>2777056</v>
      </c>
      <c r="I1875" s="142">
        <f t="shared" si="303"/>
        <v>2756057</v>
      </c>
      <c r="K1875" s="98">
        <v>2624816.3172000004</v>
      </c>
      <c r="M1875" s="100">
        <v>2557757</v>
      </c>
      <c r="N1875" s="98">
        <v>2624816.3172000004</v>
      </c>
    </row>
    <row r="1876" spans="2:14" ht="22.5" hidden="1">
      <c r="B1876" s="39">
        <v>1240</v>
      </c>
      <c r="C1876" s="67" t="s">
        <v>2908</v>
      </c>
      <c r="D1876" s="133" t="s">
        <v>2909</v>
      </c>
      <c r="E1876" s="106" t="s">
        <v>9</v>
      </c>
      <c r="F1876" s="141">
        <f t="shared" si="300"/>
        <v>412501</v>
      </c>
      <c r="G1876" s="142">
        <f t="shared" si="301"/>
        <v>385037</v>
      </c>
      <c r="H1876" s="142">
        <f t="shared" si="302"/>
        <v>430486</v>
      </c>
      <c r="I1876" s="142">
        <f t="shared" si="303"/>
        <v>427231</v>
      </c>
      <c r="K1876" s="98">
        <v>406886.37572000001</v>
      </c>
      <c r="M1876" s="100">
        <v>396491</v>
      </c>
      <c r="N1876" s="98">
        <v>406886.37572000001</v>
      </c>
    </row>
    <row r="1877" spans="2:14" ht="22.5" hidden="1">
      <c r="B1877" s="39">
        <v>1241</v>
      </c>
      <c r="C1877" s="67" t="s">
        <v>2910</v>
      </c>
      <c r="D1877" s="133" t="s">
        <v>2911</v>
      </c>
      <c r="E1877" s="106" t="s">
        <v>9</v>
      </c>
      <c r="F1877" s="141">
        <f t="shared" si="300"/>
        <v>412501</v>
      </c>
      <c r="G1877" s="142">
        <f t="shared" si="301"/>
        <v>385037</v>
      </c>
      <c r="H1877" s="142">
        <f t="shared" si="302"/>
        <v>430486</v>
      </c>
      <c r="I1877" s="142">
        <f t="shared" si="303"/>
        <v>427231</v>
      </c>
      <c r="K1877" s="98">
        <v>406886.37572000001</v>
      </c>
      <c r="M1877" s="100">
        <v>396491</v>
      </c>
      <c r="N1877" s="98">
        <v>406886.37572000001</v>
      </c>
    </row>
    <row r="1878" spans="2:14" ht="22.5" hidden="1">
      <c r="B1878" s="39">
        <v>1242</v>
      </c>
      <c r="C1878" s="67" t="s">
        <v>2912</v>
      </c>
      <c r="D1878" s="133" t="s">
        <v>2913</v>
      </c>
      <c r="E1878" s="106" t="s">
        <v>9</v>
      </c>
      <c r="F1878" s="141">
        <f t="shared" si="300"/>
        <v>557816</v>
      </c>
      <c r="G1878" s="142">
        <f t="shared" si="301"/>
        <v>520676</v>
      </c>
      <c r="H1878" s="142">
        <f t="shared" si="302"/>
        <v>582136</v>
      </c>
      <c r="I1878" s="142">
        <f t="shared" si="303"/>
        <v>577734</v>
      </c>
      <c r="K1878" s="98">
        <v>550222.64945999999</v>
      </c>
      <c r="M1878" s="100">
        <v>536165</v>
      </c>
      <c r="N1878" s="98">
        <v>550222.64945999999</v>
      </c>
    </row>
    <row r="1879" spans="2:14" ht="33.75" hidden="1">
      <c r="B1879" s="39">
        <v>1243</v>
      </c>
      <c r="C1879" s="67" t="s">
        <v>2914</v>
      </c>
      <c r="D1879" s="133" t="s">
        <v>2915</v>
      </c>
      <c r="E1879" s="106" t="s">
        <v>9</v>
      </c>
      <c r="F1879" s="141">
        <f t="shared" si="300"/>
        <v>190424</v>
      </c>
      <c r="G1879" s="142">
        <f t="shared" si="301"/>
        <v>177746</v>
      </c>
      <c r="H1879" s="142">
        <f t="shared" si="302"/>
        <v>198727</v>
      </c>
      <c r="I1879" s="142">
        <f t="shared" si="303"/>
        <v>197224</v>
      </c>
      <c r="K1879" s="98">
        <v>187832.28596000001</v>
      </c>
      <c r="M1879" s="100">
        <v>183033</v>
      </c>
      <c r="N1879" s="98">
        <v>187832.28596000001</v>
      </c>
    </row>
    <row r="1880" spans="2:14" ht="90" hidden="1">
      <c r="B1880" s="39">
        <v>1244</v>
      </c>
      <c r="C1880" s="67" t="s">
        <v>2916</v>
      </c>
      <c r="D1880" s="133" t="s">
        <v>2917</v>
      </c>
      <c r="E1880" s="106" t="s">
        <v>86</v>
      </c>
      <c r="F1880" s="141">
        <f t="shared" si="300"/>
        <v>1754644</v>
      </c>
      <c r="G1880" s="142">
        <f t="shared" si="301"/>
        <v>1637818</v>
      </c>
      <c r="H1880" s="142">
        <f t="shared" si="302"/>
        <v>1831144</v>
      </c>
      <c r="I1880" s="142">
        <f t="shared" si="303"/>
        <v>1817297</v>
      </c>
      <c r="K1880" s="98">
        <v>1730759.5219200002</v>
      </c>
      <c r="M1880" s="100">
        <v>1686541</v>
      </c>
      <c r="N1880" s="98">
        <v>1730759.5219200002</v>
      </c>
    </row>
    <row r="1881" spans="2:14" ht="56.25" hidden="1">
      <c r="B1881" s="39">
        <v>1245</v>
      </c>
      <c r="C1881" s="67" t="s">
        <v>2918</v>
      </c>
      <c r="D1881" s="133" t="s">
        <v>2919</v>
      </c>
      <c r="E1881" s="106" t="s">
        <v>9</v>
      </c>
      <c r="F1881" s="141">
        <f t="shared" si="300"/>
        <v>1331638</v>
      </c>
      <c r="G1881" s="142">
        <f t="shared" si="301"/>
        <v>1242976</v>
      </c>
      <c r="H1881" s="142">
        <f t="shared" si="302"/>
        <v>1389696</v>
      </c>
      <c r="I1881" s="142">
        <f t="shared" si="303"/>
        <v>1379188</v>
      </c>
      <c r="K1881" s="98">
        <v>1313512.00178</v>
      </c>
      <c r="M1881" s="100">
        <v>1279954</v>
      </c>
      <c r="N1881" s="98">
        <v>1313512.00178</v>
      </c>
    </row>
    <row r="1882" spans="2:14" ht="45" hidden="1">
      <c r="B1882" s="39">
        <v>1246</v>
      </c>
      <c r="C1882" s="67" t="s">
        <v>2920</v>
      </c>
      <c r="D1882" s="133" t="s">
        <v>2921</v>
      </c>
      <c r="E1882" s="106" t="s">
        <v>9</v>
      </c>
      <c r="F1882" s="141">
        <f t="shared" si="300"/>
        <v>1267327</v>
      </c>
      <c r="G1882" s="142">
        <f t="shared" si="301"/>
        <v>1182947</v>
      </c>
      <c r="H1882" s="142">
        <f t="shared" si="302"/>
        <v>1322580</v>
      </c>
      <c r="I1882" s="142">
        <f t="shared" si="303"/>
        <v>1312580</v>
      </c>
      <c r="K1882" s="98">
        <v>1250075.8716600002</v>
      </c>
      <c r="M1882" s="100">
        <v>1218138</v>
      </c>
      <c r="N1882" s="98">
        <v>1250075.8716600002</v>
      </c>
    </row>
    <row r="1883" spans="2:14" ht="78.75" hidden="1">
      <c r="B1883" s="39">
        <v>1247</v>
      </c>
      <c r="C1883" s="67" t="s">
        <v>2922</v>
      </c>
      <c r="D1883" s="133" t="s">
        <v>2923</v>
      </c>
      <c r="E1883" s="106" t="s">
        <v>86</v>
      </c>
      <c r="F1883" s="141">
        <f t="shared" si="300"/>
        <v>2387430</v>
      </c>
      <c r="G1883" s="142">
        <f t="shared" si="301"/>
        <v>2228473</v>
      </c>
      <c r="H1883" s="142">
        <f t="shared" si="302"/>
        <v>2491518</v>
      </c>
      <c r="I1883" s="142">
        <f t="shared" si="303"/>
        <v>2472679</v>
      </c>
      <c r="K1883" s="98">
        <v>2354932.3817800004</v>
      </c>
      <c r="M1883" s="100">
        <v>2294768</v>
      </c>
      <c r="N1883" s="98">
        <v>2354932.3817800004</v>
      </c>
    </row>
    <row r="1884" spans="2:14" ht="22.5" hidden="1">
      <c r="B1884" s="39">
        <v>1248</v>
      </c>
      <c r="C1884" s="67" t="s">
        <v>2924</v>
      </c>
      <c r="D1884" s="133" t="s">
        <v>2925</v>
      </c>
      <c r="E1884" s="106" t="s">
        <v>9</v>
      </c>
      <c r="F1884" s="141">
        <f t="shared" si="300"/>
        <v>211244</v>
      </c>
      <c r="G1884" s="142">
        <f t="shared" si="301"/>
        <v>197179</v>
      </c>
      <c r="H1884" s="142">
        <f t="shared" si="302"/>
        <v>220454</v>
      </c>
      <c r="I1884" s="142">
        <f t="shared" si="303"/>
        <v>218787</v>
      </c>
      <c r="K1884" s="98">
        <v>208368.34678000002</v>
      </c>
      <c r="M1884" s="100">
        <v>203045</v>
      </c>
      <c r="N1884" s="98">
        <v>208368.34678000002</v>
      </c>
    </row>
    <row r="1885" spans="2:14" ht="22.5" hidden="1">
      <c r="B1885" s="39">
        <v>1249</v>
      </c>
      <c r="C1885" s="67" t="s">
        <v>2926</v>
      </c>
      <c r="D1885" s="133" t="s">
        <v>2927</v>
      </c>
      <c r="E1885" s="106" t="s">
        <v>9</v>
      </c>
      <c r="F1885" s="141">
        <f t="shared" si="300"/>
        <v>1396130</v>
      </c>
      <c r="G1885" s="142">
        <f t="shared" si="301"/>
        <v>1303174</v>
      </c>
      <c r="H1885" s="142">
        <f t="shared" si="302"/>
        <v>1456999</v>
      </c>
      <c r="I1885" s="142">
        <f t="shared" si="303"/>
        <v>1445982</v>
      </c>
      <c r="K1885" s="98">
        <v>1377126.03688</v>
      </c>
      <c r="M1885" s="100">
        <v>1341943</v>
      </c>
      <c r="N1885" s="98">
        <v>1377126.03688</v>
      </c>
    </row>
    <row r="1886" spans="2:14" ht="22.5" hidden="1">
      <c r="B1886" s="39">
        <v>1250</v>
      </c>
      <c r="C1886" s="67" t="s">
        <v>2928</v>
      </c>
      <c r="D1886" s="133" t="s">
        <v>2929</v>
      </c>
      <c r="E1886" s="106" t="s">
        <v>38</v>
      </c>
      <c r="F1886" s="141">
        <f t="shared" si="300"/>
        <v>156755</v>
      </c>
      <c r="G1886" s="142">
        <f t="shared" si="301"/>
        <v>146318</v>
      </c>
      <c r="H1886" s="142">
        <f t="shared" si="302"/>
        <v>163589</v>
      </c>
      <c r="I1886" s="142">
        <f t="shared" si="303"/>
        <v>162352</v>
      </c>
      <c r="K1886" s="98">
        <v>154621.27560000002</v>
      </c>
      <c r="M1886" s="100">
        <v>150671</v>
      </c>
      <c r="N1886" s="98">
        <v>154621.27560000002</v>
      </c>
    </row>
    <row r="1887" spans="2:14" ht="16.5" hidden="1">
      <c r="B1887" s="39">
        <v>1251</v>
      </c>
      <c r="C1887" s="67" t="s">
        <v>2930</v>
      </c>
      <c r="D1887" s="133" t="s">
        <v>2931</v>
      </c>
      <c r="E1887" s="106" t="s">
        <v>9</v>
      </c>
      <c r="F1887" s="141">
        <f t="shared" si="300"/>
        <v>37958</v>
      </c>
      <c r="G1887" s="142">
        <f t="shared" si="301"/>
        <v>35431</v>
      </c>
      <c r="H1887" s="142">
        <f t="shared" si="302"/>
        <v>39613</v>
      </c>
      <c r="I1887" s="142">
        <f t="shared" si="303"/>
        <v>39313</v>
      </c>
      <c r="K1887" s="98">
        <v>37441.195440000003</v>
      </c>
      <c r="M1887" s="100">
        <v>36485</v>
      </c>
      <c r="N1887" s="98">
        <v>37441.195440000003</v>
      </c>
    </row>
    <row r="1888" spans="2:14" ht="45" hidden="1">
      <c r="B1888" s="39">
        <v>1252</v>
      </c>
      <c r="C1888" s="67" t="s">
        <v>2932</v>
      </c>
      <c r="D1888" s="133" t="s">
        <v>2933</v>
      </c>
      <c r="E1888" s="106" t="s">
        <v>86</v>
      </c>
      <c r="F1888" s="141">
        <f t="shared" si="300"/>
        <v>142390</v>
      </c>
      <c r="G1888" s="142">
        <f t="shared" si="301"/>
        <v>132909</v>
      </c>
      <c r="H1888" s="142">
        <f t="shared" si="302"/>
        <v>148597</v>
      </c>
      <c r="I1888" s="142">
        <f t="shared" si="303"/>
        <v>147474</v>
      </c>
      <c r="K1888" s="98">
        <v>140451.30000000002</v>
      </c>
      <c r="M1888" s="100">
        <v>136863</v>
      </c>
      <c r="N1888" s="98">
        <v>140451.30000000002</v>
      </c>
    </row>
    <row r="1889" spans="2:14" ht="16.5" hidden="1">
      <c r="B1889" s="39">
        <v>1253</v>
      </c>
      <c r="C1889" s="67" t="s">
        <v>2934</v>
      </c>
      <c r="D1889" s="55" t="s">
        <v>2935</v>
      </c>
      <c r="E1889" s="56" t="s">
        <v>86</v>
      </c>
      <c r="F1889" s="141">
        <f t="shared" si="300"/>
        <v>471676</v>
      </c>
      <c r="G1889" s="142">
        <f t="shared" si="301"/>
        <v>440272</v>
      </c>
      <c r="H1889" s="142">
        <f t="shared" si="302"/>
        <v>492241</v>
      </c>
      <c r="I1889" s="142">
        <f t="shared" si="303"/>
        <v>488519</v>
      </c>
      <c r="K1889" s="98">
        <v>465255.85524000006</v>
      </c>
      <c r="M1889" s="100">
        <v>453369</v>
      </c>
      <c r="N1889" s="98">
        <v>465255.85524000006</v>
      </c>
    </row>
    <row r="1890" spans="2:14" ht="16.5" hidden="1">
      <c r="B1890" s="39">
        <v>1254</v>
      </c>
      <c r="C1890" s="67" t="s">
        <v>2936</v>
      </c>
      <c r="D1890" s="133" t="s">
        <v>2937</v>
      </c>
      <c r="E1890" s="106" t="s">
        <v>9</v>
      </c>
      <c r="F1890" s="141">
        <f t="shared" si="300"/>
        <v>320677</v>
      </c>
      <c r="G1890" s="142">
        <f t="shared" si="301"/>
        <v>299326</v>
      </c>
      <c r="H1890" s="142">
        <f t="shared" si="302"/>
        <v>334658</v>
      </c>
      <c r="I1890" s="142">
        <f t="shared" si="303"/>
        <v>332128</v>
      </c>
      <c r="K1890" s="98">
        <v>316311.93330000003</v>
      </c>
      <c r="M1890" s="100">
        <v>308230</v>
      </c>
      <c r="N1890" s="98">
        <v>316311.93330000003</v>
      </c>
    </row>
    <row r="1891" spans="2:14" ht="16.5" hidden="1">
      <c r="B1891" s="39">
        <v>1255</v>
      </c>
      <c r="C1891" s="70" t="s">
        <v>2938</v>
      </c>
      <c r="D1891" s="79" t="s">
        <v>2939</v>
      </c>
      <c r="E1891" s="71"/>
      <c r="F1891" s="141"/>
      <c r="G1891" s="142"/>
      <c r="H1891" s="142"/>
      <c r="I1891" s="142"/>
      <c r="K1891" s="98">
        <v>0</v>
      </c>
      <c r="M1891" s="100"/>
      <c r="N1891" s="98">
        <v>0</v>
      </c>
    </row>
    <row r="1892" spans="2:14" ht="45" hidden="1">
      <c r="B1892" s="39">
        <v>1256</v>
      </c>
      <c r="C1892" s="67" t="s">
        <v>2940</v>
      </c>
      <c r="D1892" s="55" t="s">
        <v>2941</v>
      </c>
      <c r="E1892" s="56" t="s">
        <v>86</v>
      </c>
      <c r="F1892" s="141">
        <f t="shared" ref="F1892:F1903" si="304">+ROUND($F$7*K1892,0)</f>
        <v>75416</v>
      </c>
      <c r="G1892" s="142">
        <f t="shared" ref="G1892:G1903" si="305">+ROUND(K1892*$G$7,0)</f>
        <v>70395</v>
      </c>
      <c r="H1892" s="142">
        <f t="shared" ref="H1892:H1903" si="306">+ROUND(K1892*$H$7,0)</f>
        <v>78704</v>
      </c>
      <c r="I1892" s="142">
        <f t="shared" ref="I1892:I1903" si="307">+ROUND(K1892*$I$7,0)</f>
        <v>78109</v>
      </c>
      <c r="K1892" s="98">
        <v>74389.25076000001</v>
      </c>
      <c r="M1892" s="100">
        <v>72489</v>
      </c>
      <c r="N1892" s="98">
        <v>74389.25076000001</v>
      </c>
    </row>
    <row r="1893" spans="2:14" ht="22.5" hidden="1">
      <c r="B1893" s="39">
        <v>1257</v>
      </c>
      <c r="C1893" s="67" t="s">
        <v>2942</v>
      </c>
      <c r="D1893" s="55" t="s">
        <v>2943</v>
      </c>
      <c r="E1893" s="68" t="s">
        <v>38</v>
      </c>
      <c r="F1893" s="141">
        <f t="shared" si="304"/>
        <v>32986</v>
      </c>
      <c r="G1893" s="142">
        <f t="shared" si="305"/>
        <v>30790</v>
      </c>
      <c r="H1893" s="142">
        <f t="shared" si="306"/>
        <v>34424</v>
      </c>
      <c r="I1893" s="142">
        <f t="shared" si="307"/>
        <v>34164</v>
      </c>
      <c r="K1893" s="98">
        <v>32536.844120000002</v>
      </c>
      <c r="M1893" s="100">
        <v>31706</v>
      </c>
      <c r="N1893" s="98">
        <v>32536.844120000002</v>
      </c>
    </row>
    <row r="1894" spans="2:14" ht="45" hidden="1">
      <c r="B1894" s="39">
        <v>1258</v>
      </c>
      <c r="C1894" s="67" t="s">
        <v>2944</v>
      </c>
      <c r="D1894" s="55" t="s">
        <v>2945</v>
      </c>
      <c r="E1894" s="68" t="s">
        <v>38</v>
      </c>
      <c r="F1894" s="141">
        <f t="shared" si="304"/>
        <v>715765</v>
      </c>
      <c r="G1894" s="142">
        <f t="shared" si="305"/>
        <v>668108</v>
      </c>
      <c r="H1894" s="142">
        <f t="shared" si="306"/>
        <v>746971</v>
      </c>
      <c r="I1894" s="142">
        <f t="shared" si="307"/>
        <v>741323</v>
      </c>
      <c r="K1894" s="98">
        <v>706021.63522000005</v>
      </c>
      <c r="M1894" s="100">
        <v>687984</v>
      </c>
      <c r="N1894" s="98">
        <v>706021.63522000005</v>
      </c>
    </row>
    <row r="1895" spans="2:14" ht="16.5" hidden="1">
      <c r="B1895" s="39">
        <v>1259</v>
      </c>
      <c r="C1895" s="67" t="s">
        <v>2946</v>
      </c>
      <c r="D1895" s="55" t="s">
        <v>2947</v>
      </c>
      <c r="E1895" s="68" t="s">
        <v>38</v>
      </c>
      <c r="F1895" s="141">
        <f t="shared" si="304"/>
        <v>142292</v>
      </c>
      <c r="G1895" s="142">
        <f t="shared" si="305"/>
        <v>132818</v>
      </c>
      <c r="H1895" s="142">
        <f t="shared" si="306"/>
        <v>148496</v>
      </c>
      <c r="I1895" s="142">
        <f t="shared" si="307"/>
        <v>147373</v>
      </c>
      <c r="K1895" s="98">
        <v>140355.58504000001</v>
      </c>
      <c r="M1895" s="100">
        <v>136770</v>
      </c>
      <c r="N1895" s="98">
        <v>140355.58504000001</v>
      </c>
    </row>
    <row r="1896" spans="2:14" ht="22.5" hidden="1">
      <c r="B1896" s="39">
        <v>1260</v>
      </c>
      <c r="C1896" s="67" t="s">
        <v>2948</v>
      </c>
      <c r="D1896" s="55" t="s">
        <v>2949</v>
      </c>
      <c r="E1896" s="68" t="s">
        <v>38</v>
      </c>
      <c r="F1896" s="141">
        <f t="shared" si="304"/>
        <v>23686</v>
      </c>
      <c r="G1896" s="142">
        <f t="shared" si="305"/>
        <v>22109</v>
      </c>
      <c r="H1896" s="142">
        <f t="shared" si="306"/>
        <v>24719</v>
      </c>
      <c r="I1896" s="142">
        <f t="shared" si="307"/>
        <v>24532</v>
      </c>
      <c r="K1896" s="98">
        <v>23363.813660000003</v>
      </c>
      <c r="M1896" s="100">
        <v>22767</v>
      </c>
      <c r="N1896" s="98">
        <v>23363.813660000003</v>
      </c>
    </row>
    <row r="1897" spans="2:14" ht="22.5" hidden="1">
      <c r="B1897" s="39">
        <v>1261</v>
      </c>
      <c r="C1897" s="67" t="s">
        <v>2950</v>
      </c>
      <c r="D1897" s="55" t="s">
        <v>2951</v>
      </c>
      <c r="E1897" s="68" t="s">
        <v>38</v>
      </c>
      <c r="F1897" s="141">
        <f t="shared" si="304"/>
        <v>61550</v>
      </c>
      <c r="G1897" s="142">
        <f t="shared" si="305"/>
        <v>57452</v>
      </c>
      <c r="H1897" s="142">
        <f t="shared" si="306"/>
        <v>64234</v>
      </c>
      <c r="I1897" s="142">
        <f t="shared" si="307"/>
        <v>63748</v>
      </c>
      <c r="K1897" s="98">
        <v>60712.415280000008</v>
      </c>
      <c r="M1897" s="100">
        <v>59161</v>
      </c>
      <c r="N1897" s="98">
        <v>60712.415280000008</v>
      </c>
    </row>
    <row r="1898" spans="2:14" ht="16.5" hidden="1">
      <c r="C1898" s="185" t="s">
        <v>2952</v>
      </c>
      <c r="D1898" s="188" t="s">
        <v>2953</v>
      </c>
      <c r="E1898" s="189" t="s">
        <v>137</v>
      </c>
      <c r="F1898" s="141">
        <f t="shared" si="304"/>
        <v>1141</v>
      </c>
      <c r="G1898" s="142">
        <f t="shared" si="305"/>
        <v>1065</v>
      </c>
      <c r="H1898" s="142">
        <f t="shared" si="306"/>
        <v>1190</v>
      </c>
      <c r="I1898" s="142">
        <f t="shared" si="307"/>
        <v>1181</v>
      </c>
      <c r="K1898" s="177">
        <v>1125</v>
      </c>
      <c r="M1898" s="98"/>
      <c r="N1898" s="98">
        <v>0</v>
      </c>
    </row>
    <row r="1899" spans="2:14" ht="38.25" hidden="1">
      <c r="C1899" s="185" t="s">
        <v>2954</v>
      </c>
      <c r="D1899" s="188" t="s">
        <v>2955</v>
      </c>
      <c r="E1899" s="189" t="s">
        <v>1157</v>
      </c>
      <c r="F1899" s="141">
        <f t="shared" si="304"/>
        <v>44698</v>
      </c>
      <c r="G1899" s="142">
        <f t="shared" si="305"/>
        <v>41722</v>
      </c>
      <c r="H1899" s="142">
        <f t="shared" si="306"/>
        <v>46647</v>
      </c>
      <c r="I1899" s="142">
        <f t="shared" si="307"/>
        <v>46295</v>
      </c>
      <c r="K1899" s="177">
        <v>44090</v>
      </c>
      <c r="M1899" s="98"/>
      <c r="N1899" s="98"/>
    </row>
    <row r="1900" spans="2:14" ht="16.5" hidden="1">
      <c r="C1900" s="185" t="s">
        <v>2956</v>
      </c>
      <c r="D1900" s="188" t="s">
        <v>2957</v>
      </c>
      <c r="E1900" s="189" t="s">
        <v>678</v>
      </c>
      <c r="F1900" s="141">
        <f t="shared" si="304"/>
        <v>88767</v>
      </c>
      <c r="G1900" s="142">
        <f t="shared" si="305"/>
        <v>82857</v>
      </c>
      <c r="H1900" s="142">
        <f t="shared" si="306"/>
        <v>92637</v>
      </c>
      <c r="I1900" s="142">
        <f t="shared" si="307"/>
        <v>91937</v>
      </c>
      <c r="K1900" s="177">
        <v>87559</v>
      </c>
      <c r="M1900" s="98"/>
      <c r="N1900" s="98"/>
    </row>
    <row r="1901" spans="2:14" ht="25.5" hidden="1">
      <c r="C1901" s="185" t="s">
        <v>2958</v>
      </c>
      <c r="D1901" s="188" t="s">
        <v>2959</v>
      </c>
      <c r="E1901" s="189" t="s">
        <v>1157</v>
      </c>
      <c r="F1901" s="141">
        <f t="shared" si="304"/>
        <v>93297</v>
      </c>
      <c r="G1901" s="142">
        <f t="shared" si="305"/>
        <v>87085</v>
      </c>
      <c r="H1901" s="142">
        <f t="shared" si="306"/>
        <v>97365</v>
      </c>
      <c r="I1901" s="142">
        <f t="shared" si="307"/>
        <v>96628</v>
      </c>
      <c r="K1901" s="177">
        <v>92027</v>
      </c>
      <c r="M1901" s="98"/>
      <c r="N1901" s="98"/>
    </row>
    <row r="1902" spans="2:14" ht="25.5" hidden="1">
      <c r="C1902" s="185" t="s">
        <v>2960</v>
      </c>
      <c r="D1902" s="188" t="s">
        <v>2961</v>
      </c>
      <c r="E1902" s="189" t="s">
        <v>1157</v>
      </c>
      <c r="F1902" s="141">
        <f t="shared" si="304"/>
        <v>121506</v>
      </c>
      <c r="G1902" s="142">
        <f t="shared" si="305"/>
        <v>113416</v>
      </c>
      <c r="H1902" s="142">
        <f t="shared" si="306"/>
        <v>126803</v>
      </c>
      <c r="I1902" s="142">
        <f t="shared" si="307"/>
        <v>125845</v>
      </c>
      <c r="K1902" s="177">
        <v>119852</v>
      </c>
      <c r="M1902" s="98"/>
      <c r="N1902" s="98"/>
    </row>
    <row r="1903" spans="2:14" ht="16.5" hidden="1">
      <c r="C1903" s="185" t="s">
        <v>2962</v>
      </c>
      <c r="D1903" s="188" t="s">
        <v>2963</v>
      </c>
      <c r="E1903" s="189" t="s">
        <v>678</v>
      </c>
      <c r="F1903" s="141">
        <f t="shared" si="304"/>
        <v>399733</v>
      </c>
      <c r="G1903" s="142">
        <f t="shared" si="305"/>
        <v>373119</v>
      </c>
      <c r="H1903" s="142">
        <f t="shared" si="306"/>
        <v>417161</v>
      </c>
      <c r="I1903" s="142">
        <f t="shared" si="307"/>
        <v>414007</v>
      </c>
      <c r="K1903" s="177">
        <v>394292</v>
      </c>
      <c r="M1903" s="98"/>
      <c r="N1903" s="98"/>
    </row>
    <row r="1904" spans="2:14" ht="16.5" hidden="1">
      <c r="C1904" s="67"/>
      <c r="D1904" s="111"/>
      <c r="E1904" s="112"/>
      <c r="F1904" s="149"/>
      <c r="G1904" s="150"/>
      <c r="H1904" s="150"/>
      <c r="I1904" s="150"/>
      <c r="K1904" s="98"/>
      <c r="M1904" s="98"/>
      <c r="N1904" s="98"/>
    </row>
    <row r="1905" spans="2:14" ht="16.5" hidden="1">
      <c r="C1905" s="67"/>
      <c r="D1905" s="111"/>
      <c r="E1905" s="112"/>
      <c r="F1905" s="149"/>
      <c r="G1905" s="150"/>
      <c r="H1905" s="150"/>
      <c r="I1905" s="150"/>
      <c r="K1905" s="98"/>
      <c r="M1905" s="98"/>
      <c r="N1905" s="98"/>
    </row>
    <row r="1906" spans="2:14" ht="16.5" hidden="1" customHeight="1">
      <c r="B1906" s="39">
        <v>1263</v>
      </c>
      <c r="C1906" s="50">
        <v>26</v>
      </c>
      <c r="D1906" s="92" t="s">
        <v>2964</v>
      </c>
      <c r="E1906" s="92"/>
      <c r="F1906" s="148"/>
      <c r="G1906" s="148"/>
      <c r="H1906" s="148"/>
      <c r="I1906" s="148"/>
      <c r="K1906" s="98">
        <v>0</v>
      </c>
      <c r="M1906" s="98">
        <v>0</v>
      </c>
      <c r="N1906" s="98">
        <v>0</v>
      </c>
    </row>
    <row r="1907" spans="2:14" ht="16.5" hidden="1">
      <c r="B1907" s="39">
        <v>1264</v>
      </c>
      <c r="C1907" s="67" t="s">
        <v>2965</v>
      </c>
      <c r="D1907" s="55" t="s">
        <v>2966</v>
      </c>
      <c r="E1907" s="68" t="s">
        <v>2967</v>
      </c>
      <c r="F1907" s="141">
        <f>ROUND(1257*1.029579,0)</f>
        <v>1294</v>
      </c>
      <c r="G1907" s="142">
        <f>+ROUND(1230*1.029579,0)</f>
        <v>1266</v>
      </c>
      <c r="H1907" s="142">
        <f>+ROUND(1090*1.029579,0)</f>
        <v>1122</v>
      </c>
      <c r="I1907" s="142">
        <f>+ROUND(1179*1.029579,0)</f>
        <v>1214</v>
      </c>
      <c r="K1907" s="98">
        <v>1327.5248800000002</v>
      </c>
      <c r="M1907" s="98">
        <v>1294</v>
      </c>
      <c r="N1907" s="98">
        <v>1327.5248800000002</v>
      </c>
    </row>
    <row r="1908" spans="2:14" ht="16.5" hidden="1">
      <c r="B1908" s="39">
        <v>1265</v>
      </c>
      <c r="C1908" s="67" t="s">
        <v>2968</v>
      </c>
      <c r="D1908" s="55" t="s">
        <v>2969</v>
      </c>
      <c r="E1908" s="68" t="s">
        <v>2970</v>
      </c>
      <c r="F1908" s="141">
        <f>+ROUND($F$7*K1908,0)</f>
        <v>5291</v>
      </c>
      <c r="G1908" s="142">
        <f>+ROUND(K1908*$G$7,0)</f>
        <v>4938</v>
      </c>
      <c r="H1908" s="142">
        <f>+ROUND(K1908*$H$7,0)</f>
        <v>5521</v>
      </c>
      <c r="I1908" s="142">
        <f>+ROUND(K1908*$I$7,0)</f>
        <v>5479</v>
      </c>
      <c r="K1908" s="98">
        <v>5218.5460800000001</v>
      </c>
      <c r="M1908" s="98">
        <v>5085</v>
      </c>
      <c r="N1908" s="98">
        <v>5218.5460800000001</v>
      </c>
    </row>
    <row r="1909" spans="2:14" ht="16.5" hidden="1">
      <c r="B1909" s="39">
        <v>1266</v>
      </c>
      <c r="C1909" s="67" t="s">
        <v>2971</v>
      </c>
      <c r="D1909" s="55" t="s">
        <v>2972</v>
      </c>
      <c r="E1909" s="68" t="s">
        <v>2973</v>
      </c>
      <c r="F1909" s="141">
        <f>+ROUND($F$7*K1909,0)</f>
        <v>3499</v>
      </c>
      <c r="G1909" s="142">
        <f>+ROUND(K1909*$G$7,0)</f>
        <v>3266</v>
      </c>
      <c r="H1909" s="142">
        <f>+ROUND(K1909*$H$7,0)</f>
        <v>3651</v>
      </c>
      <c r="I1909" s="142">
        <f>+ROUND(K1909*$I$7,0)</f>
        <v>3623</v>
      </c>
      <c r="K1909" s="98">
        <v>3450.9404600000003</v>
      </c>
      <c r="M1909" s="98">
        <v>3363</v>
      </c>
      <c r="N1909" s="98">
        <v>3450.9404600000003</v>
      </c>
    </row>
    <row r="1910" spans="2:14" ht="16.5" hidden="1">
      <c r="B1910" s="39">
        <v>1267</v>
      </c>
      <c r="C1910" s="67" t="s">
        <v>2974</v>
      </c>
      <c r="D1910" s="55" t="s">
        <v>2975</v>
      </c>
      <c r="E1910" s="68" t="s">
        <v>41</v>
      </c>
      <c r="F1910" s="141">
        <f>+ROUND($F$7*K1910,0)</f>
        <v>2173</v>
      </c>
      <c r="G1910" s="142">
        <f>+ROUND(K1910*$G$7,0)</f>
        <v>2028</v>
      </c>
      <c r="H1910" s="142">
        <f>+ROUND(K1910*$H$7,0)</f>
        <v>2267</v>
      </c>
      <c r="I1910" s="142">
        <f>+ROUND(K1910*$I$7,0)</f>
        <v>2250</v>
      </c>
      <c r="K1910" s="98">
        <v>2143.1828</v>
      </c>
      <c r="M1910" s="98">
        <v>2088</v>
      </c>
      <c r="N1910" s="98">
        <v>2143.1828</v>
      </c>
    </row>
    <row r="1911" spans="2:14" ht="16.5" hidden="1">
      <c r="B1911" s="39">
        <v>1268</v>
      </c>
      <c r="C1911" s="67" t="s">
        <v>2976</v>
      </c>
      <c r="D1911" s="55" t="s">
        <v>2977</v>
      </c>
      <c r="E1911" s="68" t="s">
        <v>2973</v>
      </c>
      <c r="F1911" s="141">
        <f>ROUND(+F1907*0.6957*1.6,0)</f>
        <v>1440</v>
      </c>
      <c r="G1911" s="141">
        <f t="shared" ref="G1911:I1911" si="308">ROUND(+G1907*0.6957*1.6,0)</f>
        <v>1409</v>
      </c>
      <c r="H1911" s="141">
        <f t="shared" si="308"/>
        <v>1249</v>
      </c>
      <c r="I1911" s="141">
        <f t="shared" si="308"/>
        <v>1351</v>
      </c>
      <c r="K1911" s="98">
        <v>0</v>
      </c>
      <c r="M1911" s="98"/>
      <c r="N1911" s="98">
        <v>0</v>
      </c>
    </row>
    <row r="1912" spans="2:14" ht="22.5" hidden="1">
      <c r="B1912" s="39">
        <v>1269</v>
      </c>
      <c r="C1912" s="67" t="s">
        <v>2978</v>
      </c>
      <c r="D1912" s="55" t="s">
        <v>2979</v>
      </c>
      <c r="E1912" s="112" t="s">
        <v>9</v>
      </c>
      <c r="F1912" s="141">
        <v>450000</v>
      </c>
      <c r="G1912" s="142">
        <v>575000</v>
      </c>
      <c r="H1912" s="142">
        <v>575000</v>
      </c>
      <c r="I1912" s="142">
        <v>575000</v>
      </c>
      <c r="K1912" s="98">
        <v>0</v>
      </c>
      <c r="N1912" s="98">
        <v>0</v>
      </c>
    </row>
    <row r="1913" spans="2:14" ht="22.5" hidden="1">
      <c r="B1913" s="39">
        <v>1270</v>
      </c>
      <c r="C1913" s="67" t="s">
        <v>2980</v>
      </c>
      <c r="D1913" s="55" t="s">
        <v>2981</v>
      </c>
      <c r="E1913" s="112" t="s">
        <v>9</v>
      </c>
      <c r="F1913" s="141">
        <v>360000</v>
      </c>
      <c r="G1913" s="142">
        <v>460000</v>
      </c>
      <c r="H1913" s="142">
        <v>460000</v>
      </c>
      <c r="I1913" s="142">
        <v>460000</v>
      </c>
      <c r="K1913" s="98">
        <v>0</v>
      </c>
      <c r="N1913" s="98">
        <v>0</v>
      </c>
    </row>
    <row r="1914" spans="2:14" ht="22.5" hidden="1">
      <c r="B1914" s="39">
        <v>1271</v>
      </c>
      <c r="C1914" s="50">
        <v>27</v>
      </c>
      <c r="D1914" s="92" t="s">
        <v>2982</v>
      </c>
      <c r="E1914" s="92"/>
      <c r="F1914" s="148"/>
      <c r="G1914" s="148"/>
      <c r="H1914" s="148"/>
      <c r="I1914" s="148"/>
      <c r="K1914" s="98">
        <v>0</v>
      </c>
      <c r="N1914" s="98">
        <v>0</v>
      </c>
    </row>
    <row r="1915" spans="2:14" ht="22.5" hidden="1">
      <c r="B1915" s="39">
        <v>1272</v>
      </c>
      <c r="C1915" s="70" t="s">
        <v>2983</v>
      </c>
      <c r="D1915" s="79" t="s">
        <v>2984</v>
      </c>
      <c r="E1915" s="68"/>
      <c r="F1915" s="149"/>
      <c r="G1915" s="150"/>
      <c r="H1915" s="150"/>
      <c r="I1915" s="150"/>
      <c r="K1915" s="98">
        <v>0</v>
      </c>
      <c r="N1915" s="98">
        <v>0</v>
      </c>
    </row>
    <row r="1916" spans="2:14" ht="16.5" hidden="1">
      <c r="B1916" s="39">
        <v>1273</v>
      </c>
      <c r="C1916" s="67" t="s">
        <v>2985</v>
      </c>
      <c r="D1916" s="55" t="s">
        <v>2986</v>
      </c>
      <c r="E1916" s="134" t="s">
        <v>38</v>
      </c>
      <c r="F1916" s="141">
        <f t="shared" ref="F1916:F1936" si="309">+ROUND($F$7*K1916,0)</f>
        <v>179739</v>
      </c>
      <c r="G1916" s="142">
        <f t="shared" ref="G1916:G1936" si="310">+ROUND(K1916*$G$7,0)</f>
        <v>167772</v>
      </c>
      <c r="H1916" s="142">
        <f t="shared" ref="H1916:H1936" si="311">+ROUND(K1916*$H$7,0)</f>
        <v>187575</v>
      </c>
      <c r="I1916" s="142">
        <f t="shared" ref="I1916:I1936" si="312">+ROUND(K1916*$I$7,0)</f>
        <v>186157</v>
      </c>
      <c r="K1916" s="98">
        <v>177292.19618000003</v>
      </c>
      <c r="M1916" s="39">
        <v>165515</v>
      </c>
      <c r="N1916" s="98">
        <v>177292.19618000003</v>
      </c>
    </row>
    <row r="1917" spans="2:14" ht="16.5" hidden="1">
      <c r="B1917" s="39">
        <v>1274</v>
      </c>
      <c r="C1917" s="67" t="s">
        <v>2987</v>
      </c>
      <c r="D1917" s="55" t="s">
        <v>2988</v>
      </c>
      <c r="E1917" s="68" t="s">
        <v>86</v>
      </c>
      <c r="F1917" s="141">
        <f t="shared" si="309"/>
        <v>34432</v>
      </c>
      <c r="G1917" s="142">
        <f t="shared" si="310"/>
        <v>32139</v>
      </c>
      <c r="H1917" s="142">
        <f t="shared" si="311"/>
        <v>35933</v>
      </c>
      <c r="I1917" s="142">
        <f t="shared" si="312"/>
        <v>35661</v>
      </c>
      <c r="K1917" s="98">
        <v>33963.205099999999</v>
      </c>
      <c r="M1917" s="39">
        <v>31707</v>
      </c>
      <c r="N1917" s="98">
        <v>33963.205099999999</v>
      </c>
    </row>
    <row r="1918" spans="2:14" ht="16.5" hidden="1">
      <c r="B1918" s="39">
        <v>1275</v>
      </c>
      <c r="C1918" s="67" t="s">
        <v>2989</v>
      </c>
      <c r="D1918" s="135" t="s">
        <v>2990</v>
      </c>
      <c r="E1918" s="68" t="s">
        <v>86</v>
      </c>
      <c r="F1918" s="141">
        <f t="shared" si="309"/>
        <v>21523</v>
      </c>
      <c r="G1918" s="142">
        <f t="shared" si="310"/>
        <v>20090</v>
      </c>
      <c r="H1918" s="142">
        <f t="shared" si="311"/>
        <v>22461</v>
      </c>
      <c r="I1918" s="142">
        <f t="shared" si="312"/>
        <v>22291</v>
      </c>
      <c r="K1918" s="98">
        <v>21229.994280000003</v>
      </c>
      <c r="M1918" s="39">
        <v>19820</v>
      </c>
      <c r="N1918" s="98">
        <v>21229.994280000003</v>
      </c>
    </row>
    <row r="1919" spans="2:14" ht="16.5" hidden="1">
      <c r="B1919" s="39">
        <v>1276</v>
      </c>
      <c r="C1919" s="67" t="s">
        <v>2991</v>
      </c>
      <c r="D1919" s="135" t="s">
        <v>2992</v>
      </c>
      <c r="E1919" s="68" t="s">
        <v>86</v>
      </c>
      <c r="F1919" s="141">
        <f t="shared" si="309"/>
        <v>47578</v>
      </c>
      <c r="G1919" s="142">
        <f t="shared" si="310"/>
        <v>44410</v>
      </c>
      <c r="H1919" s="142">
        <f t="shared" si="311"/>
        <v>49652</v>
      </c>
      <c r="I1919" s="142">
        <f t="shared" si="312"/>
        <v>49277</v>
      </c>
      <c r="K1919" s="98">
        <v>46930.501420000001</v>
      </c>
      <c r="M1919" s="39">
        <v>43813</v>
      </c>
      <c r="N1919" s="98">
        <v>46930.501420000001</v>
      </c>
    </row>
    <row r="1920" spans="2:14" ht="16.5" hidden="1">
      <c r="B1920" s="39">
        <v>1277</v>
      </c>
      <c r="C1920" s="67" t="s">
        <v>2993</v>
      </c>
      <c r="D1920" s="135" t="s">
        <v>2994</v>
      </c>
      <c r="E1920" s="68" t="s">
        <v>86</v>
      </c>
      <c r="F1920" s="141">
        <f t="shared" si="309"/>
        <v>19257</v>
      </c>
      <c r="G1920" s="142">
        <f t="shared" si="310"/>
        <v>17975</v>
      </c>
      <c r="H1920" s="142">
        <f t="shared" si="311"/>
        <v>20097</v>
      </c>
      <c r="I1920" s="142">
        <f t="shared" si="312"/>
        <v>19945</v>
      </c>
      <c r="K1920" s="98">
        <v>18995.258040000001</v>
      </c>
      <c r="M1920" s="39">
        <v>17733</v>
      </c>
      <c r="N1920" s="98">
        <v>18995.258040000001</v>
      </c>
    </row>
    <row r="1921" spans="2:14" ht="16.5" hidden="1">
      <c r="B1921" s="39">
        <v>1278</v>
      </c>
      <c r="C1921" s="67" t="s">
        <v>2995</v>
      </c>
      <c r="D1921" s="135" t="s">
        <v>2996</v>
      </c>
      <c r="E1921" s="68" t="s">
        <v>86</v>
      </c>
      <c r="F1921" s="141">
        <f t="shared" si="309"/>
        <v>18696</v>
      </c>
      <c r="G1921" s="142">
        <f t="shared" si="310"/>
        <v>17451</v>
      </c>
      <c r="H1921" s="142">
        <f t="shared" si="311"/>
        <v>19511</v>
      </c>
      <c r="I1921" s="142">
        <f t="shared" si="312"/>
        <v>19364</v>
      </c>
      <c r="K1921" s="98">
        <v>18441.775880000001</v>
      </c>
      <c r="M1921" s="39">
        <v>17217</v>
      </c>
      <c r="N1921" s="98">
        <v>18441.775880000001</v>
      </c>
    </row>
    <row r="1922" spans="2:14" ht="16.5" hidden="1">
      <c r="B1922" s="39">
        <v>1279</v>
      </c>
      <c r="C1922" s="67" t="s">
        <v>2997</v>
      </c>
      <c r="D1922" s="135" t="s">
        <v>2998</v>
      </c>
      <c r="E1922" s="68" t="s">
        <v>86</v>
      </c>
      <c r="F1922" s="141">
        <f t="shared" si="309"/>
        <v>6233</v>
      </c>
      <c r="G1922" s="142">
        <f t="shared" si="310"/>
        <v>5818</v>
      </c>
      <c r="H1922" s="142">
        <f t="shared" si="311"/>
        <v>6505</v>
      </c>
      <c r="I1922" s="142">
        <f t="shared" si="312"/>
        <v>6456</v>
      </c>
      <c r="K1922" s="98">
        <v>6148.6458000000002</v>
      </c>
      <c r="M1922" s="39">
        <v>5740</v>
      </c>
      <c r="N1922" s="98">
        <v>6148.6458000000002</v>
      </c>
    </row>
    <row r="1923" spans="2:14" ht="27.75" hidden="1" customHeight="1">
      <c r="B1923" s="39">
        <v>1280</v>
      </c>
      <c r="C1923" s="67" t="s">
        <v>2999</v>
      </c>
      <c r="D1923" s="103" t="s">
        <v>3000</v>
      </c>
      <c r="E1923" s="136" t="s">
        <v>9</v>
      </c>
      <c r="F1923" s="141">
        <f t="shared" si="309"/>
        <v>21000</v>
      </c>
      <c r="G1923" s="142">
        <f t="shared" si="310"/>
        <v>19602</v>
      </c>
      <c r="H1923" s="142">
        <f t="shared" si="311"/>
        <v>21915</v>
      </c>
      <c r="I1923" s="142">
        <f t="shared" si="312"/>
        <v>21750</v>
      </c>
      <c r="K1923" s="98">
        <v>20713.965800000002</v>
      </c>
      <c r="M1923" s="39">
        <v>19338</v>
      </c>
      <c r="N1923" s="98">
        <v>20713.965800000002</v>
      </c>
    </row>
    <row r="1924" spans="2:14" ht="16.5" hidden="1">
      <c r="B1924" s="39">
        <v>1281</v>
      </c>
      <c r="C1924" s="67" t="s">
        <v>3001</v>
      </c>
      <c r="D1924" s="55" t="s">
        <v>3002</v>
      </c>
      <c r="E1924" s="68" t="s">
        <v>86</v>
      </c>
      <c r="F1924" s="141">
        <f t="shared" si="309"/>
        <v>7945</v>
      </c>
      <c r="G1924" s="142">
        <f t="shared" si="310"/>
        <v>7416</v>
      </c>
      <c r="H1924" s="142">
        <f t="shared" si="311"/>
        <v>8292</v>
      </c>
      <c r="I1924" s="142">
        <f t="shared" si="312"/>
        <v>8229</v>
      </c>
      <c r="K1924" s="98">
        <v>7837.1825400000007</v>
      </c>
      <c r="M1924" s="39">
        <v>7317</v>
      </c>
      <c r="N1924" s="98">
        <v>7837.1825400000007</v>
      </c>
    </row>
    <row r="1925" spans="2:14" ht="16.5" hidden="1">
      <c r="B1925" s="39">
        <v>1282</v>
      </c>
      <c r="C1925" s="67" t="s">
        <v>3003</v>
      </c>
      <c r="D1925" s="55" t="s">
        <v>3004</v>
      </c>
      <c r="E1925" s="68" t="s">
        <v>86</v>
      </c>
      <c r="F1925" s="141">
        <f t="shared" si="309"/>
        <v>16828</v>
      </c>
      <c r="G1925" s="142">
        <f t="shared" si="310"/>
        <v>15708</v>
      </c>
      <c r="H1925" s="142">
        <f t="shared" si="311"/>
        <v>17562</v>
      </c>
      <c r="I1925" s="142">
        <f t="shared" si="312"/>
        <v>17429</v>
      </c>
      <c r="K1925" s="98">
        <v>16599.262900000002</v>
      </c>
      <c r="M1925" s="39">
        <v>15497</v>
      </c>
      <c r="N1925" s="98">
        <v>16599.262900000002</v>
      </c>
    </row>
    <row r="1926" spans="2:14" ht="16.5" hidden="1">
      <c r="B1926" s="39">
        <v>1283</v>
      </c>
      <c r="C1926" s="67" t="s">
        <v>3005</v>
      </c>
      <c r="D1926" s="55" t="s">
        <v>3006</v>
      </c>
      <c r="E1926" s="68" t="s">
        <v>86</v>
      </c>
      <c r="F1926" s="141">
        <f t="shared" si="309"/>
        <v>16827</v>
      </c>
      <c r="G1926" s="142">
        <f t="shared" si="310"/>
        <v>15707</v>
      </c>
      <c r="H1926" s="142">
        <f t="shared" si="311"/>
        <v>17561</v>
      </c>
      <c r="I1926" s="142">
        <f t="shared" si="312"/>
        <v>17428</v>
      </c>
      <c r="K1926" s="98">
        <v>16598.222520000003</v>
      </c>
      <c r="M1926" s="39">
        <v>15496</v>
      </c>
      <c r="N1926" s="98">
        <v>16598.222520000003</v>
      </c>
    </row>
    <row r="1927" spans="2:14" ht="16.5" hidden="1">
      <c r="B1927" s="39">
        <v>1284</v>
      </c>
      <c r="C1927" s="67" t="s">
        <v>3007</v>
      </c>
      <c r="D1927" s="55" t="s">
        <v>3008</v>
      </c>
      <c r="E1927" s="68" t="s">
        <v>86</v>
      </c>
      <c r="F1927" s="141">
        <f t="shared" si="309"/>
        <v>34181</v>
      </c>
      <c r="G1927" s="142">
        <f t="shared" si="310"/>
        <v>31905</v>
      </c>
      <c r="H1927" s="142">
        <f t="shared" si="311"/>
        <v>35671</v>
      </c>
      <c r="I1927" s="142">
        <f t="shared" si="312"/>
        <v>35401</v>
      </c>
      <c r="K1927" s="98">
        <v>33715.594660000002</v>
      </c>
      <c r="M1927" s="39">
        <v>31476</v>
      </c>
      <c r="N1927" s="98">
        <v>33715.594660000002</v>
      </c>
    </row>
    <row r="1928" spans="2:14" ht="23.25" hidden="1" customHeight="1">
      <c r="B1928" s="39">
        <v>1285</v>
      </c>
      <c r="C1928" s="67" t="s">
        <v>3009</v>
      </c>
      <c r="D1928" s="55" t="s">
        <v>3010</v>
      </c>
      <c r="E1928" s="68" t="s">
        <v>9</v>
      </c>
      <c r="F1928" s="141">
        <f t="shared" si="309"/>
        <v>221439</v>
      </c>
      <c r="G1928" s="142">
        <f t="shared" si="310"/>
        <v>206695</v>
      </c>
      <c r="H1928" s="142">
        <f t="shared" si="311"/>
        <v>231093</v>
      </c>
      <c r="I1928" s="142">
        <f t="shared" si="312"/>
        <v>229346</v>
      </c>
      <c r="K1928" s="98">
        <v>218424.65986000001</v>
      </c>
      <c r="M1928" s="39">
        <v>203915</v>
      </c>
      <c r="N1928" s="98">
        <v>218424.65986000001</v>
      </c>
    </row>
    <row r="1929" spans="2:14" ht="22.5" hidden="1">
      <c r="B1929" s="39">
        <v>1286</v>
      </c>
      <c r="C1929" s="67" t="s">
        <v>3011</v>
      </c>
      <c r="D1929" s="55" t="s">
        <v>3012</v>
      </c>
      <c r="E1929" s="68" t="s">
        <v>9</v>
      </c>
      <c r="F1929" s="141">
        <f t="shared" si="309"/>
        <v>1729</v>
      </c>
      <c r="G1929" s="142">
        <f t="shared" si="310"/>
        <v>1614</v>
      </c>
      <c r="H1929" s="142">
        <f t="shared" si="311"/>
        <v>1804</v>
      </c>
      <c r="I1929" s="142">
        <f t="shared" si="312"/>
        <v>1790</v>
      </c>
      <c r="K1929" s="98">
        <v>1705.1828200000002</v>
      </c>
      <c r="M1929" s="39">
        <v>1592</v>
      </c>
      <c r="N1929" s="98">
        <v>1705.1828200000002</v>
      </c>
    </row>
    <row r="1930" spans="2:14" ht="16.5" hidden="1">
      <c r="B1930" s="39">
        <v>1287</v>
      </c>
      <c r="C1930" s="67" t="s">
        <v>3013</v>
      </c>
      <c r="D1930" s="55" t="s">
        <v>3014</v>
      </c>
      <c r="E1930" s="68" t="s">
        <v>9</v>
      </c>
      <c r="F1930" s="141">
        <f t="shared" si="309"/>
        <v>1134</v>
      </c>
      <c r="G1930" s="142">
        <f t="shared" si="310"/>
        <v>1058</v>
      </c>
      <c r="H1930" s="142">
        <f t="shared" si="311"/>
        <v>1183</v>
      </c>
      <c r="I1930" s="142">
        <f t="shared" si="312"/>
        <v>1174</v>
      </c>
      <c r="K1930" s="98">
        <v>1118.4085</v>
      </c>
      <c r="M1930" s="39">
        <v>1044</v>
      </c>
      <c r="N1930" s="98">
        <v>1118.4085</v>
      </c>
    </row>
    <row r="1931" spans="2:14" ht="22.5" hidden="1">
      <c r="B1931" s="39">
        <v>1288</v>
      </c>
      <c r="C1931" s="67" t="s">
        <v>3015</v>
      </c>
      <c r="D1931" s="55" t="s">
        <v>3016</v>
      </c>
      <c r="E1931" s="68" t="s">
        <v>9</v>
      </c>
      <c r="F1931" s="141">
        <f t="shared" si="309"/>
        <v>107427</v>
      </c>
      <c r="G1931" s="142">
        <f t="shared" si="310"/>
        <v>100274</v>
      </c>
      <c r="H1931" s="142">
        <f t="shared" si="311"/>
        <v>112111</v>
      </c>
      <c r="I1931" s="142">
        <f t="shared" si="312"/>
        <v>111263</v>
      </c>
      <c r="K1931" s="98">
        <v>105964.78376000001</v>
      </c>
      <c r="M1931" s="39">
        <v>98926</v>
      </c>
      <c r="N1931" s="98">
        <v>105964.78376000001</v>
      </c>
    </row>
    <row r="1932" spans="2:14" ht="16.5" hidden="1">
      <c r="B1932" s="39">
        <v>1289</v>
      </c>
      <c r="C1932" s="67" t="s">
        <v>3017</v>
      </c>
      <c r="D1932" s="55" t="s">
        <v>3018</v>
      </c>
      <c r="E1932" s="68" t="s">
        <v>9</v>
      </c>
      <c r="F1932" s="141">
        <f t="shared" si="309"/>
        <v>352</v>
      </c>
      <c r="G1932" s="142">
        <f t="shared" si="310"/>
        <v>329</v>
      </c>
      <c r="H1932" s="142">
        <f t="shared" si="311"/>
        <v>368</v>
      </c>
      <c r="I1932" s="142">
        <f t="shared" si="312"/>
        <v>365</v>
      </c>
      <c r="K1932" s="98">
        <v>347.48692000000005</v>
      </c>
      <c r="M1932" s="39">
        <v>324</v>
      </c>
      <c r="N1932" s="98">
        <v>347.48692000000005</v>
      </c>
    </row>
    <row r="1933" spans="2:14" ht="16.5" hidden="1">
      <c r="B1933" s="39">
        <v>1290</v>
      </c>
      <c r="C1933" s="67" t="s">
        <v>3019</v>
      </c>
      <c r="D1933" s="55" t="s">
        <v>3020</v>
      </c>
      <c r="E1933" s="68" t="s">
        <v>86</v>
      </c>
      <c r="F1933" s="141">
        <f t="shared" si="309"/>
        <v>9536</v>
      </c>
      <c r="G1933" s="142">
        <f t="shared" si="310"/>
        <v>8901</v>
      </c>
      <c r="H1933" s="142">
        <f t="shared" si="311"/>
        <v>9952</v>
      </c>
      <c r="I1933" s="142">
        <f t="shared" si="312"/>
        <v>9876</v>
      </c>
      <c r="K1933" s="98">
        <v>9406.0755800000006</v>
      </c>
      <c r="M1933" s="39">
        <v>8781</v>
      </c>
      <c r="N1933" s="98">
        <v>9406.0755800000006</v>
      </c>
    </row>
    <row r="1934" spans="2:14" ht="16.5" hidden="1">
      <c r="B1934" s="39">
        <v>1291</v>
      </c>
      <c r="C1934" s="67" t="s">
        <v>3021</v>
      </c>
      <c r="D1934" s="55" t="s">
        <v>3022</v>
      </c>
      <c r="E1934" s="68" t="s">
        <v>9</v>
      </c>
      <c r="F1934" s="141">
        <f t="shared" si="309"/>
        <v>863584</v>
      </c>
      <c r="G1934" s="142">
        <f t="shared" si="310"/>
        <v>806086</v>
      </c>
      <c r="H1934" s="142">
        <f t="shared" si="311"/>
        <v>901235</v>
      </c>
      <c r="I1934" s="142">
        <f t="shared" si="312"/>
        <v>894420</v>
      </c>
      <c r="K1934" s="98">
        <v>851828.81146000011</v>
      </c>
      <c r="M1934" s="39">
        <v>795244</v>
      </c>
      <c r="N1934" s="98">
        <v>851828.81146000011</v>
      </c>
    </row>
    <row r="1935" spans="2:14" ht="16.5" hidden="1">
      <c r="B1935" s="39">
        <v>1292</v>
      </c>
      <c r="C1935" s="67" t="s">
        <v>3023</v>
      </c>
      <c r="D1935" s="55" t="s">
        <v>3024</v>
      </c>
      <c r="E1935" s="68" t="s">
        <v>9</v>
      </c>
      <c r="F1935" s="141">
        <f t="shared" si="309"/>
        <v>1408285</v>
      </c>
      <c r="G1935" s="142">
        <f t="shared" si="310"/>
        <v>1314520</v>
      </c>
      <c r="H1935" s="142">
        <f t="shared" si="311"/>
        <v>1469684</v>
      </c>
      <c r="I1935" s="142">
        <f t="shared" si="312"/>
        <v>1458571</v>
      </c>
      <c r="K1935" s="98">
        <v>1389115.3760000002</v>
      </c>
      <c r="M1935" s="39">
        <v>1296841</v>
      </c>
      <c r="N1935" s="98">
        <v>1389115.3760000002</v>
      </c>
    </row>
    <row r="1936" spans="2:14" ht="22.5" hidden="1">
      <c r="B1936" s="39">
        <v>1293</v>
      </c>
      <c r="C1936" s="67" t="s">
        <v>3025</v>
      </c>
      <c r="D1936" s="55" t="s">
        <v>3026</v>
      </c>
      <c r="E1936" s="137" t="s">
        <v>38</v>
      </c>
      <c r="F1936" s="141">
        <f t="shared" si="309"/>
        <v>3192</v>
      </c>
      <c r="G1936" s="142">
        <f t="shared" si="310"/>
        <v>2979</v>
      </c>
      <c r="H1936" s="142">
        <f t="shared" si="311"/>
        <v>3331</v>
      </c>
      <c r="I1936" s="142">
        <f t="shared" si="312"/>
        <v>3306</v>
      </c>
      <c r="K1936" s="98">
        <v>3148.1898800000004</v>
      </c>
      <c r="M1936" s="39">
        <v>2939</v>
      </c>
      <c r="N1936" s="98">
        <v>3148.1898800000004</v>
      </c>
    </row>
    <row r="1937" spans="2:14" ht="22.5" hidden="1">
      <c r="B1937" s="39">
        <v>1294</v>
      </c>
      <c r="C1937" s="138" t="s">
        <v>3027</v>
      </c>
      <c r="D1937" s="139" t="s">
        <v>3028</v>
      </c>
      <c r="E1937" s="140"/>
      <c r="F1937" s="151"/>
      <c r="G1937" s="152"/>
      <c r="H1937" s="152"/>
      <c r="I1937" s="152"/>
      <c r="K1937" s="98">
        <v>0</v>
      </c>
      <c r="N1937" s="98">
        <v>0</v>
      </c>
    </row>
    <row r="1938" spans="2:14" ht="22.5" hidden="1">
      <c r="B1938" s="39">
        <v>1295</v>
      </c>
      <c r="C1938" s="67" t="s">
        <v>3029</v>
      </c>
      <c r="D1938" s="55" t="s">
        <v>3030</v>
      </c>
      <c r="E1938" s="68" t="s">
        <v>38</v>
      </c>
      <c r="F1938" s="141">
        <f t="shared" ref="F1938:F1953" si="313">+ROUND($F$7*K1938,0)</f>
        <v>104466</v>
      </c>
      <c r="G1938" s="142">
        <f t="shared" ref="G1938:G1953" si="314">+ROUND(K1938*$G$7,0)</f>
        <v>97511</v>
      </c>
      <c r="H1938" s="142">
        <f t="shared" ref="H1938:H1953" si="315">+ROUND(K1938*$H$7,0)</f>
        <v>109021</v>
      </c>
      <c r="I1938" s="142">
        <f t="shared" ref="I1938:I1953" si="316">+ROUND(K1938*$I$7,0)</f>
        <v>108197</v>
      </c>
      <c r="K1938" s="98">
        <v>103044.43710000001</v>
      </c>
      <c r="M1938" s="39">
        <v>96200</v>
      </c>
      <c r="N1938" s="98">
        <v>103044.43710000001</v>
      </c>
    </row>
    <row r="1939" spans="2:14" ht="22.5" hidden="1">
      <c r="B1939" s="39">
        <v>1296</v>
      </c>
      <c r="C1939" s="67" t="s">
        <v>3031</v>
      </c>
      <c r="D1939" s="55" t="s">
        <v>3032</v>
      </c>
      <c r="E1939" s="68" t="s">
        <v>38</v>
      </c>
      <c r="F1939" s="141">
        <f t="shared" si="313"/>
        <v>121525</v>
      </c>
      <c r="G1939" s="142">
        <f t="shared" si="314"/>
        <v>113433</v>
      </c>
      <c r="H1939" s="142">
        <f t="shared" si="315"/>
        <v>126823</v>
      </c>
      <c r="I1939" s="142">
        <f t="shared" si="316"/>
        <v>125864</v>
      </c>
      <c r="K1939" s="98">
        <v>119870.50284000002</v>
      </c>
      <c r="M1939" s="39">
        <v>111908</v>
      </c>
      <c r="N1939" s="98">
        <v>119870.50284000002</v>
      </c>
    </row>
    <row r="1940" spans="2:14" ht="22.5" hidden="1">
      <c r="B1940" s="39">
        <v>1297</v>
      </c>
      <c r="C1940" s="67" t="s">
        <v>3033</v>
      </c>
      <c r="D1940" s="55" t="s">
        <v>3034</v>
      </c>
      <c r="E1940" s="68" t="s">
        <v>86</v>
      </c>
      <c r="F1940" s="141">
        <f t="shared" si="313"/>
        <v>8188</v>
      </c>
      <c r="G1940" s="142">
        <f t="shared" si="314"/>
        <v>7643</v>
      </c>
      <c r="H1940" s="142">
        <f t="shared" si="315"/>
        <v>8545</v>
      </c>
      <c r="I1940" s="142">
        <f t="shared" si="316"/>
        <v>8480</v>
      </c>
      <c r="K1940" s="98">
        <v>8076.4699400000009</v>
      </c>
      <c r="M1940" s="39">
        <v>7540</v>
      </c>
      <c r="N1940" s="98">
        <v>8076.4699400000009</v>
      </c>
    </row>
    <row r="1941" spans="2:14" ht="22.5" hidden="1">
      <c r="B1941" s="39">
        <v>1298</v>
      </c>
      <c r="C1941" s="67" t="s">
        <v>3035</v>
      </c>
      <c r="D1941" s="55" t="s">
        <v>3036</v>
      </c>
      <c r="E1941" s="68" t="s">
        <v>86</v>
      </c>
      <c r="F1941" s="141">
        <f t="shared" si="313"/>
        <v>48718</v>
      </c>
      <c r="G1941" s="142">
        <f t="shared" si="314"/>
        <v>45475</v>
      </c>
      <c r="H1941" s="142">
        <f t="shared" si="315"/>
        <v>50842</v>
      </c>
      <c r="I1941" s="142">
        <f t="shared" si="316"/>
        <v>50458</v>
      </c>
      <c r="K1941" s="98">
        <v>48055.152200000004</v>
      </c>
      <c r="M1941" s="39">
        <v>44863</v>
      </c>
      <c r="N1941" s="98">
        <v>48055.152200000004</v>
      </c>
    </row>
    <row r="1942" spans="2:14" ht="22.5" hidden="1">
      <c r="B1942" s="39">
        <v>1299</v>
      </c>
      <c r="C1942" s="67" t="s">
        <v>3037</v>
      </c>
      <c r="D1942" s="55" t="s">
        <v>3038</v>
      </c>
      <c r="E1942" s="68" t="s">
        <v>9</v>
      </c>
      <c r="F1942" s="141">
        <f t="shared" si="313"/>
        <v>22023</v>
      </c>
      <c r="G1942" s="142">
        <f t="shared" si="314"/>
        <v>20557</v>
      </c>
      <c r="H1942" s="142">
        <f t="shared" si="315"/>
        <v>22983</v>
      </c>
      <c r="I1942" s="142">
        <f t="shared" si="316"/>
        <v>22809</v>
      </c>
      <c r="K1942" s="98">
        <v>21723.134400000003</v>
      </c>
      <c r="M1942" s="39">
        <v>20280</v>
      </c>
      <c r="N1942" s="98">
        <v>21723.134400000003</v>
      </c>
    </row>
    <row r="1943" spans="2:14" ht="22.5" hidden="1">
      <c r="B1943" s="39">
        <v>1300</v>
      </c>
      <c r="C1943" s="67" t="s">
        <v>3039</v>
      </c>
      <c r="D1943" s="55" t="s">
        <v>3040</v>
      </c>
      <c r="E1943" s="68" t="s">
        <v>9</v>
      </c>
      <c r="F1943" s="141">
        <f t="shared" si="313"/>
        <v>181053</v>
      </c>
      <c r="G1943" s="142">
        <f t="shared" si="314"/>
        <v>168998</v>
      </c>
      <c r="H1943" s="142">
        <f t="shared" si="315"/>
        <v>188947</v>
      </c>
      <c r="I1943" s="142">
        <f t="shared" si="316"/>
        <v>187518</v>
      </c>
      <c r="K1943" s="98">
        <v>178588.50966000001</v>
      </c>
      <c r="M1943" s="39">
        <v>166725</v>
      </c>
      <c r="N1943" s="98">
        <v>178588.50966000001</v>
      </c>
    </row>
    <row r="1944" spans="2:14" ht="22.5" hidden="1">
      <c r="B1944" s="39">
        <v>1301</v>
      </c>
      <c r="C1944" s="67" t="s">
        <v>3041</v>
      </c>
      <c r="D1944" s="55" t="s">
        <v>3042</v>
      </c>
      <c r="E1944" s="68" t="s">
        <v>9</v>
      </c>
      <c r="F1944" s="141">
        <f t="shared" si="313"/>
        <v>12423</v>
      </c>
      <c r="G1944" s="142">
        <f t="shared" si="314"/>
        <v>11596</v>
      </c>
      <c r="H1944" s="142">
        <f t="shared" si="315"/>
        <v>12964</v>
      </c>
      <c r="I1944" s="142">
        <f t="shared" si="316"/>
        <v>12866</v>
      </c>
      <c r="K1944" s="98">
        <v>12253.595640000001</v>
      </c>
      <c r="M1944" s="39">
        <v>11440</v>
      </c>
      <c r="N1944" s="98">
        <v>12253.595640000001</v>
      </c>
    </row>
    <row r="1945" spans="2:14" ht="22.5" hidden="1">
      <c r="B1945" s="39">
        <v>1302</v>
      </c>
      <c r="C1945" s="67" t="s">
        <v>3043</v>
      </c>
      <c r="D1945" s="55" t="s">
        <v>3044</v>
      </c>
      <c r="E1945" s="68" t="s">
        <v>9</v>
      </c>
      <c r="F1945" s="141">
        <f t="shared" si="313"/>
        <v>23153</v>
      </c>
      <c r="G1945" s="142">
        <f t="shared" si="314"/>
        <v>21611</v>
      </c>
      <c r="H1945" s="142">
        <f t="shared" si="315"/>
        <v>24162</v>
      </c>
      <c r="I1945" s="142">
        <f t="shared" si="316"/>
        <v>23979</v>
      </c>
      <c r="K1945" s="98">
        <v>22837.381380000003</v>
      </c>
      <c r="M1945" s="39">
        <v>21320</v>
      </c>
      <c r="N1945" s="98">
        <v>22837.381380000003</v>
      </c>
    </row>
    <row r="1946" spans="2:14" ht="22.5" hidden="1">
      <c r="B1946" s="39">
        <v>1303</v>
      </c>
      <c r="C1946" s="67" t="s">
        <v>3045</v>
      </c>
      <c r="D1946" s="55" t="s">
        <v>3046</v>
      </c>
      <c r="E1946" s="68" t="s">
        <v>9</v>
      </c>
      <c r="F1946" s="141">
        <f t="shared" si="313"/>
        <v>11365</v>
      </c>
      <c r="G1946" s="142">
        <f t="shared" si="314"/>
        <v>10608</v>
      </c>
      <c r="H1946" s="142">
        <f t="shared" si="315"/>
        <v>11860</v>
      </c>
      <c r="I1946" s="142">
        <f t="shared" si="316"/>
        <v>11771</v>
      </c>
      <c r="K1946" s="98">
        <v>11210.094500000001</v>
      </c>
      <c r="M1946" s="39">
        <v>10465</v>
      </c>
      <c r="N1946" s="98">
        <v>11210.094500000001</v>
      </c>
    </row>
    <row r="1947" spans="2:14" ht="16.5" hidden="1">
      <c r="B1947" s="39">
        <v>1304</v>
      </c>
      <c r="C1947" s="67" t="s">
        <v>3047</v>
      </c>
      <c r="D1947" s="55" t="s">
        <v>3048</v>
      </c>
      <c r="E1947" s="68" t="s">
        <v>9</v>
      </c>
      <c r="F1947" s="141">
        <f t="shared" si="313"/>
        <v>24141</v>
      </c>
      <c r="G1947" s="142">
        <f t="shared" si="314"/>
        <v>22534</v>
      </c>
      <c r="H1947" s="142">
        <f t="shared" si="315"/>
        <v>25193</v>
      </c>
      <c r="I1947" s="142">
        <f t="shared" si="316"/>
        <v>25003</v>
      </c>
      <c r="K1947" s="98">
        <v>23812.21744</v>
      </c>
      <c r="M1947" s="39">
        <v>22230</v>
      </c>
      <c r="N1947" s="98">
        <v>23812.21744</v>
      </c>
    </row>
    <row r="1948" spans="2:14" ht="22.5" hidden="1">
      <c r="B1948" s="39">
        <v>1305</v>
      </c>
      <c r="C1948" s="67" t="s">
        <v>3049</v>
      </c>
      <c r="D1948" s="55" t="s">
        <v>3050</v>
      </c>
      <c r="E1948" s="68" t="s">
        <v>9</v>
      </c>
      <c r="F1948" s="141">
        <f t="shared" si="313"/>
        <v>8245</v>
      </c>
      <c r="G1948" s="142">
        <f t="shared" si="314"/>
        <v>7696</v>
      </c>
      <c r="H1948" s="142">
        <f t="shared" si="315"/>
        <v>8604</v>
      </c>
      <c r="I1948" s="142">
        <f t="shared" si="316"/>
        <v>8539</v>
      </c>
      <c r="K1948" s="98">
        <v>8132.6504600000007</v>
      </c>
      <c r="M1948" s="39">
        <v>7592</v>
      </c>
      <c r="N1948" s="98">
        <v>8132.6504600000007</v>
      </c>
    </row>
    <row r="1949" spans="2:14" ht="16.5" hidden="1">
      <c r="B1949" s="39">
        <v>1306</v>
      </c>
      <c r="C1949" s="67" t="s">
        <v>3051</v>
      </c>
      <c r="D1949" s="55" t="s">
        <v>3052</v>
      </c>
      <c r="E1949" s="68" t="s">
        <v>9</v>
      </c>
      <c r="F1949" s="141">
        <f t="shared" si="313"/>
        <v>303519</v>
      </c>
      <c r="G1949" s="142">
        <f t="shared" si="314"/>
        <v>283310</v>
      </c>
      <c r="H1949" s="142">
        <f t="shared" si="315"/>
        <v>316751</v>
      </c>
      <c r="I1949" s="142">
        <f t="shared" si="316"/>
        <v>314356</v>
      </c>
      <c r="K1949" s="98">
        <v>299387.03146000003</v>
      </c>
      <c r="M1949" s="39">
        <v>279500</v>
      </c>
      <c r="N1949" s="98">
        <v>299387.03146000003</v>
      </c>
    </row>
    <row r="1950" spans="2:14" ht="16.5" hidden="1">
      <c r="B1950" s="39">
        <v>1307</v>
      </c>
      <c r="C1950" s="67" t="s">
        <v>3053</v>
      </c>
      <c r="D1950" s="55" t="s">
        <v>3054</v>
      </c>
      <c r="E1950" s="68" t="s">
        <v>9</v>
      </c>
      <c r="F1950" s="141">
        <f t="shared" si="313"/>
        <v>303519</v>
      </c>
      <c r="G1950" s="142">
        <f t="shared" si="314"/>
        <v>283310</v>
      </c>
      <c r="H1950" s="142">
        <f t="shared" si="315"/>
        <v>316751</v>
      </c>
      <c r="I1950" s="142">
        <f t="shared" si="316"/>
        <v>314356</v>
      </c>
      <c r="K1950" s="98">
        <v>299387.03146000003</v>
      </c>
      <c r="M1950" s="39">
        <v>279500</v>
      </c>
      <c r="N1950" s="98">
        <v>299387.03146000003</v>
      </c>
    </row>
    <row r="1951" spans="2:14" ht="22.5" hidden="1">
      <c r="B1951" s="39">
        <v>1308</v>
      </c>
      <c r="C1951" s="67" t="s">
        <v>3055</v>
      </c>
      <c r="D1951" s="55" t="s">
        <v>3056</v>
      </c>
      <c r="E1951" s="68" t="s">
        <v>137</v>
      </c>
      <c r="F1951" s="141">
        <f t="shared" si="313"/>
        <v>13270</v>
      </c>
      <c r="G1951" s="142">
        <f t="shared" si="314"/>
        <v>12386</v>
      </c>
      <c r="H1951" s="142">
        <f t="shared" si="315"/>
        <v>13848</v>
      </c>
      <c r="I1951" s="142">
        <f t="shared" si="316"/>
        <v>13743</v>
      </c>
      <c r="K1951" s="98">
        <v>13089.020780000001</v>
      </c>
      <c r="M1951" s="39">
        <v>12220</v>
      </c>
      <c r="N1951" s="98">
        <v>13089.020780000001</v>
      </c>
    </row>
    <row r="1952" spans="2:14" ht="16.5" hidden="1">
      <c r="B1952" s="39">
        <v>1309</v>
      </c>
      <c r="C1952" s="67" t="s">
        <v>3057</v>
      </c>
      <c r="D1952" s="55" t="s">
        <v>3058</v>
      </c>
      <c r="E1952" s="68" t="s">
        <v>86</v>
      </c>
      <c r="F1952" s="141">
        <f t="shared" si="313"/>
        <v>141171</v>
      </c>
      <c r="G1952" s="142">
        <f t="shared" si="314"/>
        <v>131772</v>
      </c>
      <c r="H1952" s="142">
        <f t="shared" si="315"/>
        <v>147326</v>
      </c>
      <c r="I1952" s="142">
        <f t="shared" si="316"/>
        <v>146212</v>
      </c>
      <c r="K1952" s="98">
        <v>139249.6611</v>
      </c>
      <c r="M1952" s="39">
        <v>130000</v>
      </c>
      <c r="N1952" s="98">
        <v>139249.6611</v>
      </c>
    </row>
    <row r="1953" spans="2:14" ht="16.5" hidden="1">
      <c r="B1953" s="39">
        <v>1310</v>
      </c>
      <c r="C1953" s="67" t="s">
        <v>3059</v>
      </c>
      <c r="D1953" s="55" t="s">
        <v>3060</v>
      </c>
      <c r="E1953" s="68" t="s">
        <v>9</v>
      </c>
      <c r="F1953" s="141">
        <f t="shared" si="313"/>
        <v>3670461</v>
      </c>
      <c r="G1953" s="142">
        <f t="shared" si="314"/>
        <v>3426078</v>
      </c>
      <c r="H1953" s="142">
        <f t="shared" si="315"/>
        <v>3830487</v>
      </c>
      <c r="I1953" s="142">
        <f t="shared" si="316"/>
        <v>3801523</v>
      </c>
      <c r="K1953" s="98">
        <v>3620498.4712600005</v>
      </c>
      <c r="M1953" s="39">
        <v>3380000</v>
      </c>
      <c r="N1953" s="98">
        <v>3620498.4712600005</v>
      </c>
    </row>
    <row r="1954" spans="2:14" ht="16.5" hidden="1">
      <c r="B1954" s="39">
        <v>1311</v>
      </c>
      <c r="C1954" s="138">
        <v>28</v>
      </c>
      <c r="D1954" s="139" t="s">
        <v>3061</v>
      </c>
      <c r="E1954" s="140"/>
      <c r="F1954" s="151"/>
      <c r="G1954" s="152"/>
      <c r="H1954" s="152"/>
      <c r="I1954" s="152"/>
      <c r="K1954" s="98">
        <v>0</v>
      </c>
      <c r="N1954" s="98">
        <v>0</v>
      </c>
    </row>
    <row r="1955" spans="2:14" ht="22.5" hidden="1">
      <c r="B1955" s="39">
        <v>1312</v>
      </c>
      <c r="C1955" s="70" t="s">
        <v>3062</v>
      </c>
      <c r="D1955" s="55" t="s">
        <v>3063</v>
      </c>
      <c r="E1955" s="68" t="s">
        <v>9</v>
      </c>
      <c r="F1955" s="141">
        <f>+ROUND($F$7*K1955,0)</f>
        <v>18352</v>
      </c>
      <c r="G1955" s="142">
        <f>+ROUND(K1955*$G$7,0)</f>
        <v>17131</v>
      </c>
      <c r="H1955" s="142">
        <f>+ROUND(K1955*$H$7,0)</f>
        <v>19153</v>
      </c>
      <c r="I1955" s="142">
        <f>+ROUND(K1955*$I$7,0)</f>
        <v>19008</v>
      </c>
      <c r="K1955" s="98">
        <v>18102.612000000001</v>
      </c>
      <c r="M1955" s="39">
        <v>16900</v>
      </c>
      <c r="N1955" s="98">
        <v>18102.612000000001</v>
      </c>
    </row>
    <row r="1956" spans="2:14" ht="16.5" hidden="1">
      <c r="B1956" s="39">
        <v>1313</v>
      </c>
      <c r="C1956" s="70" t="s">
        <v>3064</v>
      </c>
      <c r="D1956" s="55" t="s">
        <v>3065</v>
      </c>
      <c r="E1956" s="68" t="s">
        <v>38</v>
      </c>
      <c r="F1956" s="141">
        <f>+ROUND($F$7*K1956,0)</f>
        <v>296460</v>
      </c>
      <c r="G1956" s="142">
        <f>+ROUND(K1956*$G$7,0)</f>
        <v>276722</v>
      </c>
      <c r="H1956" s="142">
        <f>+ROUND(K1956*$H$7,0)</f>
        <v>309385</v>
      </c>
      <c r="I1956" s="142">
        <f>+ROUND(K1956*$I$7,0)</f>
        <v>307046</v>
      </c>
      <c r="K1956" s="98">
        <v>292424.80850000004</v>
      </c>
      <c r="M1956" s="39">
        <v>273000</v>
      </c>
      <c r="N1956" s="98">
        <v>292424.80850000004</v>
      </c>
    </row>
  </sheetData>
  <autoFilter ref="C10:I1956" xr:uid="{00000000-0001-0000-0100-000000000000}">
    <filterColumn colId="1">
      <filters>
        <filter val="CIELO RASO BOVEDAS DRYWALL"/>
        <filter val="CIELO RASO PLANO DRYWALL"/>
        <filter val="MURO EN DRY WALL DE 12 MM  INCLUYE ESTRUCTURA METALICA , MASILLA , CINTA Y PRIMERA MANO DE PINTURA , VISTO DOS CARAS  E=12 cms"/>
      </filters>
    </filterColumn>
  </autoFilter>
  <pageMargins left="0.23622047244094491" right="0.23622047244094491" top="0.39370078740157483" bottom="0.31496062992125984" header="0.31496062992125984" footer="0.39370078740157483"/>
  <pageSetup paperSize="9" scale="48" fitToWidth="6" fitToHeight="13" orientation="portrait" horizontalDpi="200" verticalDpi="200" r:id="rId1"/>
  <headerFooter alignWithMargins="0"/>
  <rowBreaks count="6" manualBreakCount="6">
    <brk id="87" max="37" man="1"/>
    <brk id="303" max="37" man="1"/>
    <brk id="410" max="37" man="1"/>
    <brk id="515" max="37" man="1"/>
    <brk id="814" max="37" man="1"/>
    <brk id="926" max="37" man="1"/>
  </rowBreaks>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7373AF95EA92254F955AF710580C5A5C" ma:contentTypeVersion="8" ma:contentTypeDescription="Crear nuevo documento." ma:contentTypeScope="" ma:versionID="4044807f37be7679b6fdcc993b41c543">
  <xsd:schema xmlns:xsd="http://www.w3.org/2001/XMLSchema" xmlns:xs="http://www.w3.org/2001/XMLSchema" xmlns:p="http://schemas.microsoft.com/office/2006/metadata/properties" xmlns:ns2="2093220b-a0bc-4141-ac9d-a7fa3be33d11" xmlns:ns3="6417b9ea-a29a-49f2-ba13-89a99aacbba4" targetNamespace="http://schemas.microsoft.com/office/2006/metadata/properties" ma:root="true" ma:fieldsID="b46f769a3284f3a5e752f6a9236d84e1" ns2:_="" ns3:_="">
    <xsd:import namespace="2093220b-a0bc-4141-ac9d-a7fa3be33d11"/>
    <xsd:import namespace="6417b9ea-a29a-49f2-ba13-89a99aacbba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3220b-a0bc-4141-ac9d-a7fa3be33d1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417b9ea-a29a-49f2-ba13-89a99aacbba4" elementFormDefault="qualified">
    <xsd:import namespace="http://schemas.microsoft.com/office/2006/documentManagement/types"/>
    <xsd:import namespace="http://schemas.microsoft.com/office/infopath/2007/PartnerControls"/>
    <xsd:element name="SharedWithUsers" ma:index="14"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2F6833A-4C6F-4249-9811-6D5DA072D6B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3220b-a0bc-4141-ac9d-a7fa3be33d11"/>
    <ds:schemaRef ds:uri="6417b9ea-a29a-49f2-ba13-89a99aacbba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C68A254-E181-48AA-8599-CA6B931EAC5D}">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5E39B0A0-6850-4BC4-8274-34F7BF74350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PRESP (2)</vt:lpstr>
      <vt:lpstr>1.Listado de items DEF</vt:lpstr>
      <vt:lpstr>1.Listado de items (4)</vt:lpstr>
      <vt:lpstr>'1.Listado de items (4)'!Área_de_impresión</vt:lpstr>
      <vt:lpstr>'1.Listado de items DEF'!Área_de_impresión</vt:lpstr>
      <vt:lpstr>'1.Listado de items (4)'!Títulos_a_imprimir</vt:lpstr>
      <vt:lpstr>'1.Listado de items DEF'!Títulos_a_imprimir</vt:lpstr>
    </vt:vector>
  </TitlesOfParts>
  <Manager/>
  <Company>etb</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lbuitrago</dc:creator>
  <cp:keywords/>
  <dc:description/>
  <cp:lastModifiedBy>Admin</cp:lastModifiedBy>
  <cp:revision/>
  <dcterms:created xsi:type="dcterms:W3CDTF">2008-11-07T20:14:40Z</dcterms:created>
  <dcterms:modified xsi:type="dcterms:W3CDTF">2022-05-03T15:18:18Z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0x0101007373AF95EA92254F955AF710580C5A5C</vt:lpwstr>
  </property>
</Properties>
</file>