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ffie3-my.sharepoint.com/personal/jcuellar_ffie_com_co/Documents/Documentos/1 FFIE/1 PROCESOS/INVITACION ABIERTA/00- 2023 CHOCO/FINALES/ANEXOS/"/>
    </mc:Choice>
  </mc:AlternateContent>
  <xr:revisionPtr revIDLastSave="1" documentId="8_{CCC0C83E-AC0C-4ABA-A0F7-1767718B71EE}" xr6:coauthVersionLast="47" xr6:coauthVersionMax="47" xr10:uidLastSave="{9E154129-8B27-40F7-896A-F8CFC5B27578}"/>
  <bookViews>
    <workbookView xWindow="-120" yWindow="-120" windowWidth="29040" windowHeight="15720" firstSheet="1" activeTab="1" xr2:uid="{00000000-000D-0000-FFFF-FFFF00000000}"/>
  </bookViews>
  <sheets>
    <sheet name="Resumen de exportación" sheetId="1" state="hidden" r:id="rId1"/>
    <sheet name="Matriz de Riesgos Contratacion" sheetId="2" r:id="rId2"/>
  </sheets>
  <definedNames>
    <definedName name="_xlnm._FilterDatabase" localSheetId="1" hidden="1">'Matriz de Riesgos Contratacion'!$A$2:$AB$25</definedName>
    <definedName name="_xlnm.Print_Area" localSheetId="1">'Matriz de Riesgos Contratacion'!$A$1:$AB$25</definedName>
    <definedName name="Print_Area" localSheetId="1">'Matriz de Riesgos Contratacion'!$A$1:$AB$25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18" i="2" l="1"/>
  <c r="V18" i="2"/>
  <c r="T18" i="2"/>
  <c r="R18" i="2"/>
  <c r="N18" i="2"/>
  <c r="O18" i="2"/>
  <c r="M18" i="2"/>
  <c r="K18" i="2"/>
  <c r="U6" i="2"/>
  <c r="V6" i="2"/>
  <c r="T6" i="2"/>
  <c r="N6" i="2"/>
  <c r="O6" i="2"/>
  <c r="M6" i="2"/>
  <c r="K6" i="2"/>
  <c r="U5" i="2"/>
  <c r="U7" i="2"/>
  <c r="V7" i="2"/>
  <c r="U8" i="2"/>
  <c r="V8" i="2"/>
  <c r="U9" i="2"/>
  <c r="U10" i="2"/>
  <c r="V10" i="2"/>
  <c r="U11" i="2"/>
  <c r="U12" i="2"/>
  <c r="V12" i="2"/>
  <c r="U13" i="2"/>
  <c r="U14" i="2"/>
  <c r="V14" i="2"/>
  <c r="U15" i="2"/>
  <c r="V15" i="2"/>
  <c r="U16" i="2"/>
  <c r="V16" i="2"/>
  <c r="U17" i="2"/>
  <c r="V17" i="2"/>
  <c r="U19" i="2"/>
  <c r="V19" i="2"/>
  <c r="U20" i="2"/>
  <c r="V20" i="2"/>
  <c r="U21" i="2"/>
  <c r="V21" i="2"/>
  <c r="U22" i="2"/>
  <c r="V22" i="2"/>
  <c r="U23" i="2"/>
  <c r="V23" i="2"/>
  <c r="U24" i="2"/>
  <c r="V24" i="2"/>
  <c r="U25" i="2"/>
  <c r="N8" i="2"/>
  <c r="O8" i="2"/>
  <c r="N9" i="2"/>
  <c r="O9" i="2"/>
  <c r="N10" i="2"/>
  <c r="O10" i="2"/>
  <c r="N11" i="2"/>
  <c r="N12" i="2"/>
  <c r="O12" i="2"/>
  <c r="N13" i="2"/>
  <c r="O13" i="2"/>
  <c r="N14" i="2"/>
  <c r="O14" i="2"/>
  <c r="N15" i="2"/>
  <c r="O15" i="2"/>
  <c r="N16" i="2"/>
  <c r="N17" i="2"/>
  <c r="O17" i="2"/>
  <c r="N19" i="2"/>
  <c r="O19" i="2"/>
  <c r="N20" i="2"/>
  <c r="O20" i="2"/>
  <c r="N21" i="2"/>
  <c r="N22" i="2"/>
  <c r="O22" i="2"/>
  <c r="N23" i="2"/>
  <c r="O23" i="2"/>
  <c r="N24" i="2"/>
  <c r="O24" i="2"/>
  <c r="N25" i="2"/>
  <c r="O25" i="2"/>
  <c r="N7" i="2"/>
  <c r="O7" i="2"/>
  <c r="T24" i="2"/>
  <c r="R24" i="2"/>
  <c r="M24" i="2"/>
  <c r="K24" i="2"/>
  <c r="V25" i="2"/>
  <c r="T25" i="2"/>
  <c r="R25" i="2"/>
  <c r="M25" i="2"/>
  <c r="K25" i="2"/>
  <c r="T23" i="2"/>
  <c r="R23" i="2"/>
  <c r="M23" i="2"/>
  <c r="K23" i="2"/>
  <c r="T20" i="2"/>
  <c r="R20" i="2"/>
  <c r="M20" i="2"/>
  <c r="K20" i="2"/>
  <c r="T21" i="2"/>
  <c r="R21" i="2"/>
  <c r="O21" i="2"/>
  <c r="M21" i="2"/>
  <c r="K21" i="2"/>
  <c r="T22" i="2"/>
  <c r="R22" i="2"/>
  <c r="M22" i="2"/>
  <c r="K22" i="2"/>
  <c r="T19" i="2"/>
  <c r="R19" i="2"/>
  <c r="M19" i="2"/>
  <c r="K19" i="2"/>
  <c r="T17" i="2"/>
  <c r="R17" i="2"/>
  <c r="M17" i="2"/>
  <c r="K17" i="2"/>
  <c r="T16" i="2"/>
  <c r="R16" i="2"/>
  <c r="O16" i="2"/>
  <c r="M16" i="2"/>
  <c r="K16" i="2"/>
  <c r="T15" i="2"/>
  <c r="R15" i="2"/>
  <c r="M15" i="2"/>
  <c r="K15" i="2"/>
  <c r="T14" i="2"/>
  <c r="R14" i="2"/>
  <c r="M14" i="2"/>
  <c r="K14" i="2"/>
  <c r="V13" i="2"/>
  <c r="T13" i="2"/>
  <c r="R13" i="2"/>
  <c r="M13" i="2"/>
  <c r="K13" i="2"/>
  <c r="T12" i="2"/>
  <c r="R12" i="2"/>
  <c r="M12" i="2"/>
  <c r="K12" i="2"/>
  <c r="V11" i="2"/>
  <c r="T11" i="2"/>
  <c r="R11" i="2"/>
  <c r="O11" i="2"/>
  <c r="M11" i="2"/>
  <c r="K11" i="2"/>
  <c r="T10" i="2"/>
  <c r="R10" i="2"/>
  <c r="M10" i="2"/>
  <c r="K10" i="2"/>
  <c r="T8" i="2"/>
  <c r="R8" i="2"/>
  <c r="M8" i="2"/>
  <c r="K8" i="2"/>
  <c r="V9" i="2"/>
  <c r="T9" i="2"/>
  <c r="R9" i="2"/>
  <c r="M9" i="2"/>
  <c r="K9" i="2"/>
  <c r="T7" i="2"/>
  <c r="R7" i="2"/>
  <c r="M7" i="2"/>
  <c r="K7" i="2"/>
  <c r="V5" i="2"/>
  <c r="T5" i="2"/>
  <c r="N5" i="2"/>
  <c r="O5" i="2"/>
  <c r="M5" i="2"/>
</calcChain>
</file>

<file path=xl/sharedStrings.xml><?xml version="1.0" encoding="utf-8"?>
<sst xmlns="http://schemas.openxmlformats.org/spreadsheetml/2006/main" count="322" uniqueCount="144">
  <si>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</si>
  <si>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</si>
  <si>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</si>
  <si>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</si>
  <si>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Matriz de Riesgos Contratacion</t>
  </si>
  <si>
    <t>Tabla 1</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</si>
  <si>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</si>
  <si>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</si>
  <si>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</si>
  <si>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</si>
  <si>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</si>
  <si>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</si>
  <si>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</si>
  <si>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</si>
  <si>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</si>
  <si>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</si>
  <si>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</si>
  <si>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</si>
  <si>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</si>
  <si>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</si>
  <si>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</si>
  <si>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</si>
  <si>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</si>
  <si>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</si>
  <si>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</si>
  <si>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</si>
  <si>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</si>
  <si>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</si>
  <si>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</si>
  <si>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</si>
  <si>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</si>
  <si>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</si>
  <si>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</si>
  <si>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Específico  </t>
  </si>
  <si>
    <t>Externo</t>
  </si>
  <si>
    <t>Selección</t>
  </si>
  <si>
    <t>No</t>
  </si>
  <si>
    <t>General</t>
  </si>
  <si>
    <t>Retraso en las actividades contractuales.</t>
  </si>
  <si>
    <t>Contratista</t>
  </si>
  <si>
    <t>Si</t>
  </si>
  <si>
    <t xml:space="preserve">Permanente </t>
  </si>
  <si>
    <t xml:space="preserve">Desde la suscripción del acta de inicio </t>
  </si>
  <si>
    <t>Liquidación del contrato</t>
  </si>
  <si>
    <t>Planeación</t>
  </si>
  <si>
    <t>Operacional</t>
  </si>
  <si>
    <t>Hallazgo de restos arqueológicos significativos que generan la interrupción del normal desarrollo de las obras de acuerdo a los plazos establecidos en el contrato o sobre costo en la ejecución de las mismas.</t>
  </si>
  <si>
    <t>Ejecución</t>
  </si>
  <si>
    <t>Semanal</t>
  </si>
  <si>
    <t>Demoras en la entrega de los lugares a intervenir,  por la no disponibilidad jurídica y física del predio para el inicio de la obra.</t>
  </si>
  <si>
    <t>Perdida, daño o hurto de bienes.</t>
  </si>
  <si>
    <t>Económico</t>
  </si>
  <si>
    <t xml:space="preserve"> Económico</t>
  </si>
  <si>
    <t>Dificultades por interferencia de redes eléctricas, redes de gas, redes hidrosanitarias y/o redes de voz y datos.</t>
  </si>
  <si>
    <t>Levantamiento de información técnica de las redes y verificación en sitio.</t>
  </si>
  <si>
    <t>Regulatorio</t>
  </si>
  <si>
    <t>Cambio de normas de carácter Distrital o Nacional que afecten y/o impacten el desarrollo del contrato.</t>
  </si>
  <si>
    <t>Seguimiento de la normatividad vigente.</t>
  </si>
  <si>
    <t>Cambios en la normatividad y regulaciones (Nacional, Regional y Local) de disposición final de escombros y/o aprovechamiento.</t>
  </si>
  <si>
    <t>Ambiental</t>
  </si>
  <si>
    <t>Existencia de condiciones climáticas, ambientales, adversas  y/o  precipitación  fuera de lo común que generen retraso, dificultad  o imposibilidad de ejecutar el contrato, (referidos a la precipitación estadística del sitio de los trabajos de acuerdo con el IDEAM y/o certificada por autoridad competente).</t>
  </si>
  <si>
    <t>Tabla de Valoración</t>
  </si>
  <si>
    <t>Instructivo matriz</t>
  </si>
  <si>
    <t>Cambio en la regulación de las normas sanitarias y/o de salubridad a aplicar en la ejecución del contrato.</t>
  </si>
  <si>
    <t>Ambiental / Operacional</t>
  </si>
  <si>
    <t>Atrasos en el desarrollo del contrato/ Afectación a terceros</t>
  </si>
  <si>
    <t>SI</t>
  </si>
  <si>
    <t>Probable (Probablemente va a ocurrir</t>
  </si>
  <si>
    <t>Improbable (Puede ocurrir ocasionalmente)</t>
  </si>
  <si>
    <t>Atrasos en el desarrollo del contrato</t>
  </si>
  <si>
    <t xml:space="preserve">CONTRATISTA </t>
  </si>
  <si>
    <t>Desde el inicio del contrato</t>
  </si>
  <si>
    <t>Hasta la finalización del contrato</t>
  </si>
  <si>
    <t xml:space="preserve">Especifico  </t>
  </si>
  <si>
    <t xml:space="preserve">Externo o Interno </t>
  </si>
  <si>
    <t xml:space="preserve">Ejecución </t>
  </si>
  <si>
    <t>Financieros</t>
  </si>
  <si>
    <t xml:space="preserve">Externo </t>
  </si>
  <si>
    <t xml:space="preserve">Operacionales </t>
  </si>
  <si>
    <t>Regulatorios</t>
  </si>
  <si>
    <t>De La Naturaleza</t>
  </si>
  <si>
    <t>De la naturaleza</t>
  </si>
  <si>
    <t>Sociales</t>
  </si>
  <si>
    <t xml:space="preserve">Socio-Políticos </t>
  </si>
  <si>
    <t>Externo </t>
  </si>
  <si>
    <t>Variaciones de las especificaciones tecnicas de los insumos, unidades, que generen la creacion de APU no previstos.</t>
  </si>
  <si>
    <t>Imprecisiones o inconsistencias en las especificaciones técnicas, descripción del proyecto, estudios previos, anexos técnicos, operaciones aritméticas, diseños y estudios técnicos.</t>
  </si>
  <si>
    <t>Que se presenten condiciones diferentes a las inicialmente previstas por la Entidad en los terrenos de las obras.</t>
  </si>
  <si>
    <t>Oposición por parte de la  comunidad para permitir el desarrollo de las obras por omisiones o falta de gestión del contratista.</t>
  </si>
  <si>
    <t>Demoras ocasionadas por paros, huelgas ajenas al contratista.</t>
  </si>
  <si>
    <t>Variación grave de la TRM</t>
  </si>
  <si>
    <t>Problemas presentados por la inestabilidad del terreno</t>
  </si>
  <si>
    <t>Revisión de las variaciones ocurridas a los precios de los insumos que puedan generar posibles modificaciones contractuales.</t>
  </si>
  <si>
    <t>Retraso del cronograma del Proyecto.</t>
  </si>
  <si>
    <t>Incremento de los insumos o bienes que sean susceptibles de afectación por el cambio de la TRM</t>
  </si>
  <si>
    <t>Retraso en las actividades contractuales. Sobrecosto del contrato.
Terminación anticipada del  contrato por imposibilidad de continuar con la ejecución</t>
  </si>
  <si>
    <t>Desde el inicio de la modificacion a que haya lugar</t>
  </si>
  <si>
    <t>La fecha de terminacion del contrato</t>
  </si>
  <si>
    <t>Desde el inicio de la modificacion</t>
  </si>
  <si>
    <t>Desde el inicio de la posible modificacion contractual</t>
  </si>
  <si>
    <t>Por ocurrencia</t>
  </si>
  <si>
    <t>Desde el Acta de Inicio</t>
  </si>
  <si>
    <t>Hasta la terminación del contrato</t>
  </si>
  <si>
    <t>NO</t>
  </si>
  <si>
    <t>Fecha terminación del contrato</t>
  </si>
  <si>
    <t>Seguimiento permanente</t>
  </si>
  <si>
    <t>mensualmente</t>
  </si>
  <si>
    <t>Sobrecosto del contrato, retrasos en la ejecución de actividades.</t>
  </si>
  <si>
    <t>Demora en la restitución de los bienes y sobrocostos del contrato.</t>
  </si>
  <si>
    <t>Demoras en la fabricación, entrega y/o importación de los elementos y/o dotaciones establecidos en las especificaciones técnicas del contrato.</t>
  </si>
  <si>
    <t>Atrasos en el desarrollo del contrato o modificaciones del mismo a que haya lugar.</t>
  </si>
  <si>
    <t>Desequilibrio contractual que afecte la ejecucion del contrato.
Variación en el valor comercial de equipos e insumos.</t>
  </si>
  <si>
    <t>Existencia de condiciones climáticas, ambientales, adversas  y/o  precipitación  fuera de lo común que generen retraso, dificultad  o imposibilidad de ejecutar el contrato, (referidos a la precipitación estadística del sitio de los trabajos de acuerdo con el IDEAM y/o certificada por autoridad competente)</t>
  </si>
  <si>
    <t>Posibles retrasos en la ejecución de actividades contractuales, daños a obras ya ejecutadas.</t>
  </si>
  <si>
    <t>Atrasos en el desarrollo del contrato, afectación a terceros  y posibles modificaciones al mismo.</t>
  </si>
  <si>
    <t>Demoras en la ejecución de las obras por desacuerdo, condicionamiento y/o impedimento por parte de la comunidad por las condiciones propias del proyecto (ej: cambio de especificaciones, cambio de dotación, tratamiento forestal, tala de arboles, cambio de diseños etc.)</t>
  </si>
  <si>
    <t>Interrupción de la ejecución del proyecto debido a bloqueos, protestas, huelgas, manifestaciones de orden público o por grupos sociales.</t>
  </si>
  <si>
    <t>Retrasos en la ejecución del proyecto, posibilidad de suspensión del contrato para recibir respuesta por parte de la entiadades  y/o empresas de servicios públicos.
Sobrecostos del proyecto.No se puede iniciar la obra
Genera retrasos en el proyecto
Sobrecostos por cambios de Vigencia.</t>
  </si>
  <si>
    <t>Operacionales</t>
  </si>
  <si>
    <t>Obras existentes que no cumplen con los requerimientos de estabilidad, calidad y/o normas mínimas, que amenacen con siniestro, ruina o afectación estructural total, que afecten la integridad física de personas o cosas.</t>
  </si>
  <si>
    <t>Retraso en las actividades contractuales. Sobrecosto del contrato.</t>
  </si>
  <si>
    <t>Cumplimiento de las garantías</t>
  </si>
  <si>
    <t xml:space="preserve">Modificaciones en el cronograma de ejecución por posibles atrasos. </t>
  </si>
  <si>
    <t>CONTRATANTE</t>
  </si>
  <si>
    <t xml:space="preserve">A través de comités de seguimientos y con el seguimiento permanente a las Actas Parciales. </t>
  </si>
  <si>
    <t>Demoras en la ejecucion  debido a retrasos en trámites, solicitudes y/o aprobaciones de permisos, actualizaciones de permisos, licencias, resoluciones y/o demás trámites reglamentarios y/o empresas de servicios públicos y/u otras entidades para la ejecución del proyecto, por omisiones NO atribuibles al contratista ni al CONTRATANTE</t>
  </si>
  <si>
    <t xml:space="preserve">CONTRATANTE
CONTRATISTA 
</t>
  </si>
  <si>
    <t>CONTRATANTE
CONTRATISTA</t>
  </si>
  <si>
    <t xml:space="preserve">Seguimiento programado
</t>
  </si>
  <si>
    <t>Diferencias y/o variación en el costo de cualquier tipo de material o insumo para la ejecución, por encima del 20% del valor de la oferta, por 
cambio en las condiciones macroeconómicas (Ej.: TRM, IPC, ICCP, ICOCIV, combustibles, Tasas  Empleo etc.) o las variables del mercado.</t>
  </si>
  <si>
    <t xml:space="preserve">CONTRATANTE
CONTRATISTA
</t>
  </si>
  <si>
    <t>Seguimiento programado</t>
  </si>
  <si>
    <t xml:space="preserve">
CONTRATISTA</t>
  </si>
  <si>
    <t>Hasta la terminación de la ejecución</t>
  </si>
  <si>
    <t xml:space="preserve">Expedición de normas de carácter tributario que impacte negativamente el desarrollo del contrato, afectando el equilibrio económico del contrato </t>
  </si>
  <si>
    <t xml:space="preserve">El CONTRATISTA
CONTRATANTE
</t>
  </si>
  <si>
    <t xml:space="preserve">El CONTRATISTA
CONTRATANTE </t>
  </si>
  <si>
    <t xml:space="preserve">El CONTRATISTA
</t>
  </si>
  <si>
    <t xml:space="preserve">Retraso en las actividades contractuales. Sobrecosto </t>
  </si>
  <si>
    <t xml:space="preserve">Seguimiento permanente </t>
  </si>
  <si>
    <t>Supervisión permanente por parte del contratante</t>
  </si>
  <si>
    <t xml:space="preserve">CONTRATISTA
CONTRATANTE
</t>
  </si>
  <si>
    <t>Que se presenten condiciones diferentes a las inicialmente previstas por el contratante en los terrenos durante la ejecución</t>
  </si>
  <si>
    <t xml:space="preserve">Seguimiento permanente por parte del contratante y del contratista de cumplimiento de la normatividad y calidad de la ejecución de la obras.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</si>
</sst>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ont>
    <font>
      <sz val="11"/>
      <color theme="1"/>
      <name val="Helvetica Neue"/>
      <family val="2"/>
      <scheme val="minor"/>
    </font>
    <font>
      <sz val="12"/>
      <color indexed="8"/>
      <name val="Calibri"/>
      <family val="2"/>
    </font>
    <font>
      <sz val="14"/>
      <color indexed="8"/>
      <name val="Calibri"/>
      <family val="2"/>
    </font>
    <font>
      <u/>
      <sz val="12"/>
      <color indexed="11"/>
      <name val="Calibri"/>
      <family val="2"/>
    </font>
    <font>
      <sz val="24"/>
      <color indexed="8"/>
      <name val="Arial"/>
      <family val="2"/>
    </font>
    <font>
      <b/>
      <sz val="32"/>
      <color indexed="12"/>
      <name val="Browallia New"/>
      <family val="2"/>
      <charset val="222"/>
    </font>
    <font>
      <b/>
      <sz val="11"/>
      <color indexed="8"/>
      <name val="Arial"/>
      <family val="2"/>
    </font>
    <font>
      <b/>
      <sz val="12"/>
      <color indexed="8"/>
      <name val="Arial"/>
      <family val="2"/>
    </font>
    <font>
      <sz val="14"/>
      <color indexed="8"/>
      <name val="Arial"/>
      <family val="2"/>
    </font>
    <font>
      <sz val="14"/>
      <color indexed="8"/>
      <name val="Liberation Sans"/>
    </font>
    <font>
      <sz val="11"/>
      <color indexed="8"/>
      <name val="Arial"/>
      <family val="2"/>
    </font>
    <font>
      <b/>
      <sz val="14"/>
      <color indexed="8"/>
      <name val="Arial"/>
      <family val="2"/>
    </font>
    <font>
      <sz val="14"/>
      <color indexed="8"/>
      <name val="Calibri"/>
      <family val="2"/>
    </font>
    <font>
      <sz val="11"/>
      <color theme="1"/>
      <name val="Liberation Sans"/>
      <family val="2"/>
    </font>
    <font>
      <sz val="11"/>
      <color indexed="8"/>
      <name val="Calibri"/>
      <family val="2"/>
    </font>
    <font>
      <sz val="16"/>
      <name val="Arial"/>
      <family val="2"/>
    </font>
    <font>
      <sz val="14"/>
      <name val="Liberation Sans"/>
      <family val="2"/>
    </font>
    <font>
      <sz val="14"/>
      <color theme="1"/>
      <name val="Arial"/>
      <family val="2"/>
    </font>
    <font>
      <sz val="14"/>
      <name val="Arial"/>
      <family val="2"/>
    </font>
    <font>
      <sz val="14"/>
      <color indexed="18"/>
      <name val="Arial"/>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theme="0"/>
        <bgColor indexed="64"/>
      </patternFill>
    </fill>
  </fills>
  <borders count="35">
    <border>
      <left/>
      <right/>
      <top/>
      <bottom/>
      <diagonal/>
    </border>
    <border>
      <left/>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8"/>
      </bottom>
      <diagonal/>
    </border>
    <border>
      <left style="thick">
        <color indexed="12"/>
      </left>
      <right style="thick">
        <color indexed="12"/>
      </right>
      <top style="medium">
        <color indexed="8"/>
      </top>
      <bottom style="thin">
        <color indexed="8"/>
      </bottom>
      <diagonal/>
    </border>
    <border>
      <left style="thick">
        <color indexed="12"/>
      </left>
      <right style="thick">
        <color indexed="12"/>
      </right>
      <top style="medium">
        <color indexed="8"/>
      </top>
      <bottom style="thick">
        <color indexed="12"/>
      </bottom>
      <diagonal/>
    </border>
    <border>
      <left style="thin">
        <color indexed="8"/>
      </left>
      <right style="thin">
        <color indexed="8"/>
      </right>
      <top style="thick">
        <color indexed="12"/>
      </top>
      <bottom/>
      <diagonal/>
    </border>
    <border>
      <left style="thin">
        <color indexed="8"/>
      </left>
      <right style="thin">
        <color indexed="8"/>
      </right>
      <top/>
      <bottom style="thin">
        <color indexed="8"/>
      </bottom>
      <diagonal/>
    </border>
    <border>
      <left/>
      <right style="thin">
        <color indexed="13"/>
      </right>
      <top/>
      <bottom/>
      <diagonal/>
    </border>
    <border>
      <left/>
      <right/>
      <top/>
      <bottom/>
      <diagonal/>
    </border>
    <border>
      <left style="thin">
        <color indexed="13"/>
      </left>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bottom style="medium">
        <color indexed="8"/>
      </bottom>
      <diagonal/>
    </border>
    <border>
      <left/>
      <right/>
      <top style="thin">
        <color indexed="8"/>
      </top>
      <bottom style="medium">
        <color indexed="8"/>
      </bottom>
      <diagonal/>
    </border>
    <border>
      <left/>
      <right style="thin">
        <color indexed="64"/>
      </right>
      <top/>
      <bottom style="medium">
        <color indexed="8"/>
      </bottom>
      <diagonal/>
    </border>
    <border>
      <left style="thin">
        <color indexed="64"/>
      </left>
      <right style="thick">
        <color indexed="12"/>
      </right>
      <top style="medium">
        <color indexed="8"/>
      </top>
      <bottom style="thin">
        <color indexed="8"/>
      </bottom>
      <diagonal/>
    </border>
    <border>
      <left style="thick">
        <color indexed="12"/>
      </left>
      <right style="thin">
        <color indexed="64"/>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s>
  <cellStyleXfs count="4">
    <xf numFmtId="0" fontId="0" fillId="0" borderId="0" applyNumberFormat="0" applyFill="0" applyBorder="0" applyProtection="0"/>
    <xf numFmtId="0" fontId="14" fillId="0" borderId="10"/>
    <xf numFmtId="0" fontId="1" fillId="0" borderId="10"/>
    <xf numFmtId="0" fontId="15" fillId="0" borderId="10" applyNumberFormat="0" applyFill="0" applyBorder="0" applyProtection="0"/>
  </cellStyleXfs>
  <cellXfs count="127">
    <xf numFmtId="0" fontId="0" fillId="0" borderId="0" xfId="0"/>
    <xf numFmtId="0" fontId="3" fillId="0" borderId="0" xfId="0" applyFont="1" applyAlignment="1">
      <alignment horizontal="left"/>
    </xf>
    <xf numFmtId="0" fontId="2" fillId="2" borderId="0" xfId="0" applyFont="1" applyFill="1" applyAlignment="1">
      <alignment horizontal="left"/>
    </xf>
    <xf numFmtId="0" fontId="2" fillId="3" borderId="0" xfId="0" applyFont="1" applyFill="1" applyAlignment="1">
      <alignment horizontal="left"/>
    </xf>
    <xf numFmtId="0" fontId="4" fillId="3" borderId="0" xfId="0" applyFont="1" applyFill="1" applyAlignment="1">
      <alignment horizontal="left"/>
    </xf>
    <xf numFmtId="0" fontId="0" fillId="0" borderId="0" xfId="0" applyNumberFormat="1"/>
    <xf numFmtId="0" fontId="5" fillId="4" borderId="4" xfId="0" applyFont="1" applyFill="1" applyBorder="1" applyAlignment="1">
      <alignment vertical="center"/>
    </xf>
    <xf numFmtId="0" fontId="10" fillId="4" borderId="9"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1" xfId="0" applyFont="1" applyFill="1" applyBorder="1" applyAlignment="1">
      <alignment horizontal="center" vertical="center"/>
    </xf>
    <xf numFmtId="0" fontId="0" fillId="4" borderId="1" xfId="0" applyFill="1" applyBorder="1" applyAlignment="1">
      <alignment vertical="center"/>
    </xf>
    <xf numFmtId="0" fontId="11" fillId="4" borderId="11" xfId="0" applyFont="1" applyFill="1" applyBorder="1" applyAlignment="1">
      <alignment horizontal="center" vertical="center"/>
    </xf>
    <xf numFmtId="0" fontId="11" fillId="4" borderId="1" xfId="0" applyFont="1" applyFill="1" applyBorder="1" applyAlignment="1">
      <alignment horizontal="center" vertical="center"/>
    </xf>
    <xf numFmtId="0" fontId="0" fillId="4" borderId="9" xfId="0" applyFill="1" applyBorder="1" applyAlignment="1">
      <alignment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0" fillId="4" borderId="14" xfId="0" applyFill="1" applyBorder="1" applyAlignment="1">
      <alignment vertical="center"/>
    </xf>
    <xf numFmtId="0" fontId="13" fillId="0" borderId="0" xfId="0" applyNumberFormat="1" applyFont="1"/>
    <xf numFmtId="0" fontId="16" fillId="8" borderId="15" xfId="1" applyFont="1" applyFill="1" applyBorder="1" applyAlignment="1" applyProtection="1">
      <alignment horizontal="center" vertical="center" wrapText="1"/>
      <protection hidden="1"/>
    </xf>
    <xf numFmtId="0" fontId="16" fillId="0" borderId="0" xfId="0" applyNumberFormat="1" applyFont="1" applyAlignment="1">
      <alignment horizontal="center" vertical="center"/>
    </xf>
    <xf numFmtId="0" fontId="16" fillId="0" borderId="15" xfId="1" applyFont="1" applyBorder="1" applyAlignment="1" applyProtection="1">
      <alignment horizontal="center" vertical="center" wrapText="1"/>
      <protection hidden="1"/>
    </xf>
    <xf numFmtId="0" fontId="16" fillId="0" borderId="0" xfId="0" applyNumberFormat="1" applyFont="1" applyFill="1" applyAlignment="1">
      <alignment horizontal="center" vertical="center"/>
    </xf>
    <xf numFmtId="0" fontId="9" fillId="4" borderId="1" xfId="0" applyFont="1" applyFill="1" applyBorder="1" applyAlignment="1">
      <alignment horizontal="justify" vertical="center"/>
    </xf>
    <xf numFmtId="0" fontId="11" fillId="4" borderId="1" xfId="0" applyFont="1" applyFill="1" applyBorder="1" applyAlignment="1">
      <alignment horizontal="justify" vertical="center"/>
    </xf>
    <xf numFmtId="0" fontId="11" fillId="4" borderId="13" xfId="0" applyFont="1" applyFill="1" applyBorder="1" applyAlignment="1">
      <alignment horizontal="justify" vertical="center"/>
    </xf>
    <xf numFmtId="0" fontId="0" fillId="0" borderId="0" xfId="0" applyNumberFormat="1" applyAlignment="1">
      <alignment horizontal="justify"/>
    </xf>
    <xf numFmtId="0" fontId="5" fillId="4" borderId="4" xfId="0" applyFont="1" applyFill="1" applyBorder="1" applyAlignment="1">
      <alignment horizontal="justify" vertical="center"/>
    </xf>
    <xf numFmtId="0" fontId="13" fillId="4" borderId="9" xfId="0" applyFont="1" applyFill="1" applyBorder="1" applyAlignment="1">
      <alignment vertical="center"/>
    </xf>
    <xf numFmtId="0" fontId="16" fillId="4"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49" fontId="9" fillId="8" borderId="8" xfId="0" applyNumberFormat="1" applyFont="1" applyFill="1" applyBorder="1" applyAlignment="1">
      <alignment horizontal="center" vertical="center" textRotation="90" wrapText="1"/>
    </xf>
    <xf numFmtId="0" fontId="9" fillId="8" borderId="8" xfId="0"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3"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0" fontId="5" fillId="4" borderId="18" xfId="0" applyFont="1" applyFill="1" applyBorder="1" applyAlignment="1">
      <alignment horizontal="center" vertical="center"/>
    </xf>
    <xf numFmtId="0" fontId="5" fillId="4" borderId="19" xfId="0" applyFont="1" applyFill="1" applyBorder="1" applyAlignment="1">
      <alignment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6" fillId="0" borderId="23" xfId="0" applyNumberFormat="1" applyFont="1" applyFill="1" applyBorder="1" applyAlignment="1">
      <alignment horizontal="center" vertical="center" wrapText="1"/>
    </xf>
    <xf numFmtId="0" fontId="17" fillId="0" borderId="28" xfId="0" applyFont="1" applyBorder="1" applyAlignment="1">
      <alignment horizontal="center" vertical="center" textRotation="90" wrapText="1"/>
    </xf>
    <xf numFmtId="0" fontId="19" fillId="8" borderId="28" xfId="1" applyFont="1" applyFill="1" applyBorder="1" applyAlignment="1" applyProtection="1">
      <alignment horizontal="left" vertical="center" wrapText="1"/>
      <protection locked="0"/>
    </xf>
    <xf numFmtId="0" fontId="19" fillId="8" borderId="28" xfId="1" applyFont="1" applyFill="1" applyBorder="1" applyAlignment="1" applyProtection="1">
      <alignment horizontal="center" vertical="center" wrapText="1"/>
      <protection locked="0"/>
    </xf>
    <xf numFmtId="49" fontId="16" fillId="4" borderId="24" xfId="0" applyNumberFormat="1" applyFont="1" applyFill="1" applyBorder="1" applyAlignment="1">
      <alignment horizontal="center" vertical="center" wrapText="1"/>
    </xf>
    <xf numFmtId="0" fontId="16" fillId="4" borderId="24" xfId="0" applyNumberFormat="1" applyFont="1" applyFill="1" applyBorder="1" applyAlignment="1">
      <alignment horizontal="center" vertical="center" wrapText="1"/>
    </xf>
    <xf numFmtId="0" fontId="19" fillId="8" borderId="28" xfId="1" applyFont="1" applyFill="1" applyBorder="1" applyAlignment="1">
      <alignment horizontal="center" vertical="center" wrapText="1"/>
    </xf>
    <xf numFmtId="0" fontId="19" fillId="8" borderId="28" xfId="1" applyFont="1" applyFill="1" applyBorder="1" applyAlignment="1">
      <alignment horizontal="justify" vertical="center" wrapText="1"/>
    </xf>
    <xf numFmtId="0" fontId="19" fillId="8" borderId="28" xfId="1" applyFont="1" applyFill="1" applyBorder="1" applyAlignment="1">
      <alignment horizontal="left" vertical="center" wrapText="1"/>
    </xf>
    <xf numFmtId="0" fontId="17" fillId="0" borderId="28" xfId="0" applyFont="1" applyFill="1" applyBorder="1" applyAlignment="1">
      <alignment horizontal="center" vertical="center" textRotation="90" wrapText="1"/>
    </xf>
    <xf numFmtId="49" fontId="16" fillId="0" borderId="24" xfId="0" applyNumberFormat="1" applyFont="1" applyFill="1" applyBorder="1" applyAlignment="1">
      <alignment horizontal="center" vertical="center" wrapText="1"/>
    </xf>
    <xf numFmtId="0" fontId="19" fillId="8" borderId="28" xfId="1" applyFont="1" applyFill="1" applyBorder="1" applyAlignment="1" applyProtection="1">
      <alignment horizontal="center" vertical="center"/>
      <protection locked="0"/>
    </xf>
    <xf numFmtId="0" fontId="19" fillId="0" borderId="28" xfId="1" applyFont="1" applyBorder="1" applyAlignment="1" applyProtection="1">
      <alignment horizontal="center" vertical="center" wrapText="1"/>
      <protection locked="0"/>
    </xf>
    <xf numFmtId="0" fontId="19" fillId="0" borderId="28" xfId="1" applyFont="1" applyBorder="1" applyAlignment="1" applyProtection="1">
      <alignment horizontal="center" vertical="center"/>
      <protection locked="0"/>
    </xf>
    <xf numFmtId="0" fontId="19" fillId="0" borderId="28" xfId="1" applyFont="1" applyBorder="1" applyAlignment="1">
      <alignment horizontal="center" vertical="center" wrapText="1"/>
    </xf>
    <xf numFmtId="0" fontId="19" fillId="0" borderId="28" xfId="1" applyFont="1" applyBorder="1" applyAlignment="1">
      <alignment horizontal="left" vertical="center" wrapText="1"/>
    </xf>
    <xf numFmtId="0" fontId="19" fillId="0" borderId="28" xfId="1" applyFont="1" applyBorder="1" applyAlignment="1">
      <alignment horizontal="justify" vertical="center" wrapText="1"/>
    </xf>
    <xf numFmtId="0" fontId="19" fillId="8" borderId="31" xfId="1" applyFont="1" applyFill="1" applyBorder="1" applyAlignment="1" applyProtection="1">
      <alignment horizontal="center" vertical="center" wrapText="1"/>
      <protection locked="0"/>
    </xf>
    <xf numFmtId="0" fontId="17" fillId="0" borderId="31" xfId="0" applyFont="1" applyFill="1" applyBorder="1" applyAlignment="1">
      <alignment horizontal="center" vertical="center" textRotation="90" wrapText="1"/>
    </xf>
    <xf numFmtId="0" fontId="19" fillId="8" borderId="31" xfId="1" applyFont="1" applyFill="1" applyBorder="1" applyAlignment="1" applyProtection="1">
      <alignment horizontal="left" vertical="center" wrapText="1"/>
      <protection locked="0"/>
    </xf>
    <xf numFmtId="0" fontId="19" fillId="0" borderId="31" xfId="1" applyFont="1" applyBorder="1" applyAlignment="1" applyProtection="1">
      <alignment horizontal="center" vertical="center" wrapText="1"/>
      <protection locked="0"/>
    </xf>
    <xf numFmtId="49" fontId="9" fillId="8" borderId="32" xfId="0" applyNumberFormat="1" applyFont="1" applyFill="1" applyBorder="1" applyAlignment="1">
      <alignment horizontal="center" vertical="center" textRotation="90" wrapText="1"/>
    </xf>
    <xf numFmtId="0" fontId="9" fillId="8" borderId="32" xfId="0" applyFont="1" applyFill="1" applyBorder="1" applyAlignment="1">
      <alignment horizontal="center" vertical="center" wrapText="1"/>
    </xf>
    <xf numFmtId="49" fontId="9" fillId="8" borderId="32" xfId="0" applyNumberFormat="1" applyFont="1" applyFill="1" applyBorder="1" applyAlignment="1">
      <alignment horizontal="center" vertical="center" wrapText="1"/>
    </xf>
    <xf numFmtId="49" fontId="9" fillId="8" borderId="33" xfId="0" applyNumberFormat="1" applyFont="1" applyFill="1" applyBorder="1" applyAlignment="1">
      <alignment horizontal="center" vertical="center" wrapText="1"/>
    </xf>
    <xf numFmtId="0" fontId="18" fillId="8" borderId="28" xfId="1" applyFont="1" applyFill="1" applyBorder="1" applyAlignment="1">
      <alignment horizontal="center" vertical="center" textRotation="90" wrapText="1"/>
    </xf>
    <xf numFmtId="0" fontId="18" fillId="8" borderId="28" xfId="1" applyFont="1" applyFill="1" applyBorder="1" applyAlignment="1">
      <alignment horizontal="center" vertical="center" textRotation="90"/>
    </xf>
    <xf numFmtId="0" fontId="18" fillId="8" borderId="28" xfId="1" applyFont="1" applyFill="1" applyBorder="1" applyAlignment="1">
      <alignment horizontal="left" vertical="center" wrapText="1"/>
    </xf>
    <xf numFmtId="0" fontId="18" fillId="8" borderId="28" xfId="1" applyFont="1" applyFill="1" applyBorder="1" applyAlignment="1" applyProtection="1">
      <alignment horizontal="center" vertical="center" wrapText="1"/>
      <protection locked="0"/>
    </xf>
    <xf numFmtId="0" fontId="18" fillId="8" borderId="29" xfId="1" applyFont="1" applyFill="1" applyBorder="1" applyAlignment="1">
      <alignment horizontal="center" vertical="center"/>
    </xf>
    <xf numFmtId="0" fontId="18" fillId="8" borderId="30" xfId="1" applyFont="1" applyFill="1" applyBorder="1" applyAlignment="1">
      <alignment horizontal="left" vertical="center" wrapText="1"/>
    </xf>
    <xf numFmtId="0" fontId="18" fillId="8" borderId="28" xfId="1" applyFont="1" applyFill="1" applyBorder="1" applyAlignment="1">
      <alignment horizontal="justify" vertical="center" wrapText="1"/>
    </xf>
    <xf numFmtId="0" fontId="18" fillId="8" borderId="28" xfId="1" applyFont="1" applyFill="1" applyBorder="1" applyAlignment="1">
      <alignment horizontal="center" vertical="center" wrapText="1"/>
    </xf>
    <xf numFmtId="49" fontId="9" fillId="8" borderId="34" xfId="0" applyNumberFormat="1" applyFont="1" applyFill="1" applyBorder="1" applyAlignment="1">
      <alignment horizontal="center" vertical="center" wrapText="1"/>
    </xf>
    <xf numFmtId="0" fontId="19" fillId="8" borderId="28" xfId="1" applyFont="1" applyFill="1" applyBorder="1" applyAlignment="1">
      <alignment horizontal="center" vertical="center"/>
    </xf>
    <xf numFmtId="49" fontId="12" fillId="5" borderId="24" xfId="0" applyNumberFormat="1" applyFont="1" applyFill="1" applyBorder="1" applyAlignment="1">
      <alignment horizontal="center" vertical="center" wrapText="1"/>
    </xf>
    <xf numFmtId="49" fontId="12" fillId="5" borderId="24" xfId="0" applyNumberFormat="1" applyFont="1" applyFill="1" applyBorder="1" applyAlignment="1">
      <alignment horizontal="justify" vertical="center" wrapText="1"/>
    </xf>
    <xf numFmtId="49" fontId="12" fillId="5" borderId="25" xfId="0" applyNumberFormat="1" applyFont="1" applyFill="1" applyBorder="1" applyAlignment="1">
      <alignment horizontal="center" vertical="center" wrapText="1"/>
    </xf>
    <xf numFmtId="49" fontId="19" fillId="4" borderId="24" xfId="0" applyNumberFormat="1" applyFont="1" applyFill="1" applyBorder="1" applyAlignment="1">
      <alignment horizontal="center" vertical="center" wrapText="1"/>
    </xf>
    <xf numFmtId="0" fontId="19" fillId="4" borderId="24" xfId="0" applyNumberFormat="1" applyFont="1" applyFill="1" applyBorder="1" applyAlignment="1">
      <alignment horizontal="center" vertical="center" wrapText="1"/>
    </xf>
    <xf numFmtId="0" fontId="19" fillId="8" borderId="15" xfId="1" applyFont="1" applyFill="1" applyBorder="1" applyAlignment="1" applyProtection="1">
      <alignment horizontal="center" vertical="center" wrapText="1"/>
      <protection hidden="1"/>
    </xf>
    <xf numFmtId="0" fontId="16" fillId="8" borderId="28" xfId="1" applyFont="1" applyFill="1" applyBorder="1" applyAlignment="1" applyProtection="1">
      <alignment horizontal="center" vertical="center" wrapText="1"/>
      <protection locked="0"/>
    </xf>
    <xf numFmtId="0" fontId="16" fillId="8" borderId="28" xfId="1" applyFont="1" applyFill="1" applyBorder="1" applyAlignment="1" applyProtection="1">
      <alignment horizontal="center" vertical="center"/>
      <protection locked="0"/>
    </xf>
    <xf numFmtId="0" fontId="16" fillId="8" borderId="28" xfId="1" applyFont="1" applyFill="1" applyBorder="1" applyAlignment="1">
      <alignment horizontal="center" vertical="center" wrapText="1"/>
    </xf>
    <xf numFmtId="0" fontId="16" fillId="8" borderId="28" xfId="1" applyFont="1" applyFill="1" applyBorder="1" applyAlignment="1">
      <alignment horizontal="left" vertical="center" wrapText="1"/>
    </xf>
    <xf numFmtId="0" fontId="16" fillId="8" borderId="28" xfId="1" applyFont="1" applyFill="1" applyBorder="1" applyAlignment="1">
      <alignment horizontal="justify" vertical="center" wrapText="1"/>
    </xf>
    <xf numFmtId="0" fontId="2" fillId="0" borderId="0" xfId="0" applyFont="1" applyAlignment="1">
      <alignment horizontal="left" wrapText="1"/>
    </xf>
    <xf numFmtId="0" fontId="0" fillId="0" borderId="0" xfId="0"/>
    <xf numFmtId="49" fontId="9" fillId="8" borderId="8" xfId="0" applyNumberFormat="1" applyFont="1" applyFill="1" applyBorder="1" applyAlignment="1">
      <alignment horizontal="center" vertical="center" wrapText="1"/>
    </xf>
    <xf numFmtId="0" fontId="9" fillId="8" borderId="8" xfId="0" applyFont="1" applyFill="1" applyBorder="1" applyAlignment="1">
      <alignment horizontal="center" vertical="center" wrapText="1"/>
    </xf>
    <xf numFmtId="0" fontId="19" fillId="8" borderId="28" xfId="1" applyFont="1" applyFill="1" applyBorder="1" applyAlignment="1" applyProtection="1">
      <alignment horizontal="left" vertical="center" wrapText="1"/>
      <protection locked="0"/>
    </xf>
    <xf numFmtId="0" fontId="19" fillId="0" borderId="29" xfId="1" applyFont="1" applyBorder="1" applyAlignment="1">
      <alignment horizontal="justify" vertical="center" wrapText="1"/>
    </xf>
    <xf numFmtId="0" fontId="19" fillId="0" borderId="30" xfId="1" applyFont="1" applyBorder="1" applyAlignment="1">
      <alignment horizontal="justify" vertical="center" wrapText="1"/>
    </xf>
    <xf numFmtId="0" fontId="19" fillId="8" borderId="29" xfId="1" applyFont="1" applyFill="1" applyBorder="1" applyAlignment="1">
      <alignment horizontal="left" vertical="center" wrapText="1"/>
    </xf>
    <xf numFmtId="0" fontId="19" fillId="8" borderId="30" xfId="1" applyFont="1" applyFill="1" applyBorder="1" applyAlignment="1">
      <alignment horizontal="left" vertical="center" wrapText="1"/>
    </xf>
    <xf numFmtId="49" fontId="8" fillId="7" borderId="7" xfId="0" applyNumberFormat="1" applyFont="1" applyFill="1" applyBorder="1" applyAlignment="1">
      <alignment horizontal="center" vertical="center" wrapText="1"/>
    </xf>
    <xf numFmtId="0" fontId="8" fillId="7" borderId="8" xfId="0" applyFont="1" applyFill="1" applyBorder="1" applyAlignment="1">
      <alignment horizontal="center" vertical="center" wrapText="1"/>
    </xf>
    <xf numFmtId="49" fontId="12" fillId="5" borderId="24" xfId="0" applyNumberFormat="1" applyFont="1" applyFill="1" applyBorder="1" applyAlignment="1">
      <alignment horizontal="center" vertical="center" wrapText="1"/>
    </xf>
    <xf numFmtId="0" fontId="12" fillId="5" borderId="24" xfId="0" applyFont="1" applyFill="1" applyBorder="1" applyAlignment="1">
      <alignment horizontal="center" vertical="center" wrapText="1"/>
    </xf>
    <xf numFmtId="49" fontId="8" fillId="7" borderId="24" xfId="0" applyNumberFormat="1" applyFont="1" applyFill="1" applyBorder="1" applyAlignment="1">
      <alignment horizontal="center" vertical="center" wrapText="1"/>
    </xf>
    <xf numFmtId="0" fontId="8" fillId="7" borderId="24" xfId="0" applyFont="1" applyFill="1" applyBorder="1" applyAlignment="1">
      <alignment horizontal="center" vertical="center" wrapText="1"/>
    </xf>
    <xf numFmtId="49" fontId="6" fillId="6" borderId="21" xfId="0" applyNumberFormat="1" applyFont="1" applyFill="1" applyBorder="1" applyAlignment="1">
      <alignment horizontal="center" vertical="center"/>
    </xf>
    <xf numFmtId="0" fontId="6" fillId="6" borderId="5" xfId="0" applyFont="1" applyFill="1" applyBorder="1" applyAlignment="1">
      <alignment horizontal="center" vertical="center"/>
    </xf>
    <xf numFmtId="0" fontId="19" fillId="0" borderId="28" xfId="1" applyFont="1" applyBorder="1" applyAlignment="1" applyProtection="1">
      <alignment horizontal="justify" vertical="center" wrapText="1"/>
      <protection locked="0"/>
    </xf>
    <xf numFmtId="49" fontId="7" fillId="5" borderId="24" xfId="0" applyNumberFormat="1" applyFont="1" applyFill="1" applyBorder="1" applyAlignment="1">
      <alignment horizontal="center" vertical="center" wrapText="1"/>
    </xf>
    <xf numFmtId="0" fontId="7" fillId="5" borderId="24" xfId="0" applyFont="1" applyFill="1" applyBorder="1" applyAlignment="1">
      <alignment horizontal="center" vertical="center" wrapText="1"/>
    </xf>
    <xf numFmtId="49" fontId="7" fillId="7" borderId="24" xfId="0" applyNumberFormat="1" applyFont="1" applyFill="1" applyBorder="1" applyAlignment="1">
      <alignment horizontal="center" vertical="center" wrapText="1"/>
    </xf>
    <xf numFmtId="0" fontId="7" fillId="7" borderId="24" xfId="0" applyFont="1" applyFill="1" applyBorder="1" applyAlignment="1">
      <alignment horizontal="center" vertical="center" wrapText="1"/>
    </xf>
    <xf numFmtId="49" fontId="6" fillId="6" borderId="5"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22" xfId="0" applyFont="1" applyFill="1" applyBorder="1" applyAlignment="1">
      <alignment horizontal="center" vertical="center"/>
    </xf>
    <xf numFmtId="49" fontId="7" fillId="5" borderId="23" xfId="0" applyNumberFormat="1" applyFont="1" applyFill="1" applyBorder="1" applyAlignment="1">
      <alignment horizontal="center" vertical="center" wrapText="1"/>
    </xf>
    <xf numFmtId="0" fontId="7" fillId="5" borderId="23" xfId="0" applyFont="1" applyFill="1" applyBorder="1" applyAlignment="1">
      <alignment horizontal="center" vertical="center" wrapText="1"/>
    </xf>
    <xf numFmtId="0" fontId="12" fillId="5" borderId="25" xfId="0" applyFont="1" applyFill="1" applyBorder="1" applyAlignment="1">
      <alignment horizontal="center" vertical="center" wrapText="1"/>
    </xf>
    <xf numFmtId="49" fontId="12" fillId="5" borderId="26" xfId="0" applyNumberFormat="1"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9" fillId="0" borderId="29" xfId="1" applyFont="1" applyBorder="1" applyAlignment="1" applyProtection="1">
      <alignment horizontal="justify" vertical="center" wrapText="1"/>
      <protection locked="0"/>
    </xf>
    <xf numFmtId="0" fontId="19" fillId="0" borderId="30" xfId="1" applyFont="1" applyBorder="1" applyAlignment="1" applyProtection="1">
      <alignment horizontal="justify" vertical="center" wrapText="1"/>
      <protection locked="0"/>
    </xf>
    <xf numFmtId="0" fontId="19" fillId="8" borderId="31" xfId="1" applyFont="1" applyFill="1" applyBorder="1" applyAlignment="1" applyProtection="1">
      <alignment horizontal="left" vertical="center" wrapText="1"/>
      <protection locked="0"/>
    </xf>
    <xf numFmtId="0" fontId="19" fillId="0" borderId="31" xfId="1" applyFont="1" applyBorder="1" applyAlignment="1" applyProtection="1">
      <alignment horizontal="justify" vertical="center" wrapText="1"/>
      <protection locked="0"/>
    </xf>
    <xf numFmtId="49" fontId="9" fillId="8" borderId="16" xfId="0" applyNumberFormat="1" applyFont="1" applyFill="1" applyBorder="1" applyAlignment="1">
      <alignment horizontal="center" vertical="center" wrapText="1"/>
    </xf>
    <xf numFmtId="0" fontId="20" fillId="8" borderId="17" xfId="0" applyFont="1" applyFill="1" applyBorder="1" applyAlignment="1">
      <alignment horizontal="center" vertical="center" wrapText="1"/>
    </xf>
    <xf numFmtId="49" fontId="9" fillId="0" borderId="8" xfId="0" applyNumberFormat="1" applyFont="1" applyFill="1" applyBorder="1" applyAlignment="1">
      <alignment horizontal="justify" vertical="center" wrapText="1"/>
    </xf>
    <xf numFmtId="0" fontId="9" fillId="0" borderId="8" xfId="0" applyFont="1" applyFill="1" applyBorder="1" applyAlignment="1">
      <alignment horizontal="justify" vertical="center"/>
    </xf>
    <xf numFmtId="0" fontId="18" fillId="8" borderId="28" xfId="1" applyFont="1" applyFill="1" applyBorder="1" applyAlignment="1">
      <alignment horizontal="left" vertical="center" wrapText="1"/>
    </xf>
    <xf numFmtId="49" fontId="9" fillId="0" borderId="16" xfId="0" applyNumberFormat="1" applyFont="1" applyFill="1" applyBorder="1" applyAlignment="1">
      <alignment horizontal="justify" vertical="center" wrapText="1"/>
    </xf>
    <xf numFmtId="0" fontId="20" fillId="0" borderId="17" xfId="0" applyFont="1" applyFill="1" applyBorder="1" applyAlignment="1">
      <alignment horizontal="justify" vertical="center" wrapText="1"/>
    </xf>
    <xf numFmtId="0" fontId="18" fillId="0" borderId="28" xfId="1" applyFont="1" applyBorder="1" applyAlignment="1">
      <alignment horizontal="justify"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
    <dxf>
      <fill>
        <patternFill>
          <bgColor theme="9" tint="0.39994506668294322"/>
        </patternFill>
      </fill>
    </dxf>
    <dxf>
      <fill>
        <patternFill>
          <bgColor rgb="FFFFFF00"/>
        </patternFill>
      </fill>
    </dxf>
    <dxf>
      <fill>
        <patternFill>
          <bgColor rgb="FFFF9900"/>
        </patternFill>
      </fill>
    </dxf>
    <dxf>
      <fill>
        <patternFill>
          <bgColor rgb="FFFF0000"/>
        </patternFill>
      </fill>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DCC5ED"/>
      <rgbColor rgb="FF632B8D"/>
      <rgbColor rgb="FFBC8FDD"/>
      <rgbColor rgb="FF0066CC"/>
      <rgbColor rgb="FF333399"/>
      <rgbColor rgb="FF404040"/>
      <rgbColor rgb="FFCCC0D9"/>
      <rgbColor rgb="FFDD0806"/>
      <rgbColor rgb="FFFF0000"/>
      <rgbColor rgb="FF7F7F7F"/>
      <rgbColor rgb="FF00B050"/>
      <rgbColor rgb="FFFFD965"/>
      <rgbColor rgb="FFB15D24"/>
      <rgbColor rgb="FFC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ema de Office">
      <a:majorFont>
        <a:latin typeface="Helvetica Neue"/>
        <a:ea typeface="Helvetica Neue"/>
        <a:cs typeface="Helvetica Neue"/>
      </a:majorFont>
      <a:minorFont>
        <a:latin typeface="Helvetica Neue"/>
        <a:ea typeface="Helvetica Neue"/>
        <a:cs typeface="Helvetica Neue"/>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election activeCell="B3" sqref="B3:D3"/>
    </sheetView>
  </sheetViews>
  <sheetFormatPr baseColWidth="10" defaultColWidth="10" defaultRowHeight="13.15" customHeight="1"/>
  <cols>
    <col min="1" max="1" width="2" customWidth="1"/>
    <col min="2" max="4" width="30.42578125" customWidth="1"/>
  </cols>
  <sheetData>
    <row r="3" spans="2:4" ht="49.9" customHeight="1">
      <c r="B3" s="85" t="s">
        <v>0</v>
      </c>
      <c r="C3" s="86"/>
      <c r="D3" s="86"/>
    </row>
    <row r="7" spans="2:4" ht="18.75">
      <c r="B7" s="1" t="s">
        <v>1</v>
      </c>
      <c r="C7" s="1" t="s">
        <v>2</v>
      </c>
      <c r="D7" s="1" t="s">
        <v>3</v>
      </c>
    </row>
    <row r="9" spans="2:4" ht="15.75">
      <c r="B9" s="2" t="s">
        <v>4</v>
      </c>
      <c r="C9" s="2"/>
      <c r="D9" s="2"/>
    </row>
    <row r="10" spans="2:4" ht="15.75">
      <c r="B10" s="3"/>
      <c r="C10" s="3" t="s">
        <v>5</v>
      </c>
      <c r="D10" s="4" t="s">
        <v>4</v>
      </c>
    </row>
    <row r="11" spans="2:4" ht="15.75">
      <c r="B11" s="2" t="s">
        <v>61</v>
      </c>
      <c r="C11" s="2"/>
      <c r="D11" s="2"/>
    </row>
    <row r="12" spans="2:4" ht="15.75">
      <c r="B12" s="3"/>
      <c r="C12" s="3" t="s">
        <v>5</v>
      </c>
      <c r="D12" s="4" t="s">
        <v>61</v>
      </c>
    </row>
    <row r="13" spans="2:4" ht="15.75">
      <c r="B13" s="2" t="s">
        <v>62</v>
      </c>
      <c r="C13" s="2"/>
      <c r="D13" s="2"/>
    </row>
    <row r="14" spans="2:4" ht="15.75">
      <c r="B14" s="3"/>
      <c r="C14" s="3" t="s">
        <v>5</v>
      </c>
      <c r="D14" s="4" t="s">
        <v>62</v>
      </c>
    </row>
  </sheetData>
  <mergeCells count="1">
    <mergeCell ref="B3:D3"/>
  </mergeCells>
  <hyperlinks>
    <hyperlink ref="D10" location="'Matriz de Riesgos Contratacion'!R1C1" display="Matriz de Riesgos Contratacion" xr:uid="{00000000-0004-0000-0000-000000000000}"/>
    <hyperlink ref="D12" location="'Tabla de Valoración'!R1C1" display="Tabla de Valoración" xr:uid="{00000000-0004-0000-0000-000001000000}"/>
    <hyperlink ref="D14" location="'Instructivo matriz'!R1C1" display="Instructivo matriz"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33"/>
  <sheetViews>
    <sheetView showGridLines="0" tabSelected="1" view="pageBreakPreview" topLeftCell="A15" zoomScale="58" zoomScaleNormal="80" zoomScaleSheetLayoutView="80" zoomScalePageLayoutView="80" workbookViewId="0">
      <selection activeCell="M6" sqref="M6"/>
    </sheetView>
  </sheetViews>
  <sheetFormatPr baseColWidth="10" defaultColWidth="12.140625" defaultRowHeight="14.25" customHeight="1"/>
  <cols>
    <col min="1" max="5" width="12.7109375" style="5" customWidth="1"/>
    <col min="6" max="6" width="13.42578125" style="5" customWidth="1"/>
    <col min="7" max="7" width="41.7109375" style="5" customWidth="1"/>
    <col min="8" max="8" width="13.42578125" style="5" customWidth="1"/>
    <col min="9" max="9" width="33.7109375" style="5" customWidth="1"/>
    <col min="10" max="10" width="8" style="5" customWidth="1"/>
    <col min="11" max="11" width="27.7109375" style="5" customWidth="1"/>
    <col min="12" max="12" width="6.42578125" style="5" customWidth="1"/>
    <col min="13" max="13" width="17.7109375" style="5" customWidth="1"/>
    <col min="14" max="14" width="14.42578125" style="5" customWidth="1"/>
    <col min="15" max="15" width="21.7109375" style="5" customWidth="1"/>
    <col min="16" max="16" width="29.7109375" style="5" customWidth="1"/>
    <col min="17" max="17" width="7.140625" style="5" customWidth="1"/>
    <col min="18" max="18" width="21.7109375" style="5" customWidth="1"/>
    <col min="19" max="19" width="7.42578125" style="5" customWidth="1"/>
    <col min="20" max="20" width="25.7109375" style="5" customWidth="1"/>
    <col min="21" max="21" width="15.28515625" style="5" customWidth="1"/>
    <col min="22" max="22" width="20" style="5" customWidth="1"/>
    <col min="23" max="23" width="19.140625" style="5" customWidth="1"/>
    <col min="24" max="24" width="23.140625" style="5" customWidth="1"/>
    <col min="25" max="26" width="40.7109375" style="5" customWidth="1"/>
    <col min="27" max="27" width="40.7109375" style="25" customWidth="1"/>
    <col min="28" max="28" width="40.7109375" style="5" customWidth="1"/>
    <col min="29" max="30" width="12.140625" style="5" customWidth="1"/>
    <col min="31" max="16384" width="12.140625" style="5"/>
  </cols>
  <sheetData>
    <row r="1" spans="1:29" ht="53.65" customHeight="1" thickBot="1">
      <c r="A1" s="35"/>
      <c r="B1" s="36"/>
      <c r="C1" s="36"/>
      <c r="D1" s="36"/>
      <c r="E1" s="36"/>
      <c r="F1" s="36"/>
      <c r="G1" s="36"/>
      <c r="H1" s="36"/>
      <c r="I1" s="36"/>
      <c r="J1" s="37"/>
      <c r="K1" s="37"/>
      <c r="L1" s="37"/>
      <c r="M1" s="37"/>
      <c r="N1" s="37"/>
      <c r="O1" s="37"/>
      <c r="P1" s="37"/>
      <c r="Q1" s="37"/>
      <c r="R1" s="37"/>
      <c r="S1" s="37"/>
      <c r="T1" s="37"/>
      <c r="U1" s="37"/>
      <c r="V1" s="37"/>
      <c r="W1" s="37"/>
      <c r="X1" s="37"/>
      <c r="Y1" s="36"/>
      <c r="Z1" s="6"/>
      <c r="AA1" s="26"/>
      <c r="AB1" s="38"/>
      <c r="AC1" s="13"/>
    </row>
    <row r="2" spans="1:29" ht="42.4" customHeight="1" thickBot="1">
      <c r="A2" s="100" t="s">
        <v>6</v>
      </c>
      <c r="B2" s="101"/>
      <c r="C2" s="101"/>
      <c r="D2" s="101"/>
      <c r="E2" s="101"/>
      <c r="F2" s="101"/>
      <c r="G2" s="101"/>
      <c r="H2" s="107" t="s">
        <v>7</v>
      </c>
      <c r="I2" s="101"/>
      <c r="J2" s="101"/>
      <c r="K2" s="101"/>
      <c r="L2" s="101"/>
      <c r="M2" s="101"/>
      <c r="N2" s="108"/>
      <c r="O2" s="108"/>
      <c r="P2" s="107" t="s">
        <v>8</v>
      </c>
      <c r="Q2" s="101"/>
      <c r="R2" s="101"/>
      <c r="S2" s="101"/>
      <c r="T2" s="101"/>
      <c r="U2" s="101"/>
      <c r="V2" s="101"/>
      <c r="W2" s="101"/>
      <c r="X2" s="101"/>
      <c r="Y2" s="101"/>
      <c r="Z2" s="101"/>
      <c r="AA2" s="101"/>
      <c r="AB2" s="109"/>
      <c r="AC2" s="13"/>
    </row>
    <row r="3" spans="1:29" ht="30.4" customHeight="1" thickTop="1">
      <c r="A3" s="110" t="s">
        <v>9</v>
      </c>
      <c r="B3" s="103" t="s">
        <v>10</v>
      </c>
      <c r="C3" s="103" t="s">
        <v>11</v>
      </c>
      <c r="D3" s="103" t="s">
        <v>12</v>
      </c>
      <c r="E3" s="103" t="s">
        <v>13</v>
      </c>
      <c r="F3" s="103" t="s">
        <v>14</v>
      </c>
      <c r="G3" s="104"/>
      <c r="H3" s="105" t="s">
        <v>15</v>
      </c>
      <c r="I3" s="106"/>
      <c r="J3" s="98" t="s">
        <v>16</v>
      </c>
      <c r="K3" s="99"/>
      <c r="L3" s="98" t="s">
        <v>17</v>
      </c>
      <c r="M3" s="99"/>
      <c r="N3" s="94" t="s">
        <v>18</v>
      </c>
      <c r="O3" s="94" t="s">
        <v>19</v>
      </c>
      <c r="P3" s="96" t="s">
        <v>20</v>
      </c>
      <c r="Q3" s="96" t="s">
        <v>21</v>
      </c>
      <c r="R3" s="97"/>
      <c r="S3" s="97"/>
      <c r="T3" s="97"/>
      <c r="U3" s="97"/>
      <c r="V3" s="97"/>
      <c r="W3" s="96" t="s">
        <v>22</v>
      </c>
      <c r="X3" s="96" t="s">
        <v>23</v>
      </c>
      <c r="Y3" s="96" t="s">
        <v>24</v>
      </c>
      <c r="Z3" s="96" t="s">
        <v>25</v>
      </c>
      <c r="AA3" s="96" t="s">
        <v>26</v>
      </c>
      <c r="AB3" s="112"/>
      <c r="AC3" s="13"/>
    </row>
    <row r="4" spans="1:29" s="17" customFormat="1" ht="72.599999999999994" customHeight="1">
      <c r="A4" s="111"/>
      <c r="B4" s="104"/>
      <c r="C4" s="104"/>
      <c r="D4" s="104"/>
      <c r="E4" s="104"/>
      <c r="F4" s="104"/>
      <c r="G4" s="104"/>
      <c r="H4" s="106"/>
      <c r="I4" s="106"/>
      <c r="J4" s="99"/>
      <c r="K4" s="99"/>
      <c r="L4" s="99"/>
      <c r="M4" s="99"/>
      <c r="N4" s="95"/>
      <c r="O4" s="95"/>
      <c r="P4" s="97"/>
      <c r="Q4" s="113" t="s">
        <v>27</v>
      </c>
      <c r="R4" s="114"/>
      <c r="S4" s="113" t="s">
        <v>28</v>
      </c>
      <c r="T4" s="114"/>
      <c r="U4" s="74" t="s">
        <v>29</v>
      </c>
      <c r="V4" s="74" t="s">
        <v>30</v>
      </c>
      <c r="W4" s="97"/>
      <c r="X4" s="97"/>
      <c r="Y4" s="97"/>
      <c r="Z4" s="97"/>
      <c r="AA4" s="75" t="s">
        <v>31</v>
      </c>
      <c r="AB4" s="76" t="s">
        <v>32</v>
      </c>
      <c r="AC4" s="27"/>
    </row>
    <row r="5" spans="1:29" s="19" customFormat="1" ht="183" customHeight="1">
      <c r="A5" s="39">
        <v>1</v>
      </c>
      <c r="B5" s="40" t="s">
        <v>73</v>
      </c>
      <c r="C5" s="40" t="s">
        <v>74</v>
      </c>
      <c r="D5" s="40" t="s">
        <v>75</v>
      </c>
      <c r="E5" s="40" t="s">
        <v>76</v>
      </c>
      <c r="F5" s="102" t="s">
        <v>85</v>
      </c>
      <c r="G5" s="102"/>
      <c r="H5" s="89" t="s">
        <v>122</v>
      </c>
      <c r="I5" s="89"/>
      <c r="J5" s="42">
        <v>2</v>
      </c>
      <c r="K5" s="43" t="s">
        <v>67</v>
      </c>
      <c r="L5" s="42">
        <v>2</v>
      </c>
      <c r="M5" s="43" t="str">
        <f t="shared" ref="M5:M25" si="0">IF($L5=1,"Insignificante",IF($L5=2,"Menor",IF($L5=3,"Moderado",IF($L5=4,"Mayor",IF($L5=5,"Catastrófico")))))</f>
        <v>Menor</v>
      </c>
      <c r="N5" s="44">
        <f>$J5+$L5</f>
        <v>4</v>
      </c>
      <c r="O5" s="18" t="str">
        <f t="shared" ref="O5:O25" si="1">IF($N5&lt;=4,"Riesgo Bajo",IF($N5&lt;=5,"Riesgo Medio",IF($N5&lt;=7,"Riesgo Alto",IF($N5&lt;=10,"Riesgo Extremo","No Disponible"))))</f>
        <v>Riesgo Bajo</v>
      </c>
      <c r="P5" s="45" t="s">
        <v>126</v>
      </c>
      <c r="Q5" s="42">
        <v>1</v>
      </c>
      <c r="R5" s="77" t="s">
        <v>68</v>
      </c>
      <c r="S5" s="42">
        <v>1</v>
      </c>
      <c r="T5" s="77" t="str">
        <f t="shared" ref="T5:T25" si="2">IF($S5=1,"Insignificante",IF($S5=2,"Menor",IF($S5=3,"Moderado",IF($S5=4,"Mayor",IF($S5=5,"Catastrófico")))))</f>
        <v>Insignificante</v>
      </c>
      <c r="U5" s="78">
        <f t="shared" ref="U5:U25" si="3">$Q5+$S5</f>
        <v>2</v>
      </c>
      <c r="V5" s="79" t="str">
        <f t="shared" ref="V5:V25" si="4">IF($U5&lt;=4,"Riesgo Bajo",IF($U5&lt;=5,"Riesgo Medio",IF($U5&lt;=7,"Riesgo Alto",IF($U5&lt;=10,"Riesgo Extremo","No Disponible"))))</f>
        <v>Riesgo Bajo</v>
      </c>
      <c r="W5" s="45" t="s">
        <v>40</v>
      </c>
      <c r="X5" s="45" t="s">
        <v>123</v>
      </c>
      <c r="Y5" s="47" t="s">
        <v>96</v>
      </c>
      <c r="Z5" s="47" t="s">
        <v>97</v>
      </c>
      <c r="AA5" s="46" t="s">
        <v>124</v>
      </c>
      <c r="AB5" s="45" t="s">
        <v>98</v>
      </c>
      <c r="AC5" s="28"/>
    </row>
    <row r="6" spans="1:29" s="19" customFormat="1" ht="316.14999999999998" customHeight="1">
      <c r="A6" s="39">
        <v>2</v>
      </c>
      <c r="B6" s="40" t="s">
        <v>37</v>
      </c>
      <c r="C6" s="48" t="s">
        <v>34</v>
      </c>
      <c r="D6" s="40" t="s">
        <v>75</v>
      </c>
      <c r="E6" s="40" t="s">
        <v>118</v>
      </c>
      <c r="F6" s="102" t="s">
        <v>125</v>
      </c>
      <c r="G6" s="102"/>
      <c r="H6" s="89" t="s">
        <v>117</v>
      </c>
      <c r="I6" s="89"/>
      <c r="J6" s="42">
        <v>4</v>
      </c>
      <c r="K6" s="43" t="str">
        <f t="shared" ref="K6:K25" si="5">IF($J6=1,"Raro (Puede ocurrir excepcionalmente)",IF($J6=2,"Improbable (Puede ocurrir ocasionalmente)",IF($J6=3,"Posible (Puede ocurrir en cualquier momento futuro)",IF($J6=4,"Probable (Probablemente va a ocurrir",IF($J6=5,"Casi cierto (Ocurre en la mayoría de las circunstancias)")))))</f>
        <v>Probable (Probablemente va a ocurrir</v>
      </c>
      <c r="L6" s="42">
        <v>3</v>
      </c>
      <c r="M6" s="43" t="str">
        <f t="shared" si="0"/>
        <v>Moderado</v>
      </c>
      <c r="N6" s="44">
        <f>$J6+$L6</f>
        <v>7</v>
      </c>
      <c r="O6" s="18" t="str">
        <f t="shared" si="1"/>
        <v>Riesgo Alto</v>
      </c>
      <c r="P6" s="45" t="s">
        <v>126</v>
      </c>
      <c r="Q6" s="42">
        <v>1</v>
      </c>
      <c r="R6" s="77" t="s">
        <v>68</v>
      </c>
      <c r="S6" s="42">
        <v>2</v>
      </c>
      <c r="T6" s="77" t="str">
        <f t="shared" si="2"/>
        <v>Menor</v>
      </c>
      <c r="U6" s="78">
        <f t="shared" si="3"/>
        <v>3</v>
      </c>
      <c r="V6" s="79" t="str">
        <f t="shared" si="4"/>
        <v>Riesgo Bajo</v>
      </c>
      <c r="W6" s="45" t="s">
        <v>40</v>
      </c>
      <c r="X6" s="45" t="s">
        <v>127</v>
      </c>
      <c r="Y6" s="47" t="s">
        <v>101</v>
      </c>
      <c r="Z6" s="47" t="s">
        <v>97</v>
      </c>
      <c r="AA6" s="46" t="s">
        <v>128</v>
      </c>
      <c r="AB6" s="45" t="s">
        <v>41</v>
      </c>
      <c r="AC6" s="28"/>
    </row>
    <row r="7" spans="1:29" s="19" customFormat="1" ht="199.9" customHeight="1">
      <c r="A7" s="39">
        <v>3</v>
      </c>
      <c r="B7" s="48" t="s">
        <v>73</v>
      </c>
      <c r="C7" s="48" t="s">
        <v>74</v>
      </c>
      <c r="D7" s="48" t="s">
        <v>75</v>
      </c>
      <c r="E7" s="48" t="s">
        <v>76</v>
      </c>
      <c r="F7" s="102" t="s">
        <v>129</v>
      </c>
      <c r="G7" s="102"/>
      <c r="H7" s="89" t="s">
        <v>92</v>
      </c>
      <c r="I7" s="89"/>
      <c r="J7" s="42">
        <v>2</v>
      </c>
      <c r="K7" s="43" t="str">
        <f t="shared" si="5"/>
        <v>Improbable (Puede ocurrir ocasionalmente)</v>
      </c>
      <c r="L7" s="42">
        <v>3</v>
      </c>
      <c r="M7" s="43" t="str">
        <f t="shared" si="0"/>
        <v>Moderado</v>
      </c>
      <c r="N7" s="44">
        <f>$J7+$L7</f>
        <v>5</v>
      </c>
      <c r="O7" s="18" t="str">
        <f t="shared" si="1"/>
        <v>Riesgo Medio</v>
      </c>
      <c r="P7" s="45" t="s">
        <v>130</v>
      </c>
      <c r="Q7" s="42">
        <v>1</v>
      </c>
      <c r="R7" s="77" t="str">
        <f t="shared" ref="R7:R25" si="6">IF($Q7=1,"Raro (Puede ocurrir excepcionalmente)",IF($Q7=2,"Improbable (Puede ocurrir ocasionalmente)",IF($Q7=3,"Posible (Puede ocurrrir en cualquier momento futuro)",IF($Q7=4,"Probable (Probablemente va a ocurrir",IF($Q7=5,"Casi cierto (Ocurre en la mayoría de las circunstancias)")))))</f>
        <v>Raro (Puede ocurrir excepcionalmente)</v>
      </c>
      <c r="S7" s="42">
        <v>1</v>
      </c>
      <c r="T7" s="77" t="str">
        <f t="shared" si="2"/>
        <v>Insignificante</v>
      </c>
      <c r="U7" s="78">
        <f t="shared" si="3"/>
        <v>2</v>
      </c>
      <c r="V7" s="79" t="str">
        <f t="shared" si="4"/>
        <v>Riesgo Bajo</v>
      </c>
      <c r="W7" s="45" t="s">
        <v>40</v>
      </c>
      <c r="X7" s="45" t="s">
        <v>127</v>
      </c>
      <c r="Y7" s="47" t="s">
        <v>99</v>
      </c>
      <c r="Z7" s="47" t="s">
        <v>97</v>
      </c>
      <c r="AA7" s="46" t="s">
        <v>131</v>
      </c>
      <c r="AB7" s="45" t="s">
        <v>100</v>
      </c>
      <c r="AC7" s="28"/>
    </row>
    <row r="8" spans="1:29" s="21" customFormat="1" ht="199.9" customHeight="1">
      <c r="A8" s="39">
        <v>4</v>
      </c>
      <c r="B8" s="48" t="s">
        <v>37</v>
      </c>
      <c r="C8" s="48" t="s">
        <v>34</v>
      </c>
      <c r="D8" s="48" t="s">
        <v>75</v>
      </c>
      <c r="E8" s="48" t="s">
        <v>78</v>
      </c>
      <c r="F8" s="115" t="s">
        <v>86</v>
      </c>
      <c r="G8" s="116"/>
      <c r="H8" s="89" t="s">
        <v>93</v>
      </c>
      <c r="I8" s="89"/>
      <c r="J8" s="42">
        <v>3</v>
      </c>
      <c r="K8" s="49" t="str">
        <f>IF($J8=1,"Raro (Puede ocurrir excepcionalmente)",IF($J8=2,"Improbable (Puede ocurrir ocasionalmente)",IF($J8=3,"Posible (Puede ocurrir en cualquier momento futuro)",IF($J8=4,"Probable (Probablemente va a ocurrir",IF($J8=5,"Casi cierto (Ocurre en la mayoría de las circunstancias)")))))</f>
        <v>Posible (Puede ocurrir en cualquier momento futuro)</v>
      </c>
      <c r="L8" s="42">
        <v>3</v>
      </c>
      <c r="M8" s="49" t="str">
        <f>IF($L8=1,"Insignificante",IF($L8=2,"Menor",IF($L8=3,"Moderado",IF($L8=4,"Mayor",IF($L8=5,"Catastrófico")))))</f>
        <v>Moderado</v>
      </c>
      <c r="N8" s="44">
        <f t="shared" ref="N8:N25" si="7">$J8+$L8</f>
        <v>6</v>
      </c>
      <c r="O8" s="20" t="str">
        <f>IF($N8&lt;=4,"Riesgo Bajo",IF($N8&lt;=5,"Riesgo Medio",IF($N8&lt;=7,"Riesgo Alto",IF($N8&lt;=10,"Riesgo Extremo","No Disponible"))))</f>
        <v>Riesgo Alto</v>
      </c>
      <c r="P8" s="80" t="s">
        <v>132</v>
      </c>
      <c r="Q8" s="80">
        <v>1</v>
      </c>
      <c r="R8" s="49" t="str">
        <f>IF($Q8=1,"Raro (Puede ocurrir excepcionalmente)",IF($Q8=2,"Improbable (Puede ocurrir ocasionalmente)",IF($Q8=3,"Posible (Puede ocurrrir en cualquier momento futuro)",IF($Q8=4,"Probable (Probablemente va a ocurrir",IF($Q8=5,"Casi cierto (Ocurre en la mayoría de las circunstancias)")))))</f>
        <v>Raro (Puede ocurrir excepcionalmente)</v>
      </c>
      <c r="S8" s="80">
        <v>1</v>
      </c>
      <c r="T8" s="49" t="str">
        <f>IF($S8=1,"Insignificante",IF($S8=2,"Menor",IF($S8=3,"Moderado",IF($S8=4,"Mayor",IF($S8=5,"Catastrófico")))))</f>
        <v>Insignificante</v>
      </c>
      <c r="U8" s="44">
        <f t="shared" si="3"/>
        <v>2</v>
      </c>
      <c r="V8" s="20" t="str">
        <f>IF($U8&lt;=4,"Riesgo Bajo",IF($U8&lt;=5,"Riesgo Medio",IF($U8&lt;=7,"Riesgo Alto",IF($U8&lt;=10,"Riesgo Extremo","No Disponible"))))</f>
        <v>Riesgo Bajo</v>
      </c>
      <c r="W8" s="81" t="s">
        <v>36</v>
      </c>
      <c r="X8" s="82" t="s">
        <v>123</v>
      </c>
      <c r="Y8" s="83" t="s">
        <v>101</v>
      </c>
      <c r="Z8" s="83" t="s">
        <v>133</v>
      </c>
      <c r="AA8" s="84" t="s">
        <v>131</v>
      </c>
      <c r="AB8" s="82" t="s">
        <v>41</v>
      </c>
      <c r="AC8" s="29"/>
    </row>
    <row r="9" spans="1:29" s="19" customFormat="1" ht="95.25" customHeight="1">
      <c r="A9" s="39">
        <v>5</v>
      </c>
      <c r="B9" s="48" t="s">
        <v>37</v>
      </c>
      <c r="C9" s="48" t="s">
        <v>34</v>
      </c>
      <c r="D9" s="48" t="s">
        <v>47</v>
      </c>
      <c r="E9" s="48" t="s">
        <v>79</v>
      </c>
      <c r="F9" s="102" t="s">
        <v>134</v>
      </c>
      <c r="G9" s="102"/>
      <c r="H9" s="89" t="s">
        <v>111</v>
      </c>
      <c r="I9" s="89"/>
      <c r="J9" s="51">
        <v>1</v>
      </c>
      <c r="K9" s="43" t="str">
        <f t="shared" si="5"/>
        <v>Raro (Puede ocurrir excepcionalmente)</v>
      </c>
      <c r="L9" s="51">
        <v>3</v>
      </c>
      <c r="M9" s="43" t="str">
        <f t="shared" si="0"/>
        <v>Moderado</v>
      </c>
      <c r="N9" s="44">
        <f t="shared" si="7"/>
        <v>4</v>
      </c>
      <c r="O9" s="18" t="str">
        <f t="shared" si="1"/>
        <v>Riesgo Bajo</v>
      </c>
      <c r="P9" s="42" t="s">
        <v>141</v>
      </c>
      <c r="Q9" s="51">
        <v>1</v>
      </c>
      <c r="R9" s="43" t="str">
        <f t="shared" si="6"/>
        <v>Raro (Puede ocurrir excepcionalmente)</v>
      </c>
      <c r="S9" s="51">
        <v>1</v>
      </c>
      <c r="T9" s="43" t="str">
        <f t="shared" si="2"/>
        <v>Insignificante</v>
      </c>
      <c r="U9" s="44">
        <f t="shared" si="3"/>
        <v>2</v>
      </c>
      <c r="V9" s="18" t="str">
        <f t="shared" si="4"/>
        <v>Riesgo Bajo</v>
      </c>
      <c r="W9" s="52" t="s">
        <v>40</v>
      </c>
      <c r="X9" s="53" t="s">
        <v>127</v>
      </c>
      <c r="Y9" s="54" t="s">
        <v>101</v>
      </c>
      <c r="Z9" s="83" t="s">
        <v>133</v>
      </c>
      <c r="AA9" s="55" t="s">
        <v>131</v>
      </c>
      <c r="AB9" s="53" t="s">
        <v>41</v>
      </c>
      <c r="AC9" s="28"/>
    </row>
    <row r="10" spans="1:29" s="19" customFormat="1" ht="164.65" customHeight="1">
      <c r="A10" s="39">
        <v>6</v>
      </c>
      <c r="B10" s="48" t="s">
        <v>37</v>
      </c>
      <c r="C10" s="48" t="s">
        <v>34</v>
      </c>
      <c r="D10" s="48" t="s">
        <v>47</v>
      </c>
      <c r="E10" s="48" t="s">
        <v>80</v>
      </c>
      <c r="F10" s="90" t="s">
        <v>112</v>
      </c>
      <c r="G10" s="91"/>
      <c r="H10" s="92" t="s">
        <v>113</v>
      </c>
      <c r="I10" s="93"/>
      <c r="J10" s="56">
        <v>3</v>
      </c>
      <c r="K10" s="43" t="str">
        <f t="shared" si="5"/>
        <v>Posible (Puede ocurrir en cualquier momento futuro)</v>
      </c>
      <c r="L10" s="42">
        <v>2</v>
      </c>
      <c r="M10" s="43" t="str">
        <f t="shared" si="0"/>
        <v>Menor</v>
      </c>
      <c r="N10" s="44">
        <f t="shared" si="7"/>
        <v>5</v>
      </c>
      <c r="O10" s="18" t="str">
        <f t="shared" si="1"/>
        <v>Riesgo Medio</v>
      </c>
      <c r="P10" s="42" t="s">
        <v>135</v>
      </c>
      <c r="Q10" s="42">
        <v>3</v>
      </c>
      <c r="R10" s="43" t="str">
        <f t="shared" si="6"/>
        <v>Posible (Puede ocurrrir en cualquier momento futuro)</v>
      </c>
      <c r="S10" s="42">
        <v>2</v>
      </c>
      <c r="T10" s="43" t="str">
        <f t="shared" si="2"/>
        <v>Menor</v>
      </c>
      <c r="U10" s="44">
        <f t="shared" si="3"/>
        <v>5</v>
      </c>
      <c r="V10" s="18" t="str">
        <f t="shared" si="4"/>
        <v>Riesgo Medio</v>
      </c>
      <c r="W10" s="50" t="s">
        <v>40</v>
      </c>
      <c r="X10" s="42" t="s">
        <v>136</v>
      </c>
      <c r="Y10" s="41" t="s">
        <v>71</v>
      </c>
      <c r="Z10" s="83" t="s">
        <v>133</v>
      </c>
      <c r="AA10" s="55" t="s">
        <v>131</v>
      </c>
      <c r="AB10" s="45" t="s">
        <v>41</v>
      </c>
      <c r="AC10" s="28"/>
    </row>
    <row r="11" spans="1:29" s="19" customFormat="1" ht="174" customHeight="1">
      <c r="A11" s="39">
        <v>7</v>
      </c>
      <c r="B11" s="48" t="s">
        <v>73</v>
      </c>
      <c r="C11" s="48" t="s">
        <v>77</v>
      </c>
      <c r="D11" s="48" t="s">
        <v>47</v>
      </c>
      <c r="E11" s="48" t="s">
        <v>81</v>
      </c>
      <c r="F11" s="102" t="s">
        <v>142</v>
      </c>
      <c r="G11" s="102" t="s">
        <v>87</v>
      </c>
      <c r="H11" s="89" t="s">
        <v>114</v>
      </c>
      <c r="I11" s="89" t="s">
        <v>69</v>
      </c>
      <c r="J11" s="42">
        <v>2</v>
      </c>
      <c r="K11" s="43" t="str">
        <f t="shared" si="5"/>
        <v>Improbable (Puede ocurrir ocasionalmente)</v>
      </c>
      <c r="L11" s="42">
        <v>2</v>
      </c>
      <c r="M11" s="43" t="str">
        <f t="shared" si="0"/>
        <v>Menor</v>
      </c>
      <c r="N11" s="44">
        <f t="shared" si="7"/>
        <v>4</v>
      </c>
      <c r="O11" s="18" t="str">
        <f t="shared" si="1"/>
        <v>Riesgo Bajo</v>
      </c>
      <c r="P11" s="42" t="s">
        <v>135</v>
      </c>
      <c r="Q11" s="42">
        <v>1</v>
      </c>
      <c r="R11" s="43" t="str">
        <f t="shared" si="6"/>
        <v>Raro (Puede ocurrir excepcionalmente)</v>
      </c>
      <c r="S11" s="42">
        <v>1</v>
      </c>
      <c r="T11" s="43" t="str">
        <f t="shared" si="2"/>
        <v>Insignificante</v>
      </c>
      <c r="U11" s="44">
        <f t="shared" si="3"/>
        <v>2</v>
      </c>
      <c r="V11" s="18" t="str">
        <f t="shared" si="4"/>
        <v>Riesgo Bajo</v>
      </c>
      <c r="W11" s="50" t="s">
        <v>40</v>
      </c>
      <c r="X11" s="42" t="s">
        <v>135</v>
      </c>
      <c r="Y11" s="41" t="s">
        <v>71</v>
      </c>
      <c r="Z11" s="41" t="s">
        <v>72</v>
      </c>
      <c r="AA11" s="55" t="s">
        <v>131</v>
      </c>
      <c r="AB11" s="45" t="s">
        <v>41</v>
      </c>
      <c r="AC11" s="28"/>
    </row>
    <row r="12" spans="1:29" s="19" customFormat="1" ht="241.15" customHeight="1">
      <c r="A12" s="39">
        <v>8</v>
      </c>
      <c r="B12" s="48" t="s">
        <v>73</v>
      </c>
      <c r="C12" s="48" t="s">
        <v>77</v>
      </c>
      <c r="D12" s="48" t="s">
        <v>47</v>
      </c>
      <c r="E12" s="48" t="s">
        <v>82</v>
      </c>
      <c r="F12" s="102" t="s">
        <v>115</v>
      </c>
      <c r="G12" s="102" t="s">
        <v>88</v>
      </c>
      <c r="H12" s="89" t="s">
        <v>69</v>
      </c>
      <c r="I12" s="89" t="s">
        <v>69</v>
      </c>
      <c r="J12" s="42">
        <v>2</v>
      </c>
      <c r="K12" s="43" t="str">
        <f t="shared" si="5"/>
        <v>Improbable (Puede ocurrir ocasionalmente)</v>
      </c>
      <c r="L12" s="42">
        <v>3</v>
      </c>
      <c r="M12" s="43" t="str">
        <f t="shared" si="0"/>
        <v>Moderado</v>
      </c>
      <c r="N12" s="44">
        <f t="shared" si="7"/>
        <v>5</v>
      </c>
      <c r="O12" s="18" t="str">
        <f t="shared" si="1"/>
        <v>Riesgo Medio</v>
      </c>
      <c r="P12" s="42" t="s">
        <v>135</v>
      </c>
      <c r="Q12" s="42">
        <v>2</v>
      </c>
      <c r="R12" s="43" t="str">
        <f t="shared" si="6"/>
        <v>Improbable (Puede ocurrir ocasionalmente)</v>
      </c>
      <c r="S12" s="42">
        <v>3</v>
      </c>
      <c r="T12" s="43" t="str">
        <f t="shared" si="2"/>
        <v>Moderado</v>
      </c>
      <c r="U12" s="44">
        <f t="shared" si="3"/>
        <v>5</v>
      </c>
      <c r="V12" s="18" t="str">
        <f t="shared" si="4"/>
        <v>Riesgo Medio</v>
      </c>
      <c r="W12" s="50" t="s">
        <v>40</v>
      </c>
      <c r="X12" s="42" t="s">
        <v>137</v>
      </c>
      <c r="Y12" s="41" t="s">
        <v>71</v>
      </c>
      <c r="Z12" s="41" t="s">
        <v>72</v>
      </c>
      <c r="AA12" s="55" t="s">
        <v>131</v>
      </c>
      <c r="AB12" s="45" t="s">
        <v>41</v>
      </c>
      <c r="AC12" s="28"/>
    </row>
    <row r="13" spans="1:29" s="19" customFormat="1" ht="199.9" customHeight="1">
      <c r="A13" s="39">
        <v>9</v>
      </c>
      <c r="B13" s="48" t="s">
        <v>37</v>
      </c>
      <c r="C13" s="48" t="s">
        <v>77</v>
      </c>
      <c r="D13" s="48" t="s">
        <v>47</v>
      </c>
      <c r="E13" s="48" t="s">
        <v>83</v>
      </c>
      <c r="F13" s="102" t="s">
        <v>116</v>
      </c>
      <c r="G13" s="102" t="s">
        <v>89</v>
      </c>
      <c r="H13" s="89" t="s">
        <v>69</v>
      </c>
      <c r="I13" s="89" t="s">
        <v>69</v>
      </c>
      <c r="J13" s="42">
        <v>2</v>
      </c>
      <c r="K13" s="43" t="str">
        <f t="shared" si="5"/>
        <v>Improbable (Puede ocurrir ocasionalmente)</v>
      </c>
      <c r="L13" s="42">
        <v>3</v>
      </c>
      <c r="M13" s="43" t="str">
        <f t="shared" si="0"/>
        <v>Moderado</v>
      </c>
      <c r="N13" s="44">
        <f t="shared" si="7"/>
        <v>5</v>
      </c>
      <c r="O13" s="18" t="str">
        <f t="shared" si="1"/>
        <v>Riesgo Medio</v>
      </c>
      <c r="P13" s="42" t="s">
        <v>135</v>
      </c>
      <c r="Q13" s="42">
        <v>1</v>
      </c>
      <c r="R13" s="43" t="str">
        <f t="shared" si="6"/>
        <v>Raro (Puede ocurrir excepcionalmente)</v>
      </c>
      <c r="S13" s="42">
        <v>2</v>
      </c>
      <c r="T13" s="43" t="str">
        <f t="shared" si="2"/>
        <v>Menor</v>
      </c>
      <c r="U13" s="44">
        <f t="shared" si="3"/>
        <v>3</v>
      </c>
      <c r="V13" s="18" t="str">
        <f t="shared" si="4"/>
        <v>Riesgo Bajo</v>
      </c>
      <c r="W13" s="50" t="s">
        <v>40</v>
      </c>
      <c r="X13" s="42" t="s">
        <v>135</v>
      </c>
      <c r="Y13" s="41" t="s">
        <v>71</v>
      </c>
      <c r="Z13" s="41" t="s">
        <v>72</v>
      </c>
      <c r="AA13" s="55" t="s">
        <v>131</v>
      </c>
      <c r="AB13" s="45" t="s">
        <v>41</v>
      </c>
      <c r="AC13" s="28"/>
    </row>
    <row r="14" spans="1:29" s="19" customFormat="1" ht="205.9" customHeight="1">
      <c r="A14" s="39">
        <v>10</v>
      </c>
      <c r="B14" s="57" t="s">
        <v>37</v>
      </c>
      <c r="C14" s="57" t="s">
        <v>84</v>
      </c>
      <c r="D14" s="57" t="s">
        <v>47</v>
      </c>
      <c r="E14" s="57" t="s">
        <v>78</v>
      </c>
      <c r="F14" s="118" t="s">
        <v>109</v>
      </c>
      <c r="G14" s="118"/>
      <c r="H14" s="117" t="s">
        <v>110</v>
      </c>
      <c r="I14" s="117"/>
      <c r="J14" s="59">
        <v>3</v>
      </c>
      <c r="K14" s="43" t="str">
        <f t="shared" si="5"/>
        <v>Posible (Puede ocurrir en cualquier momento futuro)</v>
      </c>
      <c r="L14" s="59">
        <v>3</v>
      </c>
      <c r="M14" s="43" t="str">
        <f t="shared" si="0"/>
        <v>Moderado</v>
      </c>
      <c r="N14" s="44">
        <f t="shared" si="7"/>
        <v>6</v>
      </c>
      <c r="O14" s="18" t="str">
        <f t="shared" si="1"/>
        <v>Riesgo Alto</v>
      </c>
      <c r="P14" s="50" t="s">
        <v>70</v>
      </c>
      <c r="Q14" s="56">
        <v>4</v>
      </c>
      <c r="R14" s="43" t="str">
        <f t="shared" si="6"/>
        <v>Probable (Probablemente va a ocurrir</v>
      </c>
      <c r="S14" s="56">
        <v>3</v>
      </c>
      <c r="T14" s="43" t="str">
        <f t="shared" si="2"/>
        <v>Moderado</v>
      </c>
      <c r="U14" s="44">
        <f t="shared" si="3"/>
        <v>7</v>
      </c>
      <c r="V14" s="18" t="str">
        <f t="shared" si="4"/>
        <v>Riesgo Alto</v>
      </c>
      <c r="W14" s="50" t="s">
        <v>66</v>
      </c>
      <c r="X14" s="42" t="s">
        <v>70</v>
      </c>
      <c r="Y14" s="41" t="s">
        <v>42</v>
      </c>
      <c r="Z14" s="41" t="s">
        <v>102</v>
      </c>
      <c r="AA14" s="55" t="s">
        <v>131</v>
      </c>
      <c r="AB14" s="45" t="s">
        <v>41</v>
      </c>
      <c r="AC14" s="28"/>
    </row>
    <row r="15" spans="1:29" s="19" customFormat="1" ht="175.9" customHeight="1">
      <c r="A15" s="39">
        <v>11</v>
      </c>
      <c r="B15" s="60" t="s">
        <v>37</v>
      </c>
      <c r="C15" s="60" t="s">
        <v>34</v>
      </c>
      <c r="D15" s="60" t="s">
        <v>47</v>
      </c>
      <c r="E15" s="60" t="s">
        <v>59</v>
      </c>
      <c r="F15" s="124" t="s">
        <v>60</v>
      </c>
      <c r="G15" s="125"/>
      <c r="H15" s="119" t="s">
        <v>38</v>
      </c>
      <c r="I15" s="120"/>
      <c r="J15" s="61">
        <v>4</v>
      </c>
      <c r="K15" s="43" t="str">
        <f t="shared" si="5"/>
        <v>Probable (Probablemente va a ocurrir</v>
      </c>
      <c r="L15" s="61">
        <v>4</v>
      </c>
      <c r="M15" s="43" t="str">
        <f t="shared" si="0"/>
        <v>Mayor</v>
      </c>
      <c r="N15" s="44">
        <f t="shared" si="7"/>
        <v>8</v>
      </c>
      <c r="O15" s="18" t="str">
        <f t="shared" si="1"/>
        <v>Riesgo Extremo</v>
      </c>
      <c r="P15" s="42" t="s">
        <v>135</v>
      </c>
      <c r="Q15" s="61">
        <v>4</v>
      </c>
      <c r="R15" s="43" t="str">
        <f t="shared" si="6"/>
        <v>Probable (Probablemente va a ocurrir</v>
      </c>
      <c r="S15" s="61">
        <v>2</v>
      </c>
      <c r="T15" s="43" t="str">
        <f t="shared" si="2"/>
        <v>Menor</v>
      </c>
      <c r="U15" s="44">
        <f t="shared" si="3"/>
        <v>6</v>
      </c>
      <c r="V15" s="18" t="str">
        <f t="shared" si="4"/>
        <v>Riesgo Alto</v>
      </c>
      <c r="W15" s="62" t="s">
        <v>40</v>
      </c>
      <c r="X15" s="42" t="s">
        <v>135</v>
      </c>
      <c r="Y15" s="62" t="s">
        <v>42</v>
      </c>
      <c r="Z15" s="58" t="s">
        <v>102</v>
      </c>
      <c r="AA15" s="55" t="s">
        <v>131</v>
      </c>
      <c r="AB15" s="63" t="s">
        <v>48</v>
      </c>
      <c r="AC15" s="28"/>
    </row>
    <row r="16" spans="1:29" s="19" customFormat="1" ht="105" customHeight="1">
      <c r="A16" s="39">
        <v>12</v>
      </c>
      <c r="B16" s="64" t="s">
        <v>37</v>
      </c>
      <c r="C16" s="65" t="s">
        <v>34</v>
      </c>
      <c r="D16" s="64" t="s">
        <v>47</v>
      </c>
      <c r="E16" s="64" t="s">
        <v>51</v>
      </c>
      <c r="F16" s="126" t="s">
        <v>90</v>
      </c>
      <c r="G16" s="126"/>
      <c r="H16" s="123" t="s">
        <v>94</v>
      </c>
      <c r="I16" s="123"/>
      <c r="J16" s="67">
        <v>2</v>
      </c>
      <c r="K16" s="43" t="str">
        <f t="shared" si="5"/>
        <v>Improbable (Puede ocurrir ocasionalmente)</v>
      </c>
      <c r="L16" s="67">
        <v>3</v>
      </c>
      <c r="M16" s="43" t="str">
        <f t="shared" si="0"/>
        <v>Moderado</v>
      </c>
      <c r="N16" s="44">
        <f t="shared" si="7"/>
        <v>5</v>
      </c>
      <c r="O16" s="18" t="str">
        <f t="shared" si="1"/>
        <v>Riesgo Medio</v>
      </c>
      <c r="P16" s="42" t="s">
        <v>135</v>
      </c>
      <c r="Q16" s="67">
        <v>3</v>
      </c>
      <c r="R16" s="43" t="str">
        <f t="shared" si="6"/>
        <v>Posible (Puede ocurrrir en cualquier momento futuro)</v>
      </c>
      <c r="S16" s="67">
        <v>2</v>
      </c>
      <c r="T16" s="43" t="str">
        <f t="shared" si="2"/>
        <v>Menor</v>
      </c>
      <c r="U16" s="44">
        <f t="shared" si="3"/>
        <v>5</v>
      </c>
      <c r="V16" s="18" t="str">
        <f t="shared" si="4"/>
        <v>Riesgo Medio</v>
      </c>
      <c r="W16" s="68" t="s">
        <v>103</v>
      </c>
      <c r="X16" s="42" t="s">
        <v>135</v>
      </c>
      <c r="Y16" s="69" t="s">
        <v>71</v>
      </c>
      <c r="Z16" s="66" t="s">
        <v>104</v>
      </c>
      <c r="AA16" s="70" t="s">
        <v>105</v>
      </c>
      <c r="AB16" s="71" t="s">
        <v>106</v>
      </c>
      <c r="AC16" s="28"/>
    </row>
    <row r="17" spans="1:29" s="19" customFormat="1" ht="166.9" customHeight="1">
      <c r="A17" s="39">
        <v>13</v>
      </c>
      <c r="B17" s="30" t="s">
        <v>37</v>
      </c>
      <c r="C17" s="30" t="s">
        <v>34</v>
      </c>
      <c r="D17" s="30" t="s">
        <v>44</v>
      </c>
      <c r="E17" s="30" t="s">
        <v>45</v>
      </c>
      <c r="F17" s="121" t="s">
        <v>46</v>
      </c>
      <c r="G17" s="122"/>
      <c r="H17" s="87" t="s">
        <v>95</v>
      </c>
      <c r="I17" s="88"/>
      <c r="J17" s="31">
        <v>2</v>
      </c>
      <c r="K17" s="43" t="str">
        <f t="shared" si="5"/>
        <v>Improbable (Puede ocurrir ocasionalmente)</v>
      </c>
      <c r="L17" s="31">
        <v>2</v>
      </c>
      <c r="M17" s="43" t="str">
        <f t="shared" si="0"/>
        <v>Menor</v>
      </c>
      <c r="N17" s="44">
        <f t="shared" si="7"/>
        <v>4</v>
      </c>
      <c r="O17" s="18" t="str">
        <f t="shared" si="1"/>
        <v>Riesgo Bajo</v>
      </c>
      <c r="P17" s="42" t="s">
        <v>135</v>
      </c>
      <c r="Q17" s="31">
        <v>2</v>
      </c>
      <c r="R17" s="43" t="str">
        <f t="shared" si="6"/>
        <v>Improbable (Puede ocurrir ocasionalmente)</v>
      </c>
      <c r="S17" s="31">
        <v>1</v>
      </c>
      <c r="T17" s="43" t="str">
        <f t="shared" si="2"/>
        <v>Insignificante</v>
      </c>
      <c r="U17" s="44">
        <f t="shared" si="3"/>
        <v>3</v>
      </c>
      <c r="V17" s="18" t="str">
        <f t="shared" si="4"/>
        <v>Riesgo Bajo</v>
      </c>
      <c r="W17" s="32" t="s">
        <v>40</v>
      </c>
      <c r="X17" s="42" t="s">
        <v>135</v>
      </c>
      <c r="Y17" s="33" t="s">
        <v>42</v>
      </c>
      <c r="Z17" s="34" t="s">
        <v>43</v>
      </c>
      <c r="AA17" s="70" t="s">
        <v>105</v>
      </c>
      <c r="AB17" s="72" t="s">
        <v>41</v>
      </c>
      <c r="AC17" s="28"/>
    </row>
    <row r="18" spans="1:29" s="19" customFormat="1" ht="190.5" customHeight="1">
      <c r="A18" s="39">
        <v>14</v>
      </c>
      <c r="B18" s="48" t="s">
        <v>37</v>
      </c>
      <c r="C18" s="48" t="s">
        <v>34</v>
      </c>
      <c r="D18" s="48" t="s">
        <v>35</v>
      </c>
      <c r="E18" s="48" t="s">
        <v>45</v>
      </c>
      <c r="F18" s="90" t="s">
        <v>119</v>
      </c>
      <c r="G18" s="91"/>
      <c r="H18" s="92" t="s">
        <v>120</v>
      </c>
      <c r="I18" s="93"/>
      <c r="J18" s="42">
        <v>3</v>
      </c>
      <c r="K18" s="43" t="str">
        <f t="shared" si="5"/>
        <v>Posible (Puede ocurrir en cualquier momento futuro)</v>
      </c>
      <c r="L18" s="42">
        <v>3</v>
      </c>
      <c r="M18" s="43" t="str">
        <f t="shared" si="0"/>
        <v>Moderado</v>
      </c>
      <c r="N18" s="44">
        <f t="shared" si="7"/>
        <v>6</v>
      </c>
      <c r="O18" s="18" t="str">
        <f t="shared" si="1"/>
        <v>Riesgo Alto</v>
      </c>
      <c r="P18" s="42" t="s">
        <v>135</v>
      </c>
      <c r="Q18" s="42">
        <v>2</v>
      </c>
      <c r="R18" s="43" t="str">
        <f t="shared" si="6"/>
        <v>Improbable (Puede ocurrir ocasionalmente)</v>
      </c>
      <c r="S18" s="42">
        <v>2</v>
      </c>
      <c r="T18" s="43" t="str">
        <f t="shared" si="2"/>
        <v>Menor</v>
      </c>
      <c r="U18" s="44">
        <f t="shared" si="3"/>
        <v>4</v>
      </c>
      <c r="V18" s="18" t="str">
        <f t="shared" si="4"/>
        <v>Riesgo Bajo</v>
      </c>
      <c r="W18" s="73" t="s">
        <v>40</v>
      </c>
      <c r="X18" s="53" t="s">
        <v>39</v>
      </c>
      <c r="Y18" s="54" t="s">
        <v>42</v>
      </c>
      <c r="Z18" s="54" t="s">
        <v>121</v>
      </c>
      <c r="AA18" s="54" t="s">
        <v>143</v>
      </c>
      <c r="AB18" s="53" t="s">
        <v>41</v>
      </c>
      <c r="AC18" s="28"/>
    </row>
    <row r="19" spans="1:29" s="19" customFormat="1" ht="124.9" customHeight="1">
      <c r="A19" s="39">
        <v>15</v>
      </c>
      <c r="B19" s="48" t="s">
        <v>37</v>
      </c>
      <c r="C19" s="48" t="s">
        <v>34</v>
      </c>
      <c r="D19" s="48" t="s">
        <v>47</v>
      </c>
      <c r="E19" s="48" t="s">
        <v>45</v>
      </c>
      <c r="F19" s="90" t="s">
        <v>49</v>
      </c>
      <c r="G19" s="91"/>
      <c r="H19" s="92" t="s">
        <v>138</v>
      </c>
      <c r="I19" s="93"/>
      <c r="J19" s="42">
        <v>2</v>
      </c>
      <c r="K19" s="43" t="str">
        <f t="shared" si="5"/>
        <v>Improbable (Puede ocurrir ocasionalmente)</v>
      </c>
      <c r="L19" s="42">
        <v>3</v>
      </c>
      <c r="M19" s="43" t="str">
        <f t="shared" si="0"/>
        <v>Moderado</v>
      </c>
      <c r="N19" s="44">
        <f t="shared" si="7"/>
        <v>5</v>
      </c>
      <c r="O19" s="18" t="str">
        <f t="shared" si="1"/>
        <v>Riesgo Medio</v>
      </c>
      <c r="P19" s="45" t="s">
        <v>123</v>
      </c>
      <c r="Q19" s="42">
        <v>1</v>
      </c>
      <c r="R19" s="43" t="str">
        <f t="shared" si="6"/>
        <v>Raro (Puede ocurrir excepcionalmente)</v>
      </c>
      <c r="S19" s="42">
        <v>2</v>
      </c>
      <c r="T19" s="43" t="str">
        <f t="shared" si="2"/>
        <v>Menor</v>
      </c>
      <c r="U19" s="44">
        <f t="shared" si="3"/>
        <v>3</v>
      </c>
      <c r="V19" s="18" t="str">
        <f t="shared" si="4"/>
        <v>Riesgo Bajo</v>
      </c>
      <c r="W19" s="73" t="s">
        <v>40</v>
      </c>
      <c r="X19" s="45" t="s">
        <v>123</v>
      </c>
      <c r="Y19" s="47" t="s">
        <v>42</v>
      </c>
      <c r="Z19" s="47" t="s">
        <v>43</v>
      </c>
      <c r="AA19" s="54" t="s">
        <v>143</v>
      </c>
      <c r="AB19" s="45" t="s">
        <v>41</v>
      </c>
      <c r="AC19" s="28"/>
    </row>
    <row r="20" spans="1:29" s="19" customFormat="1" ht="124.9" customHeight="1">
      <c r="A20" s="39">
        <v>16</v>
      </c>
      <c r="B20" s="48" t="s">
        <v>33</v>
      </c>
      <c r="C20" s="48" t="s">
        <v>34</v>
      </c>
      <c r="D20" s="48" t="s">
        <v>47</v>
      </c>
      <c r="E20" s="48" t="s">
        <v>45</v>
      </c>
      <c r="F20" s="90" t="s">
        <v>50</v>
      </c>
      <c r="G20" s="91"/>
      <c r="H20" s="92" t="s">
        <v>108</v>
      </c>
      <c r="I20" s="93"/>
      <c r="J20" s="42">
        <v>3</v>
      </c>
      <c r="K20" s="43" t="str">
        <f t="shared" si="5"/>
        <v>Posible (Puede ocurrir en cualquier momento futuro)</v>
      </c>
      <c r="L20" s="42">
        <v>2</v>
      </c>
      <c r="M20" s="43" t="str">
        <f t="shared" si="0"/>
        <v>Menor</v>
      </c>
      <c r="N20" s="44">
        <f t="shared" si="7"/>
        <v>5</v>
      </c>
      <c r="O20" s="18" t="str">
        <f t="shared" si="1"/>
        <v>Riesgo Medio</v>
      </c>
      <c r="P20" s="45" t="s">
        <v>39</v>
      </c>
      <c r="Q20" s="42">
        <v>2</v>
      </c>
      <c r="R20" s="43" t="str">
        <f t="shared" si="6"/>
        <v>Improbable (Puede ocurrir ocasionalmente)</v>
      </c>
      <c r="S20" s="42">
        <v>1</v>
      </c>
      <c r="T20" s="43" t="str">
        <f t="shared" si="2"/>
        <v>Insignificante</v>
      </c>
      <c r="U20" s="44">
        <f t="shared" si="3"/>
        <v>3</v>
      </c>
      <c r="V20" s="18" t="str">
        <f t="shared" si="4"/>
        <v>Riesgo Bajo</v>
      </c>
      <c r="W20" s="73" t="s">
        <v>36</v>
      </c>
      <c r="X20" s="45" t="s">
        <v>39</v>
      </c>
      <c r="Y20" s="47" t="s">
        <v>42</v>
      </c>
      <c r="Z20" s="47" t="s">
        <v>43</v>
      </c>
      <c r="AA20" s="47" t="s">
        <v>139</v>
      </c>
      <c r="AB20" s="45" t="s">
        <v>41</v>
      </c>
      <c r="AC20" s="28"/>
    </row>
    <row r="21" spans="1:29" s="19" customFormat="1" ht="124.9" customHeight="1">
      <c r="A21" s="39">
        <v>17</v>
      </c>
      <c r="B21" s="48" t="s">
        <v>37</v>
      </c>
      <c r="C21" s="48" t="s">
        <v>34</v>
      </c>
      <c r="D21" s="48" t="s">
        <v>47</v>
      </c>
      <c r="E21" s="48" t="s">
        <v>52</v>
      </c>
      <c r="F21" s="90" t="s">
        <v>53</v>
      </c>
      <c r="G21" s="91"/>
      <c r="H21" s="92" t="s">
        <v>107</v>
      </c>
      <c r="I21" s="93"/>
      <c r="J21" s="42">
        <v>3</v>
      </c>
      <c r="K21" s="43" t="str">
        <f t="shared" si="5"/>
        <v>Posible (Puede ocurrir en cualquier momento futuro)</v>
      </c>
      <c r="L21" s="42">
        <v>3</v>
      </c>
      <c r="M21" s="43" t="str">
        <f t="shared" si="0"/>
        <v>Moderado</v>
      </c>
      <c r="N21" s="44">
        <f t="shared" si="7"/>
        <v>6</v>
      </c>
      <c r="O21" s="18" t="str">
        <f t="shared" si="1"/>
        <v>Riesgo Alto</v>
      </c>
      <c r="P21" s="42" t="s">
        <v>135</v>
      </c>
      <c r="Q21" s="42">
        <v>1</v>
      </c>
      <c r="R21" s="43" t="str">
        <f t="shared" si="6"/>
        <v>Raro (Puede ocurrir excepcionalmente)</v>
      </c>
      <c r="S21" s="42">
        <v>2</v>
      </c>
      <c r="T21" s="43" t="str">
        <f t="shared" si="2"/>
        <v>Menor</v>
      </c>
      <c r="U21" s="44">
        <f t="shared" si="3"/>
        <v>3</v>
      </c>
      <c r="V21" s="18" t="str">
        <f t="shared" si="4"/>
        <v>Riesgo Bajo</v>
      </c>
      <c r="W21" s="73" t="s">
        <v>40</v>
      </c>
      <c r="X21" s="45" t="s">
        <v>39</v>
      </c>
      <c r="Y21" s="47" t="s">
        <v>42</v>
      </c>
      <c r="Z21" s="47" t="s">
        <v>43</v>
      </c>
      <c r="AA21" s="47" t="s">
        <v>54</v>
      </c>
      <c r="AB21" s="45" t="s">
        <v>41</v>
      </c>
      <c r="AC21" s="28"/>
    </row>
    <row r="22" spans="1:29" s="19" customFormat="1" ht="124.9" customHeight="1">
      <c r="A22" s="39">
        <v>18</v>
      </c>
      <c r="B22" s="48" t="s">
        <v>37</v>
      </c>
      <c r="C22" s="48" t="s">
        <v>34</v>
      </c>
      <c r="D22" s="48" t="s">
        <v>47</v>
      </c>
      <c r="E22" s="48" t="s">
        <v>55</v>
      </c>
      <c r="F22" s="90" t="s">
        <v>56</v>
      </c>
      <c r="G22" s="91"/>
      <c r="H22" s="92" t="s">
        <v>38</v>
      </c>
      <c r="I22" s="93"/>
      <c r="J22" s="42">
        <v>2</v>
      </c>
      <c r="K22" s="43" t="str">
        <f t="shared" si="5"/>
        <v>Improbable (Puede ocurrir ocasionalmente)</v>
      </c>
      <c r="L22" s="42">
        <v>2</v>
      </c>
      <c r="M22" s="43" t="str">
        <f t="shared" si="0"/>
        <v>Menor</v>
      </c>
      <c r="N22" s="44">
        <f t="shared" si="7"/>
        <v>4</v>
      </c>
      <c r="O22" s="18" t="str">
        <f t="shared" si="1"/>
        <v>Riesgo Bajo</v>
      </c>
      <c r="P22" s="45" t="s">
        <v>39</v>
      </c>
      <c r="Q22" s="42">
        <v>2</v>
      </c>
      <c r="R22" s="43" t="str">
        <f t="shared" si="6"/>
        <v>Improbable (Puede ocurrir ocasionalmente)</v>
      </c>
      <c r="S22" s="42">
        <v>1</v>
      </c>
      <c r="T22" s="43" t="str">
        <f t="shared" si="2"/>
        <v>Insignificante</v>
      </c>
      <c r="U22" s="44">
        <f t="shared" si="3"/>
        <v>3</v>
      </c>
      <c r="V22" s="18" t="str">
        <f t="shared" si="4"/>
        <v>Riesgo Bajo</v>
      </c>
      <c r="W22" s="73" t="s">
        <v>40</v>
      </c>
      <c r="X22" s="45" t="s">
        <v>123</v>
      </c>
      <c r="Y22" s="47" t="s">
        <v>42</v>
      </c>
      <c r="Z22" s="47" t="s">
        <v>43</v>
      </c>
      <c r="AA22" s="47" t="s">
        <v>57</v>
      </c>
      <c r="AB22" s="45" t="s">
        <v>41</v>
      </c>
      <c r="AC22" s="28"/>
    </row>
    <row r="23" spans="1:29" s="19" customFormat="1" ht="124.9" customHeight="1">
      <c r="A23" s="39">
        <v>19</v>
      </c>
      <c r="B23" s="48" t="s">
        <v>37</v>
      </c>
      <c r="C23" s="48" t="s">
        <v>34</v>
      </c>
      <c r="D23" s="48" t="s">
        <v>47</v>
      </c>
      <c r="E23" s="48" t="s">
        <v>55</v>
      </c>
      <c r="F23" s="90" t="s">
        <v>58</v>
      </c>
      <c r="G23" s="91"/>
      <c r="H23" s="92" t="s">
        <v>38</v>
      </c>
      <c r="I23" s="93"/>
      <c r="J23" s="42">
        <v>2</v>
      </c>
      <c r="K23" s="43" t="str">
        <f t="shared" si="5"/>
        <v>Improbable (Puede ocurrir ocasionalmente)</v>
      </c>
      <c r="L23" s="42">
        <v>2</v>
      </c>
      <c r="M23" s="43" t="str">
        <f t="shared" si="0"/>
        <v>Menor</v>
      </c>
      <c r="N23" s="44">
        <f t="shared" si="7"/>
        <v>4</v>
      </c>
      <c r="O23" s="18" t="str">
        <f t="shared" si="1"/>
        <v>Riesgo Bajo</v>
      </c>
      <c r="P23" s="45" t="s">
        <v>39</v>
      </c>
      <c r="Q23" s="42">
        <v>1</v>
      </c>
      <c r="R23" s="43" t="str">
        <f t="shared" si="6"/>
        <v>Raro (Puede ocurrir excepcionalmente)</v>
      </c>
      <c r="S23" s="42">
        <v>1</v>
      </c>
      <c r="T23" s="43" t="str">
        <f t="shared" si="2"/>
        <v>Insignificante</v>
      </c>
      <c r="U23" s="44">
        <f t="shared" si="3"/>
        <v>2</v>
      </c>
      <c r="V23" s="18" t="str">
        <f t="shared" si="4"/>
        <v>Riesgo Bajo</v>
      </c>
      <c r="W23" s="73" t="s">
        <v>40</v>
      </c>
      <c r="X23" s="45" t="s">
        <v>39</v>
      </c>
      <c r="Y23" s="47" t="s">
        <v>42</v>
      </c>
      <c r="Z23" s="47" t="s">
        <v>43</v>
      </c>
      <c r="AA23" s="47" t="s">
        <v>57</v>
      </c>
      <c r="AB23" s="45" t="s">
        <v>41</v>
      </c>
      <c r="AC23" s="28"/>
    </row>
    <row r="24" spans="1:29" s="19" customFormat="1" ht="124.9" customHeight="1">
      <c r="A24" s="39">
        <v>20</v>
      </c>
      <c r="B24" s="48" t="s">
        <v>37</v>
      </c>
      <c r="C24" s="48" t="s">
        <v>34</v>
      </c>
      <c r="D24" s="48" t="s">
        <v>47</v>
      </c>
      <c r="E24" s="48" t="s">
        <v>55</v>
      </c>
      <c r="F24" s="90" t="s">
        <v>63</v>
      </c>
      <c r="G24" s="91"/>
      <c r="H24" s="92" t="s">
        <v>38</v>
      </c>
      <c r="I24" s="93"/>
      <c r="J24" s="42">
        <v>3</v>
      </c>
      <c r="K24" s="43" t="str">
        <f t="shared" si="5"/>
        <v>Posible (Puede ocurrir en cualquier momento futuro)</v>
      </c>
      <c r="L24" s="42">
        <v>3</v>
      </c>
      <c r="M24" s="43" t="str">
        <f t="shared" si="0"/>
        <v>Moderado</v>
      </c>
      <c r="N24" s="44">
        <f t="shared" si="7"/>
        <v>6</v>
      </c>
      <c r="O24" s="18" t="str">
        <f t="shared" si="1"/>
        <v>Riesgo Alto</v>
      </c>
      <c r="P24" s="45" t="s">
        <v>39</v>
      </c>
      <c r="Q24" s="42">
        <v>2</v>
      </c>
      <c r="R24" s="43" t="str">
        <f t="shared" si="6"/>
        <v>Improbable (Puede ocurrir ocasionalmente)</v>
      </c>
      <c r="S24" s="42">
        <v>1</v>
      </c>
      <c r="T24" s="43" t="str">
        <f t="shared" si="2"/>
        <v>Insignificante</v>
      </c>
      <c r="U24" s="44">
        <f t="shared" si="3"/>
        <v>3</v>
      </c>
      <c r="V24" s="18" t="str">
        <f t="shared" si="4"/>
        <v>Riesgo Bajo</v>
      </c>
      <c r="W24" s="73" t="s">
        <v>40</v>
      </c>
      <c r="X24" s="45" t="s">
        <v>39</v>
      </c>
      <c r="Y24" s="47" t="s">
        <v>42</v>
      </c>
      <c r="Z24" s="47" t="s">
        <v>43</v>
      </c>
      <c r="AA24" s="47" t="s">
        <v>140</v>
      </c>
      <c r="AB24" s="45" t="s">
        <v>41</v>
      </c>
      <c r="AC24" s="28"/>
    </row>
    <row r="25" spans="1:29" s="19" customFormat="1" ht="124.9" customHeight="1">
      <c r="A25" s="39">
        <v>21</v>
      </c>
      <c r="B25" s="48" t="s">
        <v>33</v>
      </c>
      <c r="C25" s="48" t="s">
        <v>34</v>
      </c>
      <c r="D25" s="48" t="s">
        <v>47</v>
      </c>
      <c r="E25" s="48" t="s">
        <v>64</v>
      </c>
      <c r="F25" s="90" t="s">
        <v>91</v>
      </c>
      <c r="G25" s="91"/>
      <c r="H25" s="92" t="s">
        <v>65</v>
      </c>
      <c r="I25" s="93"/>
      <c r="J25" s="42">
        <v>3</v>
      </c>
      <c r="K25" s="43" t="str">
        <f t="shared" si="5"/>
        <v>Posible (Puede ocurrir en cualquier momento futuro)</v>
      </c>
      <c r="L25" s="42">
        <v>5</v>
      </c>
      <c r="M25" s="43" t="str">
        <f t="shared" si="0"/>
        <v>Catastrófico</v>
      </c>
      <c r="N25" s="44">
        <f t="shared" si="7"/>
        <v>8</v>
      </c>
      <c r="O25" s="18" t="str">
        <f t="shared" si="1"/>
        <v>Riesgo Extremo</v>
      </c>
      <c r="P25" s="45" t="s">
        <v>39</v>
      </c>
      <c r="Q25" s="42">
        <v>2</v>
      </c>
      <c r="R25" s="43" t="str">
        <f t="shared" si="6"/>
        <v>Improbable (Puede ocurrir ocasionalmente)</v>
      </c>
      <c r="S25" s="42">
        <v>3</v>
      </c>
      <c r="T25" s="43" t="str">
        <f t="shared" si="2"/>
        <v>Moderado</v>
      </c>
      <c r="U25" s="44">
        <f t="shared" si="3"/>
        <v>5</v>
      </c>
      <c r="V25" s="18" t="str">
        <f t="shared" si="4"/>
        <v>Riesgo Medio</v>
      </c>
      <c r="W25" s="73" t="s">
        <v>40</v>
      </c>
      <c r="X25" s="45" t="s">
        <v>39</v>
      </c>
      <c r="Y25" s="47" t="s">
        <v>42</v>
      </c>
      <c r="Z25" s="47" t="s">
        <v>43</v>
      </c>
      <c r="AA25" s="47" t="s">
        <v>139</v>
      </c>
      <c r="AB25" s="45" t="s">
        <v>48</v>
      </c>
      <c r="AC25" s="28"/>
    </row>
    <row r="26" spans="1:29" ht="42.4" customHeight="1">
      <c r="A26" s="9"/>
      <c r="B26" s="8"/>
      <c r="C26" s="8"/>
      <c r="D26" s="8"/>
      <c r="E26" s="8"/>
      <c r="F26" s="8"/>
      <c r="G26" s="8"/>
      <c r="H26" s="8"/>
      <c r="I26" s="8"/>
      <c r="J26" s="8"/>
      <c r="K26" s="10"/>
      <c r="L26" s="8"/>
      <c r="M26" s="8"/>
      <c r="N26" s="8"/>
      <c r="O26" s="8"/>
      <c r="P26" s="8"/>
      <c r="Q26" s="8"/>
      <c r="R26" s="8"/>
      <c r="S26" s="8"/>
      <c r="T26" s="8"/>
      <c r="U26" s="8"/>
      <c r="V26" s="8"/>
      <c r="W26" s="8"/>
      <c r="X26" s="8"/>
      <c r="Y26" s="8"/>
      <c r="Z26" s="8"/>
      <c r="AA26" s="22"/>
      <c r="AB26" s="8"/>
      <c r="AC26" s="7"/>
    </row>
    <row r="27" spans="1:29" ht="51.4" customHeight="1">
      <c r="A27" s="9"/>
      <c r="B27" s="8"/>
      <c r="C27" s="8"/>
      <c r="D27" s="8"/>
      <c r="E27" s="8"/>
      <c r="F27" s="8"/>
      <c r="G27" s="8"/>
      <c r="H27" s="8"/>
      <c r="I27" s="8"/>
      <c r="J27" s="8"/>
      <c r="K27" s="8"/>
      <c r="L27" s="8"/>
      <c r="M27" s="8"/>
      <c r="N27" s="8"/>
      <c r="O27" s="8"/>
      <c r="P27" s="8"/>
      <c r="Q27" s="8"/>
      <c r="R27" s="8"/>
      <c r="S27" s="8"/>
      <c r="T27" s="8"/>
      <c r="U27" s="8"/>
      <c r="V27" s="8"/>
      <c r="W27" s="8"/>
      <c r="X27" s="8"/>
      <c r="Y27" s="8"/>
      <c r="Z27" s="8"/>
      <c r="AA27" s="22"/>
      <c r="AB27" s="8"/>
      <c r="AC27" s="7"/>
    </row>
    <row r="28" spans="1:29" ht="54" customHeight="1">
      <c r="A28" s="9"/>
      <c r="B28" s="8"/>
      <c r="C28" s="8"/>
      <c r="D28" s="8"/>
      <c r="E28" s="8"/>
      <c r="F28" s="8"/>
      <c r="G28" s="8"/>
      <c r="H28" s="8"/>
      <c r="I28" s="8"/>
      <c r="J28" s="8"/>
      <c r="K28" s="8"/>
      <c r="L28" s="8"/>
      <c r="M28" s="8"/>
      <c r="N28" s="8"/>
      <c r="O28" s="8"/>
      <c r="P28" s="8"/>
      <c r="Q28" s="8"/>
      <c r="R28" s="8"/>
      <c r="S28" s="8"/>
      <c r="T28" s="8"/>
      <c r="U28" s="8"/>
      <c r="V28" s="8"/>
      <c r="W28" s="8"/>
      <c r="X28" s="8"/>
      <c r="Y28" s="8"/>
      <c r="Z28" s="8"/>
      <c r="AA28" s="22"/>
      <c r="AB28" s="8"/>
      <c r="AC28" s="7"/>
    </row>
    <row r="29" spans="1:29" ht="69" customHeight="1">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23"/>
      <c r="AB29" s="12"/>
      <c r="AC29" s="13"/>
    </row>
    <row r="30" spans="1:29" ht="42.4" customHeight="1">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23"/>
      <c r="AB30" s="12"/>
      <c r="AC30" s="13"/>
    </row>
    <row r="31" spans="1:29" ht="42.4" customHeight="1">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23"/>
      <c r="AB31" s="12"/>
      <c r="AC31" s="13"/>
    </row>
    <row r="32" spans="1:29" ht="36.75" customHeight="1">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23"/>
      <c r="AB32" s="12"/>
      <c r="AC32" s="13"/>
    </row>
    <row r="33" spans="1:29" ht="56.25" customHeight="1">
      <c r="A33" s="1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24"/>
      <c r="AB33" s="15"/>
      <c r="AC33" s="16"/>
    </row>
  </sheetData>
  <mergeCells count="65">
    <mergeCell ref="F11:G11"/>
    <mergeCell ref="H14:I14"/>
    <mergeCell ref="F12:G12"/>
    <mergeCell ref="F13:G13"/>
    <mergeCell ref="F25:G25"/>
    <mergeCell ref="F23:G23"/>
    <mergeCell ref="H11:I11"/>
    <mergeCell ref="F14:G14"/>
    <mergeCell ref="H25:I25"/>
    <mergeCell ref="H15:I15"/>
    <mergeCell ref="F21:G21"/>
    <mergeCell ref="H21:I21"/>
    <mergeCell ref="F18:G18"/>
    <mergeCell ref="H18:I18"/>
    <mergeCell ref="F20:G20"/>
    <mergeCell ref="H20:I20"/>
    <mergeCell ref="F9:G9"/>
    <mergeCell ref="H9:I9"/>
    <mergeCell ref="F8:G8"/>
    <mergeCell ref="H8:I8"/>
    <mergeCell ref="H10:I10"/>
    <mergeCell ref="F10:G10"/>
    <mergeCell ref="X3:X4"/>
    <mergeCell ref="Y3:Y4"/>
    <mergeCell ref="C3:C4"/>
    <mergeCell ref="D3:D4"/>
    <mergeCell ref="L3:M4"/>
    <mergeCell ref="N3:N4"/>
    <mergeCell ref="F7:G7"/>
    <mergeCell ref="H7:I7"/>
    <mergeCell ref="E3:E4"/>
    <mergeCell ref="F3:G4"/>
    <mergeCell ref="F6:G6"/>
    <mergeCell ref="H6:I6"/>
    <mergeCell ref="H3:I4"/>
    <mergeCell ref="O3:O4"/>
    <mergeCell ref="P3:P4"/>
    <mergeCell ref="J3:K4"/>
    <mergeCell ref="A2:G2"/>
    <mergeCell ref="F5:G5"/>
    <mergeCell ref="H5:I5"/>
    <mergeCell ref="H2:O2"/>
    <mergeCell ref="P2:AB2"/>
    <mergeCell ref="A3:A4"/>
    <mergeCell ref="B3:B4"/>
    <mergeCell ref="Z3:Z4"/>
    <mergeCell ref="AA3:AB3"/>
    <mergeCell ref="Q4:R4"/>
    <mergeCell ref="S4:T4"/>
    <mergeCell ref="Q3:V3"/>
    <mergeCell ref="W3:W4"/>
    <mergeCell ref="H17:I17"/>
    <mergeCell ref="H12:I12"/>
    <mergeCell ref="H13:I13"/>
    <mergeCell ref="F19:G19"/>
    <mergeCell ref="F24:G24"/>
    <mergeCell ref="H24:I24"/>
    <mergeCell ref="F22:G22"/>
    <mergeCell ref="H22:I22"/>
    <mergeCell ref="H23:I23"/>
    <mergeCell ref="H19:I19"/>
    <mergeCell ref="F17:G17"/>
    <mergeCell ref="H16:I16"/>
    <mergeCell ref="F15:G15"/>
    <mergeCell ref="F16:G16"/>
  </mergeCells>
  <conditionalFormatting sqref="V5:V25 O5:O25">
    <cfRule type="containsText" dxfId="3" priority="131" stopIfTrue="1" operator="containsText" text="Riesgo Extremo">
      <formula>NOT(ISERROR(SEARCH("Riesgo Extremo",O5)))</formula>
    </cfRule>
    <cfRule type="containsText" priority="132" stopIfTrue="1" operator="containsText" text="Riesgo Extremo">
      <formula>NOT(ISERROR(SEARCH("Riesgo Extremo",O5)))</formula>
    </cfRule>
    <cfRule type="containsText" dxfId="2" priority="133" stopIfTrue="1" operator="containsText" text="Riesgo Alto">
      <formula>NOT(ISERROR(SEARCH("Riesgo Alto",O5)))</formula>
    </cfRule>
    <cfRule type="containsText" dxfId="1" priority="134" stopIfTrue="1" operator="containsText" text="Riesgo Medio">
      <formula>NOT(ISERROR(SEARCH("Riesgo Medio",O5)))</formula>
    </cfRule>
    <cfRule type="containsText" dxfId="0" priority="135" stopIfTrue="1" operator="containsText" text="Riesgo Bajo">
      <formula>NOT(ISERROR(SEARCH("Riesgo Bajo",O5)))</formula>
    </cfRule>
  </conditionalFormatting>
  <dataValidations count="1">
    <dataValidation type="list" allowBlank="1" showInputMessage="1" showErrorMessage="1" sqref="J15 L15 Q15 S15 J19:J25 Q19:Q25 L19:L25 S19:S25" xr:uid="{00000000-0002-0000-0100-000000000000}">
      <formula1>"1,2,3,4,5"</formula1>
    </dataValidation>
  </dataValidations>
  <printOptions horizontalCentered="1"/>
  <pageMargins left="0.31496062992125984" right="0.31496062992125984" top="0.39370078740157483" bottom="0.39370078740157483" header="0.31496062992125984" footer="0.31496062992125984"/>
  <pageSetup paperSize="147" scale="76" fitToHeight="0" pageOrder="overThenDown" orientation="landscape" r:id="rId1"/>
  <headerFooter>
    <oddFooter>&amp;C&amp;"Calibri,Regular"&amp;11&amp;K000000&amp;16&amp;P de &amp;N&amp;R&amp;"Calibri,Regular"&amp;16&amp;K000000ADQUISICIÓN DE BIENES Y SERVICIOS. V-3</oddFooter>
  </headerFooter>
  <rowBreaks count="1" manualBreakCount="1">
    <brk id="13"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Resumen de exportación</vt:lpstr>
      <vt:lpstr>Matriz de Riesgos Contratacion</vt:lpstr>
      <vt:lpstr>'Matriz de Riesgos Contratacion'!Área_de_impresión</vt:lpstr>
      <vt:lpstr>'Matriz de Riesgos Contratacion'!Print_Area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Yordan Zamora Gutierrez</dc:creator>
  <cp:lastModifiedBy>July Paola Cuellar Carrasquilla</cp:lastModifiedBy>
  <cp:lastPrinted>2022-12-30T13:47:58Z</cp:lastPrinted>
  <dcterms:created xsi:type="dcterms:W3CDTF">2022-03-01T12:51:14Z</dcterms:created>
  <dcterms:modified xsi:type="dcterms:W3CDTF">2022-12-30T13:48:06Z</dcterms:modified>
</cp:coreProperties>
</file>